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Ex3.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Ex4.xml" ContentType="application/vnd.ms-office.chartex+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omr\Documents\STAT 441\Project\"/>
    </mc:Choice>
  </mc:AlternateContent>
  <xr:revisionPtr revIDLastSave="0" documentId="13_ncr:1_{CBAD1513-FA99-4A21-9C20-462344D46016}" xr6:coauthVersionLast="47" xr6:coauthVersionMax="47" xr10:uidLastSave="{00000000-0000-0000-0000-000000000000}"/>
  <bookViews>
    <workbookView xWindow="-108" yWindow="-108" windowWidth="23256" windowHeight="12456" tabRatio="778" firstSheet="2" activeTab="7" xr2:uid="{F6A8B802-1BFF-4569-8EAB-98463ED0309F}"/>
  </bookViews>
  <sheets>
    <sheet name="Two Sample Tests" sheetId="9" r:id="rId1"/>
    <sheet name="One Sample Tests" sheetId="7" r:id="rId2"/>
    <sheet name="Summary" sheetId="4" r:id="rId3"/>
    <sheet name="data_analyst" sheetId="14" r:id="rId4"/>
    <sheet name="data_scientist" sheetId="13" r:id="rId5"/>
    <sheet name="data_engineer" sheetId="12" r:id="rId6"/>
    <sheet name="Pivot Charts" sheetId="16" r:id="rId7"/>
    <sheet name="Clean Data" sheetId="3" r:id="rId8"/>
    <sheet name="Original Data" sheetId="2" r:id="rId9"/>
  </sheets>
  <definedNames>
    <definedName name="_xlchart.v1.0" hidden="1">data_analyst!$A$1</definedName>
    <definedName name="_xlchart.v1.1" hidden="1">data_analyst!$A$2:$A$329</definedName>
    <definedName name="_xlchart.v1.2" hidden="1">data_scientist!$A$1</definedName>
    <definedName name="_xlchart.v1.3" hidden="1">data_scientist!$A$2:$A$1198</definedName>
    <definedName name="_xlchart.v1.4" hidden="1">data_engineer!$A$1</definedName>
    <definedName name="_xlchart.v1.5" hidden="1">data_engineer!$A$2:$A$310</definedName>
    <definedName name="_xlchart.v1.6" hidden="1">'Clean Data'!$B$1</definedName>
    <definedName name="_xlchart.v1.7" hidden="1">'Clean Data'!$B$2:$B$2085</definedName>
    <definedName name="ExternalData_1" localSheetId="8" hidden="1">'Original Data'!$A$1:$W$2085</definedName>
    <definedName name="ExternalData_2" localSheetId="7" hidden="1">'Clean Data'!$A$1:$G$2085</definedName>
    <definedName name="ExternalData_4" localSheetId="5" hidden="1">data_engineer!$A$1:$B$310</definedName>
    <definedName name="ExternalData_5" localSheetId="4" hidden="1">data_scientist!$A$1:$B$1198</definedName>
    <definedName name="ExternalData_6" localSheetId="3" hidden="1">data_analyst!$A$1:$B$329</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7" l="1"/>
  <c r="G8" i="9"/>
  <c r="G53" i="9"/>
  <c r="G52" i="9"/>
  <c r="G42" i="9"/>
  <c r="G39" i="9"/>
  <c r="G38" i="9"/>
  <c r="G35" i="9"/>
  <c r="G34" i="9"/>
  <c r="G21" i="9"/>
  <c r="G16" i="9"/>
  <c r="G13" i="9"/>
  <c r="G12" i="9"/>
  <c r="G9" i="9"/>
  <c r="G37" i="7"/>
  <c r="G16" i="7"/>
  <c r="G11" i="7"/>
  <c r="J11" i="4"/>
  <c r="H9" i="4"/>
  <c r="G9" i="4"/>
  <c r="F9" i="4"/>
  <c r="N9" i="4" s="1"/>
  <c r="E9" i="4"/>
  <c r="D9" i="4"/>
  <c r="H8" i="4"/>
  <c r="G8" i="4"/>
  <c r="F8" i="4"/>
  <c r="E8" i="4"/>
  <c r="D8" i="4"/>
  <c r="H7" i="4"/>
  <c r="G7" i="4"/>
  <c r="F7" i="4"/>
  <c r="E7" i="4"/>
  <c r="N7" i="4" s="1"/>
  <c r="D7" i="4"/>
  <c r="H6" i="4"/>
  <c r="G6" i="4"/>
  <c r="F6" i="4"/>
  <c r="E6" i="4"/>
  <c r="D6" i="4"/>
  <c r="N6" i="4" s="1"/>
  <c r="H5" i="4"/>
  <c r="G5" i="4"/>
  <c r="F5" i="4"/>
  <c r="G55" i="9" s="1"/>
  <c r="E5" i="4"/>
  <c r="G11" i="9" s="1"/>
  <c r="D5" i="4"/>
  <c r="J6" i="4" l="1"/>
  <c r="L6" i="4" s="1"/>
  <c r="J5" i="4"/>
  <c r="G36" i="9"/>
  <c r="G37" i="9"/>
  <c r="J8" i="4"/>
  <c r="L8" i="4" s="1"/>
  <c r="G10" i="9"/>
  <c r="G22" i="9" s="1"/>
  <c r="J9" i="4"/>
  <c r="L9" i="4" s="1"/>
  <c r="G29" i="7"/>
  <c r="G56" i="9"/>
  <c r="J7" i="4"/>
  <c r="L7" i="4" s="1"/>
  <c r="G58" i="9"/>
  <c r="G60" i="9" l="1"/>
  <c r="G41" i="9"/>
  <c r="G43" i="9" s="1"/>
  <c r="G8" i="7"/>
  <c r="G10" i="7" s="1"/>
  <c r="G12" i="7" s="1"/>
  <c r="G15" i="9"/>
  <c r="G25" i="9"/>
  <c r="G24" i="9"/>
  <c r="G38" i="7"/>
  <c r="G41" i="7" s="1"/>
  <c r="G31" i="7"/>
  <c r="G33" i="7" s="1"/>
  <c r="G59" i="9"/>
  <c r="G17" i="7" l="1"/>
  <c r="G20" i="7" s="1"/>
  <c r="G40" i="7"/>
  <c r="G19"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20BE64-0308-40AD-B691-5559A9C031BD}" keepAlive="1" name="Query - clean_data" description="Connection to the 'clean_data' query in the workbook." type="5" refreshedVersion="0" background="1">
    <dbPr connection="Provider=Microsoft.Mashup.OleDb.1;Data Source=$Workbook$;Location=clean_data;Extended Properties=&quot;&quot;" command="SELECT * FROM [clean_data]"/>
  </connection>
  <connection id="2" xr16:uid="{CBFD11DE-F064-40E1-AFEF-A495556D8572}" keepAlive="1" name="Query - data_analyst" description="Connection to the 'data_analyst' query in the workbook." type="5" refreshedVersion="8" background="1" saveData="1">
    <dbPr connection="Provider=Microsoft.Mashup.OleDb.1;Data Source=$Workbook$;Location=data_analyst;Extended Properties=&quot;&quot;" command="SELECT * FROM [data_analyst]"/>
  </connection>
  <connection id="3" xr16:uid="{E13E7BC9-8548-41F4-A992-BD1BE690F288}" keepAlive="1" name="Query - data_engineer" description="Connection to the 'data_engineer' query in the workbook." type="5" refreshedVersion="8" background="1" saveData="1">
    <dbPr connection="Provider=Microsoft.Mashup.OleDb.1;Data Source=$Workbook$;Location=data_engineer;Extended Properties=&quot;&quot;" command="SELECT * FROM [data_engineer]"/>
  </connection>
  <connection id="4" xr16:uid="{57FBF1BE-D772-4DD5-96CE-BA4653F4BA5B}" keepAlive="1" name="Query - Data_related_jobs_glassdoor" description="Connection to the 'Data_related_jobs_glassdoor' query in the workbook." type="5" refreshedVersion="8" background="1" saveData="1">
    <dbPr connection="Provider=Microsoft.Mashup.OleDb.1;Data Source=$Workbook$;Location=Data_related_jobs_glassdoor;Extended Properties=&quot;&quot;" command="SELECT * FROM [Data_related_jobs_glassdoor]"/>
  </connection>
  <connection id="5" xr16:uid="{38FAA992-54D2-4191-A11A-1FB81A474A48}" keepAlive="1" name="Query - Data_related_jobs_glassdoor (2)" description="Connection to the 'Data_related_jobs_glassdoor (2)' query in the workbook." type="5" refreshedVersion="8" background="1" saveData="1">
    <dbPr connection="Provider=Microsoft.Mashup.OleDb.1;Data Source=$Workbook$;Location=&quot;Data_related_jobs_glassdoor (2)&quot;;Extended Properties=&quot;&quot;" command="SELECT * FROM [Data_related_jobs_glassdoor (2)]"/>
  </connection>
  <connection id="6" xr16:uid="{7F064D9F-EC0A-4D2C-991B-7AD01D0B35CD}" keepAlive="1" name="Query - data_scientist" description="Connection to the 'data_scientist' query in the workbook." type="5" refreshedVersion="8" background="1" saveData="1">
    <dbPr connection="Provider=Microsoft.Mashup.OleDb.1;Data Source=$Workbook$;Location=data_scientist;Extended Properties=&quot;&quot;" command="SELECT * FROM [data_scientist]"/>
  </connection>
</connections>
</file>

<file path=xl/sharedStrings.xml><?xml version="1.0" encoding="utf-8"?>
<sst xmlns="http://schemas.openxmlformats.org/spreadsheetml/2006/main" count="31161" uniqueCount="2088">
  <si>
    <t>company</t>
  </si>
  <si>
    <t>job title</t>
  </si>
  <si>
    <t>location</t>
  </si>
  <si>
    <t>job description</t>
  </si>
  <si>
    <t>salary estimate</t>
  </si>
  <si>
    <t>company_size</t>
  </si>
  <si>
    <t>company_type</t>
  </si>
  <si>
    <t>company_sector</t>
  </si>
  <si>
    <t>company_industry</t>
  </si>
  <si>
    <t>company_founded</t>
  </si>
  <si>
    <t>company_revenue</t>
  </si>
  <si>
    <t>hourly</t>
  </si>
  <si>
    <t>rating</t>
  </si>
  <si>
    <t>python_yn</t>
  </si>
  <si>
    <t>spark_yn</t>
  </si>
  <si>
    <t>azure_yn</t>
  </si>
  <si>
    <t>aws_yn</t>
  </si>
  <si>
    <t>excel_yn</t>
  </si>
  <si>
    <t>machine_learning_yn</t>
  </si>
  <si>
    <t>job_simpl</t>
  </si>
  <si>
    <t>seniority</t>
  </si>
  <si>
    <t>description_len</t>
  </si>
  <si>
    <t>company_age</t>
  </si>
  <si>
    <t>Microsoft</t>
  </si>
  <si>
    <t>Data &amp; Applied Scientist</t>
  </si>
  <si>
    <t>Redmond, WA</t>
  </si>
  <si>
    <t>Microsoft 365 is a key part of the company’s cloud strategy and overall mission of empowering people and organizations to achieve more. As part of the customer journey to the cloud there are times when they need to reach out to seek help from Microsoft and that’s where our team steps in to make sure that the customer support experience is best in class. Our team is responsible for the entire admin and support ecosystem starting from the Microsoft admin portal (https://admin.microsoft.com), support entry point experience, AI driven self-help, diagnostics and making sure telemetry is readily available to all of engineering to continuously drive product improvements. Our team is full of people who have truly embraced a growth mindset, is not afraid to make mistakes, believes in doing and are obsessed about providing our customers the best support experience possible.
The data science team is engaged in building intelligent solutions using AI and ML that help in resolving customer issues. The team is looking for a talented Data Scientist who has a track record of delivering highly reliable and scalable cloud services while collaborating with other teams.
Responsibilities
Perform exploratory analysis to understand trends and patterns in data
Build Machine learning models to understand customer query intent
Build NLP tools to process and analyze customer queries
Collaborate with engineering teams to bring experimental ML models to production
Qualifications
Job qualifications:
Bachelor’s degree in Predictive Analytics, Statistics, Mathematics, Engineering, Operations Research, Computer Science or related technical discipline.
Minimum of 2 years of work experience in data modeling using R, Python or similar statistical package.
Minimum of 1 year of experience in one or more of the following: generalized linear models, regression models, ensemble models, resampling methods, model validation and testing, dimensionality reduction, and clustering.
Preferred Qualifications:
Masters degree is preferred.
Proficiency in using statistical computing languages for data analysis.
Expertise in predictive modeling using both supervised and unsupervised learning techniques.
Experience in data transformation with SQL, statistical programming languages.
Demonstrated Exploratory Analysis and Visualization abilities.
Experience in Natural Language Processing (NLP) and text processing methods/models.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t>
  </si>
  <si>
    <t>10000+ Employees</t>
  </si>
  <si>
    <t>Company - Public</t>
  </si>
  <si>
    <t>Information Technology</t>
  </si>
  <si>
    <t>Computer Hardware Development</t>
  </si>
  <si>
    <t>$10+ billion (USD)</t>
  </si>
  <si>
    <t>data scientist</t>
  </si>
  <si>
    <t>junior</t>
  </si>
  <si>
    <t>UT Southwestern Medical Center</t>
  </si>
  <si>
    <t>Data Scientist or Bioinformatician (remote)</t>
  </si>
  <si>
    <t>Remote</t>
  </si>
  <si>
    <t>Center Information:
The Quantitative Biomedical Research Center (QBRC) is a well-established research center at UT Southwestern Medical Center (UTSW). It aims to foster collaborations involving quantitative methods and technologies in any aspect of biomedical research, particularly for understanding disease etiologies and developing treatment and prevention strategies. Currently, the center has six faculty members, around 40 staff members, postdocs and student research assistants. We are actively recruiting new members to join this new and dynamic group.
Position Title: Data Scientist I, II, III, Computational biologist I, II, III or Postdoctoral Fellow (Bioinformatics/Biostatistics)
Duties &amp; Responsibilities: For bioinformatics scientists, the projects include developing novel method for analysis and integration of multiple-omics data, and single cell genomics and transcriptome analysis. For data scientists, the projects include assembling and statistical analyses of big clinical data, and application of machine learning and deep learning methods on real medical problems.
At UTSW, there are great opportunities for scientists to collaborate with outstanding biomedical investigators and work on exciting research projects. UT Southwestern provides a friendly, dynamic, collaborative, and integrative research and training environment with state-of-the-art facilities.
Position Qualifications: Candidates should have a doctoral degree in either one of the following fields, including genetics/genomics, bioinformatics, computer science, biostatistics, computational biology or a related field. Programming skills in Python, Perl or R is preferred. Experience for deep learning is highly preferred for data scientist position.
Related websites:
QBRC: https://qbrc.swmed.edu/
Application Deadline: until filled
UT Southwestern Western Medical Center is an Affirmative Action/Equal Opportunity Employer. Women, minorities, veterans and individuals with disabilities are encouraged to apply.
Job Types: Full-time, Contract
Pay: $67,000.00 - $120,000.00 per year
Benefits:
401(k)
401(k) matching
Dental insurance
Employee discount
Flexible schedule
Health insurance
Life insurance
Paid time off
Referral program
Retirement plan
Tuition reimbursement
Vision insurance
Schedule:
Monday to Friday
Supplemental pay types:
Bonus pay
Commission pay
Signing bonus
Education:
Doctorate (Preferred)
Experience:
Linux: 2 years (Preferred)
Work Location: Remote
Show Less</t>
  </si>
  <si>
    <t>Hospital</t>
  </si>
  <si>
    <t>Healthcare</t>
  </si>
  <si>
    <t>Health Care Services &amp; Hospitals</t>
  </si>
  <si>
    <t>$1 to $5 billion (USD)</t>
  </si>
  <si>
    <t>mid</t>
  </si>
  <si>
    <t>Notion</t>
  </si>
  <si>
    <t>Data Scientist, Growth</t>
  </si>
  <si>
    <t>New York, NY</t>
  </si>
  <si>
    <t>About Us:
We're on a mission to make it possible for every person, team, and company to be able to tailor their software to solve any problem and take on any challenge. Computers may be our most powerful tools, but most of us can't build or modify the software we use on them every day. At Notion, we want to change this with focus, design, and craft.
We've been working on this together since 2016, and have customers like Pixar, Mitsubishi, Figma, Plaid, Match Group, and thousands more on this journey with us. Today, we're growing fast and excited for new teammates to join us who are the best at what they do. We're passionate about building a company as diverse and creative as the millions of people Notion reaches worldwide.
About The Role:
Notion’s mission is to make toolmaking ubiquitous. We are rapidly growing our business to empower every individual to build their own tools, block by block. The Growth Data Science team aims at accelerating product growth at every step of the user journey to ensure you get the best value out of Notion. As an early member of the growth data science team, you'll be instrumental in setting the roadmap for how these teams work together and then doing the hands-on work to execute against it. There will be significant variation from one day to the next, but whether you're exploring where we see the biggest opportunity to improve user experience, what a successful Notion account looks like, building out a core activity data set, or running experiments to evaluate the success of a key feature launch, you'll absolutely impact the development of Notion.
What You'll Achieve:
You will apply your expertise in statistical inference, data mining, and the presentation of data to see beyond the numbers and understand how our users interact with Notion
You will dive into ambiguous areas, define problems and opportunities for the team to work on the next influential project
You'll design the right set of experiments or analyses to evaluate the success of new features
You'll partner closely with a product, engineering, and marketing pillar at every step of the development process, driving forward data science and analytics work in that area.
You'll work with your teams to determine both north star and operational metrics, and build and maintain the dashboards that those teams rely on for monitoring progress and making key decisions.
You'll influence your product roadmap by communicating your findings with the rest of the company, and driving and verifying change in our product and business. (Insights are useful. Impact is even better!)
Skills You'll Need to Bring:
You have spent meaningful time as a data scientist partnering with product, engineering and ideally with growth teams. You can draw on that experience to identify where data can have the most impact and clearly communicate to your partner teams what that impact is.
You are comfortable with ambiguity and uncertainty
You have expertise in SQL and at least one scripting language (ideally Python or R).
You know how to use statistical inference and experimentation to drive actionable recommendations.
You have experience building predictive models, and you know how to evaluate their effectiveness.
You are comfortable transforming raw data to build your own data sets if the measure you need doesn't exist yet.
You have a bias for using the right tools to get a job done with maximum efficiency. You have experience making tradeoffs between speed and accuracy.
Nice to Haves:
You have worked at a fast-growing start-up.
You have experience at a B2B SaaS company.
You have been a Technical Lead or Manager within Data Science teams previously
You have helped design processes that data science teams use to collaborate with their product and engineering peers.
You have a track record of acting as a thought partner to product or engineering leaders, driving strategic decisions on these teams using data.
We hire talented and passionate people from a variety of backgrounds because we want our global employee base to represent the wide diversity of our customers. If you’re excited about a role but your past experience doesn’t align perfectly with every bullet point listed in the job description, we still encourage you to apply. If you’re a builder at heart, share our company values, and enthusiastic about making software toolmaking ubiquitous, we want to hear from you.
Notion is proud to be an equal opportunity employer. We do not discriminate in hiring or any employment decision based on race, color, religion, national origin, age, sex (including pregnancy, childbirth, or related medical conditions), marital status, ancestry, physical or mental disability, genetic information, veteran status, gender identity or expression, sexual orientation, or other applicable legally protected characteristic. Notion considers qualified applicants with criminal histories, consistent with applicable federal, state and local law. Notion is also committed to providing reasonable accommodations for qualified individuals with disabilities and disabled veterans in our job application procedures. If you need assistance or an accommodation due to a disability, please let your recruiter know.
#LI-Onsite
Show Less</t>
  </si>
  <si>
    <t>201 to 500 Employees</t>
  </si>
  <si>
    <t>Company - Private</t>
  </si>
  <si>
    <t>Enterprise Software &amp; Network Solutions</t>
  </si>
  <si>
    <t>Unknown / Non-Applicable</t>
  </si>
  <si>
    <t>Senior</t>
  </si>
  <si>
    <t>Net2Aspire</t>
  </si>
  <si>
    <t>Jr. Data Scientist</t>
  </si>
  <si>
    <t>? Apply Statistical and Machine Learning methods to specific business problems and data.
? Ensure data quality throughout all stages of acquisition and processing, including such areas as data sourcing/collection, ground truth generation, normalization, transformation, cross-lingual alignment/mapping, etc.
? Using tools such as Tableau, Looker and GoogleData Studio to aggregate data from across our software tools to build and develop dashboards for both client-facing and internal purposes across the company that feature relevant KPIs and metrics
? Create data dashboards and other data visualization tools to track progress to inform continuous quality improvement of the Congregate Settings Investigation and Response Unit.
? Design, develop, evaluate, and release highly innovative models elevate the customer experience and track impact over time
Job Types: Full-time, Part-time, Contract
Salary: $65,000.00 - $80,000.00 per year
Benefits:
401(k)
Health insurance
Schedule:
8 hour shift
Monday to Friday
Experience:
Data science: 1 year (Required)
Machine learning: 1 year (Required)
Work Location: Remote
Show Less</t>
  </si>
  <si>
    <t>Unknown</t>
  </si>
  <si>
    <t/>
  </si>
  <si>
    <t>Ntropy Network</t>
  </si>
  <si>
    <t>Data Scientist</t>
  </si>
  <si>
    <t>Over the last few decades, technological innovation has relied on democratizing some of its key ingredients: knowledge (open publishing platforms), algorithms (code repositories) and computing (cloud providers). However, the last key component, data, largely remains trapped behind barriers of regulation, privacy, schema standards and competitive risk. Enabling scalable access to data will unlock enormous value for both individual developers and companies. This has only been made possible in the last few years, through advances in manifold learning algorithms and privacy-preserving computing. See our blog for more details.
One of the most valuable kinds of data today is in the financial sector. Financial data plays a key role across many industry verticals. However, it has notoriously been locked behind regulatory barriers and a lack of format standards. Our end product is an API that makes financial transactions accessible to both humans and machine-learning models, in a scalable and privacy-preserving way.
We
- come from various fields - engineering, mathematics, physics and arts.
- are allergic to over-engineering.
- are anarchists at heart and like to hack around the status quo.
love playing board and video games.
- are radically honest and appreciate challenging one another, rather than giving out “pats on the back”. Yet, we can always rely on each other for support, feedback and results.
- are willing to learn and adapt quickly to new situations and requirements. Languages, frameworks, libraries, compilers, etc. are just tools for a job. A new problem might need a new tool. If it doesn’t exist yet, we will build it.
- have a sense of humor (well, we think we do).
As an early member of our data science team, you will help
- push the limits of what can be done with data.
- build the team and drive the direction of the company.
- shape our product and culture.
- experience the direct impact of what you build on hundreds of millions of people’s financial lives.
The following are required
- the tools: Python, Pandas / Polars, Matplotlib, sklearn, etc.
SQL and fundamental database operations.
- recognized open-source contributions and/or top performance in data competitions (Kaggle, Numerai, etc.).
fluency in statistics and probability.
FAQ
What if I recommend someone who ends up getting hired?
We will give you 20k USD for the referral.
Where is Ntropy located?
We are fully remote, with a virtual base in New York, US.
What time-zones do you work with?
We hire anywhere in GMT-7 to GMT+1.
Do you consider part-time work?
Not at the moment. Full-time roles only.
How are you funded?
We are backed by some of the top fintech investors in the world. Have raised single-digit millions of dollars so far. Can share more details over the call.
Do you already have a product and customers?
Yes. We have been in production since 1st April 2021 and have been rapidly growing since.
Do you plan to sell customer data?
Ntropy is on a mission to enable products without data barriers. We will never sell customer data and will always put privacy and customer benefit ahead of any auxiliary financial gains.
What is the interview process like?
1. Send us problems you have solved before and how. Please include as much detail as possible: code, algorithms, derivations, proofs, etc. We will then do a video call to kick things off and go through it (45 mins).
2. We will give you a take-home project related to whatever we are currently working on (3-4 hours). Alternatively, if you have a relevant project that you worked on previously that demonstrates your skills as an engineer, you are welcome to use that instead.
3. We will then do a deep-dive through the project over a call and discuss the implementation, improvements and bottlenecks.
Above all, we respect your time and commitment and will keep you up to speed on where we are at during the whole process.
What are your hiring plans?
We aim to be 30-40 people by the end of the year. Mostly engineering roles.
What is your current stack?
back-end - Python + Rust (where performance matters)
compute - AWS, GCP
ML - PyTorch, ONNX, Triton
Work / life balance?
We are a startup which requires you to put in a lot more work and soul than a regular job. We believe, however, that nothing easy is worth doing. We will expect a lot from you, and you should expect a lot from us.
What is the compensation?
$130k-180k • 0.15% - 0.15%
Show Less</t>
  </si>
  <si>
    <t>1 to 50 Employees</t>
  </si>
  <si>
    <t>PayPal</t>
  </si>
  <si>
    <t>Chicago, IL</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</si>
  <si>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As a Data Scientist at PayPal, you will apply your strategic data and analytical skills to solve major risk challenges in the Large Enterprise Seller Risk Organization
Job Description:
As a Data Scientist at PayPal, you will apply your strategic and analytical skills to solve major risk challenges. You will act as a risk consultant to drive recommendations and implement solutions that ultimately impact the top and bottom lines. And you will do it all by collaborating with a global team of colleagues across sales, operations, product, data science, and finance in an environment that values your risk domain and data expertise, encourages you to take on new responsibility, promotes continuous learning, and rewards innovation.
Your Day-to-day Will Involve
Using modeling and analytics to understand how risk decisions impact our top and bottom lines. This will include assessing risks of new/existing products, determining risk policies, or identifying inefficiencies in existing risk operations.
Ensuring the team is delivering on our KPIs by using various data mining and data visualization tools to monitor portfolio performance and identify improvement opportunities
Developing hypotheses and set up your own problem frameworks to test for the best solutions. You will also scope the operational feasibility, lead implementation efforts, and monitor the success of your solutions.
Leveraging data analysis tools and technologies. For example, using machine learning to determine how we identify and mitigate risk on the platform.
Creating new solutions rooted in empathy and research that assist all customers as they work to better manage their finances.
Collaborating in a team environment. As part of our crew, you will learn to energetically rally diverse groups in pursuit of a common goal.
The Ideal Candidate Is
Innovative &amp; Curious - You have the desire and ability to connect and empathize with our customers. You have an entrepreneurial spirit and get excited about creating new businesses and reinventing current ones. You ask why, explore, and bring your unique perspective to the table.
Analytical &amp; Action-Oriented - You are data driven and outcome focused. You grow comfortable with ambiguity, fueled by a hunger to learn and constantly seeking out new challenges. You have a desire to take action, try new things, and sometimes fail. You persevere but know when to change course and are up for juggling multiple deliverables.
Collaborative &amp; Team-Oriented - You always keep the people around you in the loop and are excited to communicate complex ideas clearly to make sure your co-workers understand the “why” behind their work and their key priorities.
Inclusive - You will empathize with those around you and care about their success, as you bring people together around what’s possible.
Basic Qualifications
Bachelor’s degree or higher in a quantitative field (Business, Math, Economics, Finance, Statistics, Science, Engineering)
Minimum of 2-3 years of experience in the risk domain associated with payments, fintech, banking or the ecommerce industry
Experience with technical tools such as SQL, Python, Tableau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Start your job application: click Apply Now
Show Less</t>
  </si>
  <si>
    <t>Internet &amp; Web Services</t>
  </si>
  <si>
    <t>Pomeroy Technologies, LLC.</t>
  </si>
  <si>
    <t>Data Scientist--Remote
(company is based in the Greater Atlanta area)
Responsibilities
Understands the company’s vision, mission, and strategy; understands business unit objectives and sets/accomplishes individual performance goals accordingly.
Mine current data assets and connect sales, product, pricing, and rebate databases
Incorporate supplemental data such as lost order data and overrides to develop a holistic view of the sales/pricing process
Analyze business transactions for trends
Define and implement ERP data transfer automation
Develop pre vs post impact tracking
Build intuitive dashboards
Work with third party pricing software companies and pricing consultants
Qualifications
3-5 years of helping businesses succeed by using data science and advanced analytics
Master’s degree in statistics, mathematics, computer science, engineering or similar quantitative field
Continuous Improvement, Lean 6 Sigma certifiactions
Job Type: Full-time
Pay: From $110,000.00 per year
Benefits:
401(k)
Dental insurance
Health insurance
Paid time off
Vision insurance
Schedule:
8 hour shift
Supplemental pay types:
Bonus pay
Work Location: Remote
Show Less</t>
  </si>
  <si>
    <t>1001 to 5000 Employees</t>
  </si>
  <si>
    <t>Subsidiary or Business Segment</t>
  </si>
  <si>
    <t>Information Technology Support Services</t>
  </si>
  <si>
    <t>Delta</t>
  </si>
  <si>
    <t>Associate Data Scientist, Operations Decision Science</t>
  </si>
  <si>
    <t>Atlanta, GA</t>
  </si>
  <si>
    <t>United States, Georgia, Atlanta
Ops Control
25-Oct-2022
Ref #: 17979
How you'll help us Keep Climbing (overview &amp; key responsibilities)
Delta Air Lines connects the world by flying 180 million customers to 300+ destinations every year. At Operations Decision Science (ODS), we build and deploy data science and predictive modeling tools to support this complex operation. ODS currently seeks an Associate Data Scientist to develop insights, machine learning models, and solutions aimed at continually improving airline performance and decision making. Join our team to make a real-world impact by developing ML/AI solutions to deliver the best air travel experiences.
An appropriate candidate will have hands-on experience in machine learning, statistical analysis, and data storytelling. The candidate should have good organizational and communication skills and feel comfortable in a fast-paced environment.
Primary Functions:
Work within a team of data scientists to develop advanced analytics solutions for complex business problems
Collect data and perform explanatory data analysis
Present analysis to business users in a digestible way
Learn new techniques within cloud-based platforms
What you need to succeed (minimum qualifications)
Bachelor's degree with 1-2 years of experience in Data Science, Statistics, Mathematics, Operations Research, Computer Science, or equivalent combination of education and experience
Proficiency in working with relational databases (SQL)
Working knowledge of Machine Learning techniques (Python, SciKit Learn, R, SAS or other machine learning platforms)
Good written, oral communication, and interpersonal skills
Must be performing satisfactorily in present position
Where permitted by applicable law, must have received or be willing to receive the COVID-19 vaccine by date of hire to be considered for U.S.-based job, if not currently employed by Delta Air Lines, Inc.
Demonstrates that privacy is a priority when handling personal data.
Embraces a diverse set of people, thinking and styles.
Consistently makes safety and security, of self and others, the priority.
What will give you a competitive edge (preferred qualifications)
Master's Degree preferred
&lt; Go back
Show Less</t>
  </si>
  <si>
    <t>Transportation &amp; Logistics</t>
  </si>
  <si>
    <t>Airlines, Airports &amp; Air Transportation</t>
  </si>
  <si>
    <t>Booz Allen Hamilton</t>
  </si>
  <si>
    <t>Tech Excellence Data Scientist, Junior</t>
  </si>
  <si>
    <t>Alexandria, VA</t>
  </si>
  <si>
    <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new opportunities. As an aspiring data scientist, you know you can help turn these complex data sets into useful information to solve global challenges. Across private and public sectors — from fraud detection to cancer research to national intelligence — you see data scientists turning data into actions and you want to be part of the team.
We have an opportunity for you to develop your analytical skills and establish your career in data science. You’ll join a rigorous training program that combines skills assessments, a comprehensive curriculum, functional mentorship, a capstone analytic challenge, and support to place you on your first data science project. You’ll learn how to write scripts to integrate data, conduct exploratory data analysis to discover hidden trends, apply machine learning to train predictive models, and use the right combination of tools and frameworks to turn that set of disparate data points into objective answers that inform decisions. You’ll learn how to develop, implement, and support the usage of data visualization, configuration, deployment, and usage. Apply advanced consulting skills and extensive technical expertise in data visualization and storytelling and possess a full industry knowledge of tools and techniques to support the development and delivery of impactful data models and data visualizations. Equipped with the foundational data science skills to accelerate your career, you’ll join a team and apply those skills to support our clients’ critical national security missions. Embrace the challenge and join us in driving change through data science. This position is a hybrid role with a combination of working at a Booz Allen office or client site and working remotely.
Empower change with us.
You Have:
Experience with a programming language, including SQL, Python, or R
Experience with querying or analyzing data to answer questions and solve problems
Experience with Microsoft Excel
Knowledge of basic concepts in Mathematics and Statistics
Secret clearance
Bachelor's degree
Nice If You Have:
Experience with Tableau, Qlik, Power BI or other data visualization tools
Ability to learn a programming language
Ability to work in the cloud computing environment
Ability to work effectively in a collaborative team environment
Ability to pursue a career in data science
Bachelor's degree in Data Science, Mathematics, Engineering, Physics, Statistics, or Computer Science
Clearance:
Applicants selected will be subject to a security investigation and may need to meet eligibility requirements for access to classified information; Secret clearance is required.
Compensation:
At Booz Allen, we celebrate your contributions, provide you with opportunities and choice, and support your total well-being. Our comprehensive benefit offerings include healthcare, retirement plan, insurance programs, commuter program, employee assistance program, paid and unpaid leave programs, education assistance, and childcare benefits.
The salary for this position will be determined based on various factors. The proposed salary range for this position in Colorado is 80,000 to 90,000.
Build Your Career:
At Booz Allen, we know the power of analytics and we’re dedicated to helping you grow as a data analysis professional. When you join Booz Allen, you’ll have the chance to:
access online and onsite training in data analysis and presentation methodologies, and tools like Hortonworks, Docker, Tableau, and Splunk
change the world with the Data Science Bowl—the world’s premier data science for social good competition
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Apply Now: click Apply Now
Show Less</t>
  </si>
  <si>
    <t>Management &amp; Consulting</t>
  </si>
  <si>
    <t>Business Consulting</t>
  </si>
  <si>
    <t>$5 to $10 billion (USD)</t>
  </si>
  <si>
    <t>Starz</t>
  </si>
  <si>
    <t>Department: Business Development
Location: New York, NY, US, 10036
Summary of Position
Starz is seeking a Data Scientist to support data-driven decision-making for the StarzPlay international business. He or she will have responsibility for analysis of consumer, content, and product data, including the development of “data products” such as predictive models and segmentations. The ideal candidate is comfortable working with both large (e.g., event-level data warehouse tables) and small (e.g., marketing, research) data sets. He or she will have experience with a variety of data wrangling tools, modeling paradigms, optimization algorithms, and simulation methodologies. The Data Scientist understands how to use data science to support practical and actionable business insights.
Responsibilities
Lead efforts to develop advanced predictive models to reduce marketing costs, increase subscription lifetime value, understand content value, and optimize content investment decisions
Assess new data sources and data import processes for efficiency and accuracy
Evaluate accuracy and precision of predictive models and optimization algorithms provided by other analysts or third-parties
Support A/B testing and experimental design paradigms for optimizing marketing effectiveness, content engagement, and product experience
Develop processes for monitoring model performance and data accuracy
Establish departmental standards for data quality and KPI monitoring (including developing Tableau reports)
Qualifications &amp; Skills
Exceptional knowledge of machine learning algorithms and tools (e.g., clustering, random forest, neural nets, boosting)
Familiarity with star schema databases, SQL, and Tableau
Solid foundation in statistics including regression, logistic regression, and statistical significance
Proficient in Python
Experience working with commonly-used third-party data such as Google Analytics, Facebook Insights, Qualtrics, etc.
Previous experience with media/entertainment and/or subscription businesses preferred but not required
Minimum of 5 years professional experience
Advanced degree in Data Science, Computer Science, Mathematics, Statistics, or similar
About Starz
STARZ (www.starz.com), a Lionsgate company, is a leading global media streaming platform committed to delivering premium content that amplifies narratives by, about and for women and underrepresented audiences. STARZ is home to the highly rated and first-of-its-kind STARZ app that offers the ability to stream or download STARZ premium content, as well as the flagship domestic STARZ® service, including STARZ ENCORE, 17 premium pay TV channels, and the associated on-demand and online services. In 2018, STARZ launched its international premium streaming platform STARZPLAY, now LIONSGATE+, to provide subscribers access to bold, curated storytelling. LIONSGATE+, coupled with the STARZPLAY ARABIA joint venture in MENA and Lionsgate Play in South and Southeast Asia, has a footprint that extends across the globe. STARZ and LIONSGATE+ are available across digital OTT platforms and multichannel video distributors, including cable operators, satellite television providers, and telecommunications companies around the world. In February 2021, STARZ launched #TakeTheLead, a multi-faceted and innovative inclusion initiative expanding its existing efforts to improve representation on screen, behind the camera and throughout the company.
With the Company aligning its studio operations behind the growth of its streaming business, Starz has become one of the pre-eminent modern premium global streaming platforms. Offering subscribers more than 7,500 television episodes, including Starz original series and provocative documentaries, along with a broad catalogue of first-run movies, Starz is taking the lead in delivering relatable premium content that makes it the platform of choice among a wide spectrum of female, African-American and other historically underserved audiences. Its focused brand, premium content and freedom from legacy relationships position Starz at the forefront of the new bundles emerging throughout the media ecosystem, a compelling value proposition to complement virtually every kind of subscription platform.
Distinguished by its successful and focused content strategy, top programming, exceptional curation and speed to market, Starz has quickly scaled its platform to become one of the most widely distributed and fastest-growing OTT services in the world, with OTT subscribers making up more than half of its global subscriber base. The Starzplay International premium subscription service offers a “best of global SVOD” content portfolio in more than 50 countries throughout Europe, Latin America, Canada, Japan and India through a bespoke and expanding network of distribution partners. The Starzplay Arabia joint venture is one of the leading SVOD operators in the fast-growing Middle East and North Africa region. The proprietary and highly-rated Starz app, a proven hit with U.S. audiences, continues to roll out internationally.
Our Benefits
Full Coverage – Medical, Vision, and Dental
Work/Life Balance – generous sick days, vacation days, holidays, and Impact Day
401(k) company matching
Tuition Reimbursement (up to graduate degree)
EEO Statement
Lionsgate is an equal employment opportunity employer. All employees and applicants are evaluated on the basis of their qualifications, consistent with applicable state and federal laws. In addition, Lionsgate will provide reasonable accommodations for qualified individuals with disabilities. Lionsgate will consider for employment qualified applicants with criminal histories in a manner consistent with the requirements of applicable state and federal law.
Show Less</t>
  </si>
  <si>
    <t>501 to 1000 Employees</t>
  </si>
  <si>
    <t>Media &amp; Communication</t>
  </si>
  <si>
    <t>Broadcast Media</t>
  </si>
  <si>
    <t>TrueChoice Solutions</t>
  </si>
  <si>
    <t>(Jr) Quantitative Analyst / Data Scientist</t>
  </si>
  <si>
    <t>Vienna, NY</t>
  </si>
  <si>
    <t>Company Overview:
TrueChoice Solutions is a privately held, rapidly growing Software as a Service (SaaS) company and is the leader in real-time preference analytics, headquartered in New York. We develop and deploy unique, sophisticated applications in marketing, sales and HR that give our clients insights about “how” and “why” customers and employees make decisions and what they value. Used by many forward-thinking FORTUNE Global 1000 clients, the TrueChoice™ Predictive Selling Suite is based on patented econometric technologies that for the first time allow companies to precisely quantify the preference structures of individual customers and employees in real time. Our clients use these insights to help increase sales, retention, and profitability. TrueChoice has strong partnerships with 6 of the world’s top 10 consulting firms. Our client base is diverse and includes large automotive companies to consumer electronics manufacturers and health care services companies. We have teams in Continental Europa, New York and Singapore.
?
Position Overview:
TrueChoice Solutions is currently seeking a qualified candidate to fill the role of (Jr) Quantitative Analyst / Data Scientist within our growing organization. We are looking for a smart, inquisitive, and creative self-starter with a strong analytical and data science skillset and ideally with first experience in business analysis, consulting or project management. This is an exciting opportunity for a junior quantitative analyst / data scientist to be actively involved across projects and client work and take up more tasks and responsibilities as you grow your skillset.
Duties &amp; Responsibilities:
Support the organization on all projects and tasks related to analytics, quantitative analyses and data science
Develop client-facing analytics dashboards
Execute various qualitative and quantitative business analysis tasks including data analysis, research and modeling
Collaborate across teams, senior management, business partners and clients at multiple projects simultaneously during research design, analytics and insights presentations
Contribute to workshops for project scoping and research requirements
Consult with clients on their strategic and business needs
Position Requirements
Bachelor's degree or higher in business, computer science, engineering, economics, mathematics, social sciences or related field with first (1+ year) experience and/or excellent university grades.
Experience with reporting and dashboard tools such as Spotfire, R Shiny, PowerBI, Tableau
Experience with SQL, R, Python. Experience with C# is an advantage
Experience with AI and Machine Learning
Strong analytical skills, preferably with experience in econometrics and/or conjoint analysis
Facility with enterprise software such as CRM Dynamics is an advantage
Evidence of an analytical mindset and solid business analysis capabilities
Aptitude for analytical &amp; creative thinking and problem-solving; intellectually curious
Strong interpersonal, knowledge sharing, and written and oral communication skills
Benefits
Compensation:
We offer a competitive salary, generous benefits and flexible compensation with a cashbonus and stock options.
Preferred Location:
Anywhere, remote allowed. Preferably near Vienna (Austria), near New York or near Singapore
How to Apply:
Please send resumes to jobs@truechoice.io citing "
(Jr) Quantitative Analyst / Data Scientist
" in the subject line.
Show Less</t>
  </si>
  <si>
    <t>data analyst</t>
  </si>
  <si>
    <t>Cloud to Street</t>
  </si>
  <si>
    <t>Climate Data Scientist</t>
  </si>
  <si>
    <t>Brooklyn, NY</t>
  </si>
  <si>
    <t>Company
Cloud to Street is a top climate tech start-up and the world’s leading remote flood analytics platform. We use global satellites, AI, models, and community intelligence to monitor flood risk and flooding in real-time. Seeded by Google, our paradigm-shifting science made the cover of Nature and is the base for our property technology. Today, governments across almost 20 countries have used our platform for disaster relief and to protect over 300 million people. We launched the first commercial parametric flood insurance product to protect climate-vulnerable communities.
Role
We are looking for a climate data scientist with experience running data-driven (e.g. machine learning) or computational models. In this role, you will use satellite data, in-situ data and predictive modeling for actionable insights that can be used to ameliorate the impact of catastrophic flooding. You should apply if you are eager to develop scalable approaches to transfer disaster risk to insurance and capital markets and if you are excited to build an innovative and sustainable organization. You will work with a team of scientists and engineers with expertise in optical and microwave remote sensing, hydrology, climate, social vulnerability, and machine learning to build the next generation of tools to ensure financial protection from floods in marginalized communities.
Who you are
B.S in a quantitative field with 5+ years of experience, or M.S. with 2+ years of experience, or PhD with 0+ years of experience.
Expert level programming skills for environmental and climate modeling.
Experience merging dynamic models with data.
Apply machine learning, computational and/or statistical modeling for a diverse range of complex, high-dimensional problems.
Work in a wide range of interdisciplinary disciplines, with some experience in geophysical science.
Keep up with state-of-the-art modeling techniques, and identify practical approaches for scalable solutions to environmental problems.
Responsibilities
Research and development of innovative approaches to flood mapping, prioritizing scalability and reproducibility.
Communicating approaches, development and results to an interdisciplinary team.
Work closely with our interdisciplinary team of machine learning engineers, research scientists, and software developers.
Query, pre-process, inspect, and validate a diverse range of data sources, especially remotely sensed data, to inform and validate flood models.
This position is based out of our New York City office but is currently remote. Permanent remote work is possible for the right candidate.
To Apply
Attached CV/resume
A statement of interest including a description of relevant past projects or publications
Full-Time Team Benefits
Generous vacation package
Healthcare &amp; dental insurance
Professional development fund
Equity
Paid parental leave
Work from home office support
Cloud to Street is devoted to building an inclusive and diverse company. Black, Indigenous, and people of color; women, queer people, and all gender identities, and individuals with disabilities are especially encouraged to apply.
Show Less</t>
  </si>
  <si>
    <t>Amgen</t>
  </si>
  <si>
    <t>Sr. Associate Data Scientist (Remote)</t>
  </si>
  <si>
    <t>Thousand Oaks, CA</t>
  </si>
  <si>
    <t>HOW MIGHT YOU DEFY IMAGINATION?
You’ve worked hard to become the professional you are today and are now ready to take the next step in your career. How will you put your skills, experience and passion to work toward your goals? At Amgen, our shared mission—to serve patients—drives all that we do. It is key to our becoming one of the world’s leading biotechnology companies, reaching over 10 million patients worldwide. Come do your best work alongside other innovative, driven professionals in this meaningful role.
Sr. Associate Data Scientist (Remote)
Live
What you will do
Let’s do this. Let’s change the world. Manufacturing and Clinical Supply (MCS) within Process Development is hiring a Sr. Associate Data Scientist to support its multiple digital data programs. MCS is responsible for the end-to-end delivery of products, process knowledge and technology solutions to enable Amgen’s accelerated product commercialization. MCS serves as a launch site to enable speed to market for Amgen’s innovative products and biosimilars. This person will build a wide-range of innovative data and analytics solutions, from descriptive to prescriptive, develop advanced analytical models, integrate data, derive insights, automate and enhance processes. The ideal candidate enjoys tackling business challenges and excels at organizing information from numerous data sources translating into business insights.
Responsibilities:
Leverage large datasets to conduct end-to-end supply chain and manufacturing analytics that include data gathering and requirements specifications, processing, analytics, and presentations
Understand and collect business/functional requirements, recommend metrics, and create a roadmap/timeline
Interact cross-functionally with a wide variety of people and teams. Work closely with subject matter experts to deliver value by developing novel, practical, scientific, data-driven solutions to meet business needs
Synthesize input into a prioritized feature list and build User Stories (requirements) for each feature
Build a wide range of data and analytics solutions, from descriptive to prescriptive, using sophisticated statistical and machine learning models
Prototype, build, and customize analytical applications to enable in-depth analysis
Define and create automated interactive dashboards and tools that turn data into business insights
Document data relations, data flows, and business logic
Partner with IS and Data Engineers to ensure that the models feeding the dashboards are robust, functional, and relevant to business needs
Ensures delivery of efficient, agile, integrated business and system processes while incorporating agile project management approaches
Win
What we expect of you
We are all different, yet we all use our unique contributions to serve patients. The dynamic professional we seek is an individual with these qualifications.
Basic Qualifications:
Master’s degree OR
Bachelor’s degree and 2 years of directly related experience OR
Associate’s degree and 6 years of directly related experience OR
High school diploma / GED and 8 years of directly related experience
Preferred Qualifications:
Expertise working with large data sets, data mining, and visualization
Expertise in Python and/or R and/or SQL programming languages
Understanding of biopharmaceuticals process and supply chain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Experience with interpreting and extracting meaning from different types of data sets
Excellent communication skills (written and verbal)
Must have a helpful personality and like to address challenges in a collaborative way
Thrive
Some of the vast rewards of working here
As we work to develop treatments that take care of others, we also work to care for our teammates’ professional and personal growth and well-being.
Full support and career-development resources to expand your skills, enhance your expertise, and maximize your potential along your career journey
A diverse and inclusive community of belonging, where teammates are empowered to bring ideas to the table and act
Generous Total Rewards Plan—comprising health, finance and wealth, work/life balance, and career benefits—with compensation and benefits rated above 4 stars (out of 5) on Glassdoor
Apply now
for a career that defies imagination
Objects in your future are closer than they appear. Join us.
careers.amgen.com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Amgen requires all staff in the United States, Puerto Rico and Canada to be vaccinated from COVID 19 as a condition of employment. In accordance with applicable law, Amgen will provide reasonable accommodations to staff members who qualify on the basis of a medical reason or a sincerely held religious belief, practice, or observance. Such accommodation may not pose an undue hardship to Amgen, its operations, or its staff.
Apply Now: click Apply Now
Show Less</t>
  </si>
  <si>
    <t>Pharmaceutical &amp; Biotechnology</t>
  </si>
  <si>
    <t>Biotech &amp; Pharmaceuticals</t>
  </si>
  <si>
    <t>STEPS TALENT, LLC</t>
  </si>
  <si>
    <t>Data Scientist - 3 positions - 100% remote</t>
  </si>
  <si>
    <t>We are looking to hire 3 Data Scientists to work on healthcare predictive analytics and infrastructure models using healthcare data.
Term - long-term contract with the potential of converting full-time.
Candidates can work remotely
Ideal Profile: PhD with 2-4 years of ML experience along with R/Python and SQL programming
Required Experience &amp; Skills
Statistical analysis and Machine learning (NLP).
Candidate must have ability to understand results and write code that can perform analysis.
R and Python are used in this role, candidate must be proficient in either.
SQL is needed as well.
Candidate needs to be knowledgeable in relational database and knowledge of distributed computing and ability to work with large datasets.
Sound understanding of areas of computer science such as algorithms, data structures, and databases.
Candidate needs to have real world data experience (not just school).
Bachelors is needed for the role (PHD is preferred).
Preferred Skills
Experience in deploying models and working with large scale database and Microsoft Azure. Familiarity with healthcare data is a plus.
Job Type: Full-time
Pay: $55.00 - $75.00 per hour
Benefits:
Flexible schedule
Schedule:
Monday to Friday
Application Question(s):
Will you now, or in the future, require sponsorship for employment visa status (e.g. H-1B visa status)?
Education:
Bachelor's (Required)
Experience:
Python: 4 years (Required)
SQL: 4 years (Required)
Statistical analysis: 4 years (Required)
Machine learning: 4 years (Required)
Data structures: 4 years (Required)
Work Location: Remote
Show Less</t>
  </si>
  <si>
    <t>i28 technologies corporation</t>
  </si>
  <si>
    <t>Entry Level Data Scientist/AIML Engineer - 114009</t>
  </si>
  <si>
    <t>Marysville, MI</t>
  </si>
  <si>
    <t>Interpret data, analyze results using Mathematical and satistical techniques.
Design, develop and implement data processing and analytics platform using Python
Develop predictive /prescriptive systems
Problem solving, improving data quality
Implement databases, data collection systems, data analytics
Identify, analyze, and interpret trends or patterns in data sets
Analytical and problem-solving skills
Job Type: Full-time
Salary: $55,000.00 - $60,000.00 per year
Benefits:
Health insurance
Schedule:
8 hour shift
Work Location: One location
Show Less</t>
  </si>
  <si>
    <t>Financial Services</t>
  </si>
  <si>
    <t>Accounting &amp; Tax</t>
  </si>
  <si>
    <t>Less than $1 million (USD)</t>
  </si>
  <si>
    <t>Salesforce</t>
  </si>
  <si>
    <t>Staff Data Scientist, Customer Experience</t>
  </si>
  <si>
    <t>To get the best candidate experience, please consider applying for a maximum of 3 roles within 12 months to ensure you are not duplicating efforts.
Job Category
Products and Technology
Job Details
We are looking for an experienced data scientist to support the Customer Experience team at Slack. At Slack, our mission is to make people’s working lives simpler, more pleasant, and more productive. The Customer Experience team lives this every day, providing a delightful experience to our customers.
In this role, you will work closely with the Customer Experience organization to understand and improve the experience people have with Slack across every stage of the customer journey. You will have the opportunity to influence key business and product decisions through your analysis and insights. Your credibility will be strengthened through deep technical skills, strong business sense, and a clear dedication to improving our customers’ experiences. You will bring a solid understanding of SaaS businesses, forecasting models, and ways to process natural language. You can also tell compelling stories with data.
Slack has a positive, diverse, and supportive culture—we look for people who are curious, inventive, and work to be a little better every single day. In our work together we aim to be smart, humble, hardworking and, above all, collaborative. If this sounds like a good fit for you, why not say hello?
What you will be doing
Apply various data science methods to understand usage patterns of Slack Support
Perform evidence-based evaluations of the most important drivers of satisfaction with Slack and Slack Support
Build out key success metrics and reporting for the Customer Experience organization
Prototype foundational data pipelines and partner with the data engineering organization to elevate these into canonical sources of truth for Customer Experience metrics
Identify and clearly communicate potential opportunities to improve the experience of people using Slack
Evangelize evidence-based decision making by partnering with key decision makers and driving general accessibility of data and insights
Organize disparate facts and analyses into a coherent narrative that evaluate the success of and influence product and support strategy
What you should have
A passion for customer support and the role it plays in making a customer-centric team successful
Expertise in scoping work requested by diverse sets of stakeholders
Data science or engineering experience doing data science or quantitative analysis, with preferred experience in settings with multiple consumer user types, such as a marketplace or productivity or collaboration tools.
Expertise in at least one programming language for data analysis (e.g. Python, R, Scala)
Experience working with data technologies that allow analysis of large amounts of data (e.g. Spark, Presto, Hive, Hadoop, etc). Familiarity with Apache Airflow is a plus.
Comfortable and skilled at written and verbal communication to varied audiences
Experience collaborating with and influencing cross functional partners
Experience in building advanced data pipelines and designing data scheme and table infrastructure
Experience in cleaning sets of data so accurate decisions and forecasts can be made
A related technical degree is required
Plus: An advanced degree (MS, PhD) in a quantitative field (e.g. Computer Science, Economics, Physics)
Plus: Experience with statistical and machine learning methods to build descriptive and predictive models
For Colorado-based roles: Minimum annual salary of $150,200. You may also be entitled to receive bonus, restricted stock units, and benefits. More details about our company benefits can be found at the following link: https://www.getsalesforcebenefits.com/
*LI-Y
Accommodations
If you require assistance due to a disability applying for open positions please submit a request via this Accommodations Request Form .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Salesforce and explore our benefits.
Salesforce, Inc .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Salesforce, Inc . and Salesforce.org do not accept unsolicited headhunter and agency resumes. Salesforce, Inc . and Salesforce.org will not pay any third-party agency or company that does not have a signed agreement with Salesforce, Inc . or Salesforce.org .
Salesforce welcomes all.
Apply Now: click Apply Now
Show Less</t>
  </si>
  <si>
    <t>Boston Scientific Corporation</t>
  </si>
  <si>
    <t>Senior Data Scientist</t>
  </si>
  <si>
    <t>Marlborough, MA</t>
  </si>
  <si>
    <t>Senior Data Scientist
Boston Scientific's hybrid workplace includes remote and onsite roles. By applying to this position, you will have the opportunity to discuss your preferred working location with your Talent Acquisition Specialist.
Remote Eligible: Hybrid
Onsite Location(s): Marlborough, MA, US, 01752
Additional Location(s): US-MN-Arden Hills; US-MN-Maple Grove; US-MN-Minnetonka
Diversity - Innovation - Caring - Global Collaboration - Winning Spirit - High Performance
At Boston Scientific, we’ll give you the opportunity to harness all that’s within you by working in teams of diverse and high-performing employees, tackling some of the most important health industry challenges. With access to the latest tools, information and training, we’ll help you in advancing your skills and career. Here, you’ll be supported in progressing – whatever your ambitions.
About the Role:
This is a great opportunity to join the Global Technology Partnerships team to deliver high impact technologies aligned with the needs of Boston Scientific. We are looking for a highly-motivated Senior Data Scientist with a broad data science skillset, responsible for identifying, developing and operationalizing machine learning algorithms to solve significant business and healthcare challenges ranging from improving operational efficiency to developing new medical device features.
Your responsibilities will include:
Applies expertise in machine-learning, artificial intelligence, data management and mining, and information retrieval to design, prototype, integrate, and deliver useful analytical tools that drive business growth across BSC.
Develops best practices for analytics (models, standards, tools) and deployment to production environments.
Collaborates with Global Technology Partnerships team members, cross-functional stakeholders, and external partners at leading research institutions to identify, plan and execute on projects having large potential business impact.
Exhibits strong organization, leadership and mentorship over an AI Scholar program that aims to engage and develop data science talent across the company
Gathers voice of the customer and assesses business feasibility of proposed solutions.
Generates appropriate model validation and project documentation.
Develops and documents intellectual property
Required Qualifications
PhD in Computer Science, Biomedical Engineering or related field of study; or a MS with a minimum of 2 years of industry experience in Analytics; or a BS with a minimum of 5 years of industry experience in Analytics
Minimum 2 years of experience with Python and/or "R"
Highly adaptable, flexible and willing to accept new ideas, processes, and procedures
Demonstrated record of cross-functional teamwork in a technically demanding environment
Excellent oral and written communication skills to communicate effectively with both technical and non-technical teams or individuals
Ability to work independently to plan and schedule activities necessary to meet timelines
Detail oriented, organized and perform to a high level of accuracy in all tasks
Preferred Qualifications
Experience with architecture of data systems and connectivity
Experience with cloud platforms, such as AWS, Google, or Azure
Experience in using SQL to query and manipulate large data sets for analysis
Experience working in lean-agile and ML Ops environments
Experience in leveraging data visualization tools like Tableau, Power BI, etc.
Experience with deep learning toolkits such as TensorFlow, PyTorch, Keras, etc.
Practical experience developing and deploying software, ideally in the healthcare industry
Experience with design thinking and voice of customer activities
Requisition ID: 545431
As a leader in medical science for more than 40 years, we are committed to solving the challenges that matter most – united by a deep caring for human life. Our mission to advance science for life is about transforming lives through innovative medical solutions that improve patient lives, create value for our customers, and support our employees and the communities in which we operate. Now more than ever, we have a responsibility to apply those values to everything we do – as a global business and as a global corporate citizen.
So, choosing a career with Boston Scientific (NYSE: BSX) isn’t just business, it’s personal. And if you’re a natural problem-solver with the imagination, determination, and spirit to make a meaningful difference to people worldwide, we encourage you to apply and look forward to connecting with you!
At Boston Scientific, we recognize that nurturing a diverse and inclusive workplace helps us be more innovative and it is important in our work of advancing science for life and improving patient health. That is why we stand for inclusion, equality, and opportunity for all. By embracing the richness of our unique backgrounds and perspectives, we create a better, more rewarding place for our employees to work and reflect the patients, customers, and communities we serve. Boston Scientific is proud to be an equal opportunity and affirmative action employer.
Boston Scientific maintains a drug-free workplace. Pursuant to Va. Code § 2.2-4312 (2000), Boston Scientific is providing notification that the unlawful manufacture, sale, distribution, dispensation, possession, or use of a controlled substance or marijuana is prohibited in the workplace and that violations will result in disciplinary action up to and including termination.
Please be advised that certain US based positions, including without limitation field sales and service positions that call on hospitals and/or health care centers, require acceptable proof of COVID-19 vaccination status. Candidates will be notified during the interview and selection process if the role(s) for which they have applied require proof of vaccination as a condition of employment. Boston Scientific continues to evaluate its policies and protocols regarding the COVID-19 vaccine and will comply with all applicable state and federal law and healthcare credentialing requirements. As employees of the Company, you will be expected to meet the ongoing requirements for your roles, including any new requirements, should the Company’s policies or protocols change with regard to COVID-19 vaccination.
Nearest Major Market: Boston
Job Segment: R&amp;D Engineer, Research Scientist, Senior Scientist, R&amp;D, Biomedical Engineering, Engineering, Science, Research
To apply to this job, click Apply Now
Show Less</t>
  </si>
  <si>
    <t>Manufacturing</t>
  </si>
  <si>
    <t>Health Care Products Manufacturing</t>
  </si>
  <si>
    <t>TikTok</t>
  </si>
  <si>
    <t>Data Scientist, University Graduate (Data Analysis TikTok)- 2023 Start (BS/MS)</t>
  </si>
  <si>
    <t>Seattle, WA</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</si>
  <si>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Team Introduction
As a member of the Data Science and Product Analytics team, you will work with diverse and highly collaborative teams of product managers, engineers, and other data analysts to drive product impact. You will be working on exciting projects to provide the best user experiences to create, consume and enjoy content on TikTok. You will have the opportunity to define metrics and identify opportunities from one of the richest data sets in the world, and convert the insights into real changes for both new initiatives and scaled products. You are a self-starter who is excited about data, excels in product logic thinking, clear communication, and brings distinctive problem-solving skills and impeccable business judgment.
We are looking for talented individuals to join our team in 2023. As a graduate, you will get unparalleled opportunities for you to kickstart your career, pursue bold ideas and explore limitless growth opportunities. Co-create a future driven by your inspiration with TikTok.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TikTok and its affiliates' jobs globally. Applications will be reviewed on a rolling basis - we encourage you to apply early.
Responsibilities:
Develop comprehensive product metrics and quantitative measurement structure based on product stages and business purposes.
Design and implement reporting dashboards and the associated data pipeline to deliver insights and improve the workflows of internal teams.
Partner closely with key stakeholders to optimize overall product adoption and performance driven growth. Provide suggestions for improvements to align with the business goal.
Measure and visualize the effectiveness of product updates, conduct research and analysis on various business processes to identify business problems, and further provide optimization suggestions to improve operating efficiency.
Be creative and think outside of the box to bring innovative product solutions to our users.
Qualifications
Bachelor's or Master's degree in data analytics/ quantitative or related fields or equivalent practical experience.
Bachelor's or Master's degree in data analytics/ quantitative or related fields or equivalent practical experience.
Final year or recent graduate with a background in data analytics/ quantitative, or a related technical discipline.
Experience with one of the programming languages: SQL, R, Python.
Ability to conduct rigorous analysis and communicate conclusions to both technical and non-technical audiences.
Understanding of data modeling and statistical analysis techniques, including: hypothesis testing, model evaluation, and common regression and classification algorithms.
Solid communication and collaboration skills with the ability to work effectively with internal teams in a cross-cultural and cross-functional environment.
Must obtain work authorization in country of employment at the time of hire, and maintain ongoing work authorization during employment.
Preferred Qualifications:
Demonstrated data science or product analysis experience from previous internship, work experience, etc. Product management experience is a plus.
Demonstrated experience handling terabyte size datasets, applying statistics and machine learning techniques and algorithms, using visualization tools to present data.
Demonstrated success in leading data-driven projects from definition to execution, from defining metrics to communicating actionable insights.
Understanding of deep learning, or distributed computing (Hive/Hadoop).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Start your job application: click Apply Now
Show Less</t>
  </si>
  <si>
    <t>Amazon.com Services LLC</t>
  </si>
  <si>
    <t>NLP Data Scientist</t>
  </si>
  <si>
    <t>Pittsburgh, PA</t>
  </si>
  <si>
    <t>* BA/BS in Linguistics, Computer Science, Computational Linguistics, Language Technologies * Experience with Machine Translation, Machine Learning, NLP, and/or corpus analysis * Scripting abilities in a language like Python * Excellent analytical, troubleshooting and problem-solving skills
Job summary
Amazon is looking for Natural Language Processing Data Scientists/Computational Linguists with experience in Machine Translation (MT) and/or Natural Language Processing (NLP) to help us expand our MT and NLP technology.
Amazon’s International Search team owns defining and delivering Amazon’s cutting-edge Search and Machine Translation initiatives to customers and cultures across multiple regions. We do this by developing our own customer-facing features, services and platforms based on customer needs, and through partnerships with Amazon technical teams.
You will work with the largest online retail search application in the world, both in terms of users, catalog size, and computing resources, and your work will directly impact millions of our customers. You will collaborate with recognized experts in business, science and engineering.
Our mission is to enable a superior experience for all of Amazon’s customers in their native language by developing and deploying state-of-the art technology and applications in Machine Translation (MT), Natural Language Processing (NLP) and Machine Learning (ML). The global scale of Amazon means true big data problems, big data opportunities, and building for global customers. Machine Translation allows Amazon to reach people in their preferred language. We are a team tackling the tough language problems that general-purpose MT cannot solve.
As part of our cross-functional MT research &amp; development team, you will work on developing, deploying, maintaining, and supporting our fleet of Machine Translation engines, particularly focused on Search. You will experiment with training data manipulation, multi-arc systems, error analysis, evaluation techniques, and modeling innovations in the MT space. Your linguistic expertise will help guide the team’s work to smart approaches to a wide variety of languages. Your work will directly impact millions of our customers in the form of products and services that make use of our MT and NLP technology. You will gain hands-on experience with Amazon’s heterogeneous language data sources and large-scale computing resources to accelerate advances in MT and NLP.
Key job responsibilities
Drive linguistic and NLP exploration and innovation for MT improvements
Train and evaluate neural MT models
Analyze the accuracy and performance of MT models and drive testing techniques
Assist in deploying, maintaining, and supporting Amazon's fleet of dedicated MT systems in production
Design data-processing workflows to collect, analyze and prepare large natural language data sets
Conduct large-scale A/B testing of MT models for retail customers worldwide
* Good written and spoken communication skills * Experience using tools and systems for standard MT and NLP tasks, such as language modeling, named entity recognition, syntactic parsing, etc. * Formal or informal knowledge of linguistics and/or foreign languages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Apply Now: click Apply Now
Show Less</t>
  </si>
  <si>
    <t>AIVantage INC</t>
  </si>
  <si>
    <t>Hi,
Good Afternoon. I am from HR department of Aivantage Inc. We have an opportunity for a Data Scientist. To move forward, we will need your following details ASAP - 1. Current Location
2. Current Salary
3. Work Authorization status - Citizen? Green Card? H1? Anything else?
4. Ready to relocate to Washington DC? Or work in a hybrid status? or totally remote?
It will be of great help if you can respond to this email with your most updated resume. We are looking to move forward quickly. Thanks much.
Job desription :
The scope of the services provided under this contract includes:
Information Technology, System Analysis, Modeling and Design.
Development (Prototyping), Testing, and Production Operations Support.
Artificial Intelligence (AI)/Machine Learning (ML)
More details:
Prototyping and documenting the use of Artificial Intelligence (AI)/Machine Learning (ML). as part of the technology assessments in coordination with the enterprise and other decennial data science initiatives.
Develop production solutions including implementation of prototyped and proven technology improvements such as AI/ML.
Leverage automation and machine learning as part of the integrated IT solutions to manage data, predict scenarios, and make recommendations.
Contribute to building new machine learning models, analytical tools, and packages across the enterprise and will be expected to collaborate with team members in a highly technical environment. * Assist in production operations and maintenance of the AI/ML solutions.
Knowledge: Demonstrated professional knowledge and implementation of the following:
o Python or R programming languages to build Machine Learning Models.
o Python and R packages used for Machine Learning algorithms.
o Statistical and machine learning techniques including supervised and unsupervised learning and natural language processing.
o Building data platforms for analyzing large amounts of data using analytical techniques.
Skills and capabilities:
o Data manipulation, analytic/business insight tools, and data visualization.
o Constructing and performing complex database search queries.
o Computer science concepts, data architecture, and statistics.
o Reporting and visualizing data using industry tools including Arc Tools, Tableau, Qlik or SharePoint.
o Ability to communicate technical findings to non-technical audiences
Job Type: Full-time
Salary: $70,000.00 - $160,000.00 per year
Schedule:
Day shift
Experience:
Python: 4 years (Preferred)
SQL: 4 years (Preferred)
Work Location: Remote
Show Less</t>
  </si>
  <si>
    <t>Loon</t>
  </si>
  <si>
    <t>Data Scientist, Plant Biology</t>
  </si>
  <si>
    <t>Mountain View, CA</t>
  </si>
  <si>
    <t>X is Alphabet’s moonshot factory. We are a diverse group of inventors and entrepreneurs who build and launch technologies that aim to improve the lives of millions, even billions, of people. Our goal: 10x impact on the world’s most intractable problems, not just 10% improvement. We approach projects that have the aspiration and riskiness of research with the speed and ambition of a startup.
About the team:
You'll join a team at X that provides world-class computational support to the many different projects, ideas and experiments at the Moonshot Factory. You'll work directly with teams across X to share expert machine learning expertise, advice and hands-on implementation - from early concept through launch and supporting prototyping, experimentation, technical development and more.
About the role:
We are currently looking for a full-time person to provide critical expertise in computational biology methods and thinking. You will initially focus your time on an early stage project in computational plant biology, but will also have the opportunity to build new projects after your rotation with that team.
A special type of person will thrive at X: a learning machine who doesn’t fear a failed experiment. One who embraces iteration, scrappy experiments, and ambiguity. The team especially values self-starters with a team-oriented work style, the capability to navigate a complex set of goals and tasks, the willingness to be open and vulnerable with your teammates, and the ability to work hard under stressful conditions or tight timelines for limited periods.
How you will make 10x impact:
Work with ML researchers and other scientists deliver high quality data and analysis pertaining to biological systems.
Analyze diverse biological data sets, including sequencing-based (WGS, RNAseq, ATACseq, AMPseq, etc.), mass spectrometry-based (metabolomic, proteomic), and phenomic data from single cells, to whole plants, to whole plots, to whole fields.
Coordinate closely with wet-lab and field scientists to ensure data integrity and alignment between modeling and experimental efforts.
Build and maintain custom informatics pipelines.
Stay up-to-date with the latest developments in data science and be a center of knowledge, especially for the latest in bioinformatics tools.
Analyze and track bioinformatic pipeline capacity. Have a relentless focus on pipeline efficiency and throughput.
Analyze and track bioinformatic pipeline capacity. Have a relentless focus on pipeline efficiency and throughput.
Synthesize analysis and results to inform experimental design.
Participate in scientific discussions and present research outcomes to peers and management.
What you should have
Master’s Degree or PhD in mathematics, data science, computer science, statistics, computational biology or equivalent experience.
3+ years experience researching or working on data science, statistics, genomics, computational biology, machine learning or related disciplines.
Knowledge of statistical methods and applied machine learning.
Fluency in Python.
Experience working with biological data, with an emphasis on NGS.
Impact-driven.
Ability to be self directed, integrate diverse analyses, work in a cross-functional team, work effectively in unstructured, ambiguous environments, and bring creative, lateral thinking to the hardest problems.
Ability to synthesize information and communicate results effectively, to both technical and non-technical audiences.
Strong organizational skills, including a commitment to proper documentation.
Ability to work on-site at our offices in Mountain View, CA.
A commitment to personal growth, and to giving and receiving feedback.
It’d be great if you also had these
Experience/exposure to end-to-end industrial bioinformatics pipelines.
Familiarity with ML frameworks such as TensorFlow, PyTorch, or JAX.
Experience with bioinformatics tools such as Kallisto/Salmon, HiSat, GATK, and variant detectors
Understanding of molecular biology, field trial design, or population genetics.
Experience in the agriculture industry.
Experience working with any of the following: AWS, Docker, Git, Benchling, web development, Agile methodologies, microservices, APIs.
Experience with single-cell data.
At X, we don't just accept difference - we celebrate it, we support it, and we thrive on it for the benefit of our employees, our products and our community. We are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If you have a disability or special need that requires accommodation, please contact us at: x-accommodation-request@x.team.
Show Less</t>
  </si>
  <si>
    <t>Mican Technologies</t>
  </si>
  <si>
    <t>Data Scientist(W2)</t>
  </si>
  <si>
    <t>Data Scientist Remote Long Term Contract REQUIRED Skills; * Maintain and plan upgrades to the existing Data Science Infrastructure * Work with the Data Scientists to build ML pipelines * Act as one of the Admins. who helps Data Scientist and Analysts resolve their issues * Be instrumental in helping the Data Scientists and Analysts push their process and models to production while following company audit guidelines and best practices * Periodically help with maintaining and updating some internal Data Science packages in Python / R * Requires experience with Object oriented programming such as Python or Java. and statistical packages – , 2 yr of R or Python. * Requires expert proficiency in SQL * Requires experience with visual analytical packages such as Tableau or Microsoft Power BI * Strong analytical and problem-solving skills * Experience in supporting large projects, and manage smaller projects in their entirety * Must have applied experience with advanced analytics e.g. predictive analytics models * Must have applied experience in Machine Learning * Experience in Big Data - e.g. Hadoop * Business Intelligence tool development * Other programming experience - Java, Perl, Python, UNIX/Linux scripting * Healthcare, medical, or pharmaceutical work experience * Experience with analysis around quality, consumer experience, and healthcare costs * Experience in consumer analytics * Experience in business analytics
Job Type: Contract
Salary: $60.00 - $65.00 per hour
Schedule:
8 hour shift
COVID-19 considerations:
Yes
Experience:
Python: 10 years (Preferred)
Machine learning: 10 years (Preferred)
Data science: 10 years (Preferred)
Work Location: Remote
Show Less</t>
  </si>
  <si>
    <t>IBM</t>
  </si>
  <si>
    <t>2023 Senior Data Scientist - IBM Consulting</t>
  </si>
  <si>
    <t>Introduction
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
Your Role and Responsibilities
As a Data Scientist at IBM, you'll help transform clients' data into tangible business value by analyzing information, communicating outcomes, and collaborating on product development. In your role, you will be responsible for:
Implementing and validating predictive and prescriptive models, creating and maintaining statistical models with a focus on big data
Incorporating a variety of statistical and machine learning techniques
Writing programs to cleanse and integrate data in an efficient and reusable manner
Using leading edge and open-source tools such as Python, R, and TensorFlow, combined with IBM tools
Working in an Agile, collaborative environment and partnering with other data scientists, engineers, and consultants to bring analytical rigor and statistical methods to the challenges of predicting behaviors
Communicating with internal and external clients to understand and define business needs and appropriate modelling techniques to provide analytical solutions
Evaluating modelling results and communicating the results to technical and non-technical audiences
Note: Start dates for this role range from April 2023 - October 2023. We are unable to offer earlier start dates.
Required Technical and Professional Expertise
2+ years of relevant professional experience
Experience programming/scripting in a language such as Java or Python
Experience with statistical programming in a language such as R, Python, SAS, or Scala
Exposure to analytical software such as SAS, SPSS, or MATLAB
Strong interpersonal skills with ability to collaborate and work effectively with individuals
Preferred Technical and Professional Expertise
Exposure to Cloud – AWS, Azure, Google Could or IBM Cloud
Exposure or interest in Design Thinking and Agile development methodology
About Business Unit
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
This job requires you to provide your COVID-19 vaccination status with supporting documentation, where legally permissible.
Your Life @ IBM
Are you craving to learn more? Prepared to solve some of the world's most unique challenges? And ready to shape the future for millions of people? If so, then it's time to join us, express your individuality, unleash your curiosity and discover new possibilities.
Every IBMer, and potential ones like yourself, has a voice, carves their own path, and uses their expertise to help co-create and add to our story. Together, we have the power to make meaningful change – to alter the fabric of our clients, of society and IBM itself, to create a truly positive impact and make the world work better for everyone.
It's time to define your career.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We consider qualified applicants with criminal histories, consistent with applicable law.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To apply to this job, click Apply Now
Show Less</t>
  </si>
  <si>
    <t>Atlassian</t>
  </si>
  <si>
    <t>Associate Data Scientist, 2023 Graduate</t>
  </si>
  <si>
    <t>Working at Atlassian
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
Your future team
Join Atlassian to start your career with us to have impact on how millions of users collaborate and use software. The most amazing thinkers—like NASA rocket scientists and Tesla engineers—are coming to us for solutions. We're in the business of developing software to help teams everywhere get amazing ideas on the ground and into the world. Sound like an exciting place to start your career? Here you'll be encouraged to use your imagination and try new things. You'll be guided (as we are) by our core values, and you'll be supported by some of the best minds in tech. You will report to one of our analytics managers within our marketing organization.
Not eligible for Visa sponsorship. Unfortunately, we do not offer U.S. work visa sponsorship to F-1/OPT, J-1/TN, or H-1B student graduates at this time.
What you'll do
Work with partners to identify high impact opportunities for analytics, and align analytics &amp; data science priorities with our partner's strategy
Improve user journey and customer value by managing large volumes of data to understand insightful trends
Guide the measurement culture and understand the impact of our partner's strategy; including designing and analyzing experiments and feature launches
Envision, scope, and implement projects by collaborating with partners, customer research, data engineers and other data scientists
Share your high-quality recommendations to multiple levels of leadership to guide important decisions and shape overall company strategies
Foster a world-class analytics culture, leading by example, through education and creation of self-service tools, to make a lasting change in how your partners use data to make decisions
Your background
Must be currently enrolled in a full-time degree program and graduating between December 2022 to June 2023
Experience with SQL and other programming languages
Experience with dashboard tools like Tableau, Micro-strategy, PowerBI
Can commit to a full-time (40hrs / week)
Have a passion for Data Science, expressed by previous internships, work experience, projects, or publications
Please note: At this time, this role is only open to entry-level candidates with less than a year of professional experience (this does not include internships/co-ops)
It's great, but not required, if you
Have experience with machine learning and predictive modeling
Have a general understanding of supervised learning, optimization, and statistical analysis
Can translate business problems into technical solutions
Our perks &amp; benefits
To support you at work and play, our perks and benefits include ample time off, an annual education budget, paid volunteer days, and so much more.
About Atlassian
The world’s best teams work better together with Atlassian. From medicine and space travel, to disaster response and pizza deliveries, Atlassian software products help teams all over the planet. At Atlassian, we're motivated by a common goal: to unleash the potential of every team.
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
To learn more about our culture and hiring process, explore our Candidate Resource Hub.
Apply Now: click Apply Now
Show Less</t>
  </si>
  <si>
    <t>5001 to 10000 Employees</t>
  </si>
  <si>
    <t>Software Development</t>
  </si>
  <si>
    <t>Augray</t>
  </si>
  <si>
    <t>Junior Data Scientist</t>
  </si>
  <si>
    <t>Brookfield, WI</t>
  </si>
  <si>
    <t>Brookfield, WI, USA
Summary:
Hiring Fresher to 1 year experience in Data Science, ML with python and strong analytical skills with a passion to take part in R&amp;D.
About AugRay:
Augray is on a mission to build next generation method of communication using Extended Reality – XR (AR/ VR/ MR) technologies and change the way businesses re conducted and how interactions happen with people. In an age where innovation is happening all around us, there’s commonality – people are driving these changes. We offer a solution that helps to articulate product demonstration and how people conversation takes place using smartphones and wearable glasses.
We are a fast-growing tech start up and have grown to over 100 employees today, launched 3 products and customers across 3 continents including brands like CocaCola, Reliance, Caterpillar, Simpsons and more.
We’re a small and impactful team of engineers, artists, solution geeks continuously working to improve our product and our craft. We use modern, cutting-edge tech stack and love experimenting and patenting with new technologies to create our products and provide opportunities for them to continue to learn and grow into leaders and experts.
We are excited to find a person that has the passion, experience, and ability to own significant R&amp;D tasks and product evolution working individually and or along with a team of virtual engineers.
About the Role:
Research isn’t just a buzzword to you In your role as a Data Science Associate, you will use AI, ML (Machine Learning) to deliver insightful and actionable intelligence and predictive solutions to our team to create innovative solutions for our products. You will gain experience working in AR (Augmented Reality), ML, NLP and developing data driven solutions to create algorithms while working closely with other team members of our Data Science and engineering team to deliver value to our product evolution. Aside from supporting our data science model creation and data teams, you'll also assist the product team with growth opportunities. You over-invest in the visual and interaction and a passion to solve challenges while creating innovative patentable approaches.
Required Skills:
Work with Product Managers and Engineers to dive deep into data and the user experience
Construct product metrics and statistical models to identify growth opportunities
Handle data annotation and data analysis requests from multiple stakeholders with high efficiency and quality in a fast-paced environment.
Help with the development of the annotation guidelines.
Analyze language data and evaluate trends and patterns.
Participate in an annotation tool testing and onboarding.
Track and report quality metrics and ensure delivery on all KPIs and SLAs agreed with stakeholders.
Maximize productivity, process efficiency and quality through streamlined workflows, process standardization, documentation, audits and investigations on a periodic basis.
Qualifications:
Bachelor’s or equivalent experience in Mathematics, Statistics, Econometrics, Computer Science, Electrical or Computer Engineering, or related field
1+ years’ of experience as data scientist, modeling in python or R
Bachelor/master’s degree students pursuing degrees in data science, statistics, applied math, computer science, engineering or other quantitative fields providing sufficient data science foundations
Exposure to writing code (Python preferred, R and SQL okay), collaboration (Git), developing models (machine learning, boosting &amp; bagging algorithms, &amp;/or regression techniques), and performing predictive analytics testing and evaluation (match case analysis, confidence intervals, experimental design, A/B testing, etc.).
A hunger to learn and work on challenging problems.
Location: Remote (work along with other remote engineers)
Compensation: 55K to 60K with benefits
Please contact: interns@wisdominfotech.com
Immigration status: You should be a US Citizen or GC holder
Start Date: ASAP
Show Less</t>
  </si>
  <si>
    <t>51 to 200 Employees</t>
  </si>
  <si>
    <t>Tetra Tech</t>
  </si>
  <si>
    <t>Data Scientist, Engineer</t>
  </si>
  <si>
    <t>Kingston, RI</t>
  </si>
  <si>
    <t>Tetra Tech Inc. is currently seeking a full-time Data Scientist / Engineer for our North Kingstown, RI operation. This position can be remote.
Discover your full potential. At Tetra Tech, we are collaborating with industry-leading experts for a sustainable future for our world. We combine consulting and engineering with advanced analytics and technology to solve the world’s most complex challenges. Our innovation hubs across the globe will enable you to share ideas and best practices while growing your professional network. Wherever you are in your career journey, you will benefit from working with world-class engineers, scientists, and technical specialists.
Apply today and join the company that is Leading with Science®.
WHAT WE DO
Axiom Data Science, a Tetra Tech Company, is a fast-moving and dynamic technology and informatics company with a mission to build a better understanding of society and the environment by increasing the accessibility, reuse, and impact of scientific data. To that end, we provide cyberinfrastructure support, data management systems, and scalable technical solutions for organizing and analyzing large amounts of diverse datasets to organizations across the globe. We’ve assembled an outstanding team of software and data engineers, data analysts, project managers, and data coordinators to tackle difficult problems and provide excellent support to our partners at businesses, non-profits, federal and state agencies, and universities.
We offer a flexible, collaborative working environment, and we have a company culture that promotes taking initiative, solving problems, and maintaining a healthy work-life balance. We want to do great work, while being a great place to work. We are headquartered in Anchorage, AK and have satellite offices in Portland, OR; and North Kingstown, RI. Work location for this position is flexible and may be remote, though we would prefer someone in close proximity to one of our offices. Approximately ? of Axiom currently works remotely.
Our work matters: if you want to make a difference in oceanography, climate science, or scientific data management, this is the place to do it. We work hard on interesting problems and push the boundaries of science and computing.
HOW WE WORK
We are a software-services company forming mutually beneficial partnerships with partners. We believe in focusing time and energy on our core products, and encouraging staff to take ownership of their work.
We are a geographically distributed company and collaborate with each other online. Strong communication skills are critical. We work together closely while minimizing distractions.
We have low administrative overhead. Staff are given all the tools they need to excel and are self-driven, resourceful, and instrumental in expanding our vision.
WHAT YOU WILL DO
Though the Axiom team works with scientific data, research is not our primary focus. Instead, we build visualization and analysis capabilities that make new insights possible, and work with our partners and stakeholders to build operational products on top of their data sets. Along the way, we adhere to open science standards by improving metadata and semantically linking datasets - transforming scientists’ research results into meaningful products that reach far beyond the initial intent.
As a data engineer, you’ll be part of this process. You will contribute to and advance our suite of scientific data management tools, techniques, and services. This requires looking beyond a single project, discipline or research interest. And it also demands teamwork and an ever broadening suite of individual skills. On a daily basis, you might:
Develop routines for extracting, transforming, manipulating, formatting, compiling, and curating large and complex geophysical and scientific data primarily from the coastal and ocean domains;
Develop and contribute to the existing data services that Axiom has built to handle large-scale scientific datasets;
Work with data librarians to translate scientific data, metadata, and analytic results into end-user products and APIs;
Prototype analysis code in Jupyter and migrate the code into our team’s operational data processing pipeline.
WHAT WE LOOK FOR
As a company taking on complex information and data science challenges, Axiom depends on all employees being multi-talented, imaginative, and resourceful. Staff are provided with the tools they need to perform at their highest level and rewarded with an employee-focused work environment. Data science exists at the intersection of three domains: computer science, mathematics and statistics, and scientific expertise. We are seeking a candidate who can contribute to each of these domains through prior experience handling and analyzing marine, atmospheric or geospatial data. Experience with community standard open-source tools and scientific data formats is important, but inspiration, vision, motivation, determination, and commitment are the qualities Axiom values most.
We are looking for a demonstrated history of working with real-world data, and that you have some of the following skills and experiences:
4+ years of relevant experience with a spectrum of environmental scientific data formats;
Experience programming with the core Python data science stack;
Experience with machine learning concepts, techniques, and frameworks;
Experience with the core concepts of software engineering (e.g. source control, continuous integration tools, unit testing and coding best practices);
Experience building and/or working with services and APIs on top of large scientific and/or geospatial datasets;
Experience with core geospatial concepts such as raster, vectors, projections and spatial operations as well as familiarity with open-standards based GIS tooling and storage formats (e.g., GeoTIFF, GeoDatabase, PostgreSQL/PostGIS, GeoJSON);
Willingness to dive in and embrace other aspects of our data processing stack: Linux, Docker, Jupyter, Spark, GeoServer, Dask, Ray, TimescaleDB, Parquet/Arrow
Self-motivation, independence, flexibility, and a problem-solving attitude
Degree / Certifications
Degree in computer science, statistics, mathematics, or similar quantitative discipline; or a degree in the physical and/or environmental sciences (oceanography, meteorology, etc.) with quantitative and programming experience.
Work Environment
This position may travel occasionally (&lt;10%) for professional meetings and/or to one of our central offices
The Salary Range for this position is $70,000 - $120,000
Applicants should submit a resume and/or cover letter describing how your experiences fit with the desired qualifications and what drove you to apply for the position. Please include links to projects you have worked on and explanation of your role; web links to relevant personal websites and/or projects; and examples of any open source participation (e.g., GitHub, StackOverflow), as available.
At Tetra Tech, health and safety play a vital role in our success. Tetra Tech’s employees work together to comply with all applicable health &amp; safety practices and protocols, including health orders and regulations related to COVID-19 that are mandated by local, state and federal authorities as well as client and project requirements.
At Tetra Tech, we understand the importance of providing you with the resources and opportunities you need to be a successful member of our organization. One of the most important and valuable resources is your employee benefits package. We are pleased to offer a comprehensive package of benefit plans designed to offer you both
choice and flexibility to secure the coverage that best meets your needs.
About Tetra Tech:
Tetra Tech combines the resources of a global, multibillion-dollar company with local, client-focused delivery in more than 450 locations around the world. Our reputation rests on the technical expertise and dedication of our employees—21,000 associates working together to provide smart, scalable solutions for challenging projects. We are proud to be home to leading technical experts in water, environment, infrastructure, resource management, energy, and international development.
Explore our open positions at https://www.tetratech.com/careers. Follow us on social media to learn more about our people, culture, and opportunities:
LinkedIn: @TetraTechCareers
Twitter: @TetraTechJobs
Facebook: @TetraTechCareers
Applicants should submit a resume and/or cover letter describing how your experiences fit with the desired qualifications and what drove you to apply for the position. Please include links to projects you have worked on and explanation of your role; web links to relevant personal websites and/or projects; and examples of any open source participation (e.g., GitHub, StackOverflow), as available.
Tetra Tech is proud to be an Equal Opportunity Employer. Diversity, inclusion, and equity are among Tetra Tech’s core values. Throughout our history, the company has prioritized equitable inclusion of all people. All qualified candidates will be considered without regard to race, color, religion, national origin, military or veteran status, gender, age, disabilities, sexual orientation, gender identity, pregnancy and pregnancy-related conditions, genetic information and any other characteristics protected by the law. We invite resumes from all interested parties. Please visit our website at www.tetratech.com to see the array of diverse services and exciting projects we are currently working on.
Tetra Tech is a VEVRAA federal contractor and we request priority referral of veterans for available positions.
We thank all applicants for their interest, however, only those candidates selected for interviews will be contacted.
Please no phone calls or agencies.
Show Less</t>
  </si>
  <si>
    <t>Construction, Repair &amp; Maintenance Services</t>
  </si>
  <si>
    <t>Architectural &amp; Engineering Services</t>
  </si>
  <si>
    <t>Lightcast</t>
  </si>
  <si>
    <t>Data Scientist I (Remote)</t>
  </si>
  <si>
    <t>Boston, MA</t>
  </si>
  <si>
    <t>The Data Scientist works with the Product and Data teams to clean, organize, and analyze large volumes of data and produce innovative models, datasets, and visualizations that address our clients’ most pressing problems about the future of work.
Major Responsibilities:
Use SQL, Python, or other related analytical tools and programming languages to query, organize, clean, and analyze large datasets.
Build pragmatic, scalable, and statistically rigorous solutions to large-scale labor market data problems by leveraging or developing state-of-the-art statistical and machine learning methodologies on top of Lightcast's data infrastructure.
Support product development by performing quantitative analysis using Lightcast’s world-class demand and supply data, as well as other data sources to investigate, manipulate, and model solutions for products.
Work cross-functionally to define problem statements, collect data, build analytical models and make recommendations.
Communicate key insights and recommendations to internal and external stakeholders across the organization.
Develop innovative analytical models and document the methodology and findings in a manner accessible to a variety of audiences.
Contribute to positive team culture by participating in team-building activities and being a supportive and empathetic colleague.
Perform other duties as assigned.
Education and Experience:
1 - 3 years of industry or graduate research experience solving analytical problems and building models using quantitative, statistical or machine learning approaches.
Bachelor's degree in Data Science, or a field with a strong quantitative and analytic focus such as Computer Science, Engineering, Mathematics, Statistics, Operations Research, or other related field.
Lightcast is a global leader in labor market insights with headquarters in Moscow (ID) and Boston (MA) and offices in the United Kingdom, Europe, and India. We work with partners across six continents to help drive economic prosperity and mobility by providing the insights needed to build and develop our people, our institutions and companies, and our communities.
Lightcast is proud to be an equal opportunity workplace and is committed to equal employment opportunity regardless of race, color, ancestry, religion, sex, national origin, sexual orientation, age, citizenship, marital status, disability, gender identity or Veteran status. Lightcast has always been, and always will be, committed to diversity, equity and inclusion. We seek dynamic professionals from all backgrounds to join our teams, and we encourage our employees to bring their authentic, original, and best selves to work.
#LI-Remote
Show Less</t>
  </si>
  <si>
    <t>Government &amp; Public Administration</t>
  </si>
  <si>
    <t>State &amp; Regional Agencies</t>
  </si>
  <si>
    <t>Infoserv LLC</t>
  </si>
  <si>
    <t>Only W2 candidates right now we are unable to work with the employer
Programming Skills – knowledge of statistical programming languages like R, Python, and database query languages like SQL, Hive, Pig is desirable. Familiarity with Scala, Java, or C++ is an added advantage.
Job Type: Contract
Pay: $30.00 - $35.00 per hour
Schedule:
8 hour shift
Supplemental pay types:
Bonus pay
Work Location: Remote
Show Less</t>
  </si>
  <si>
    <t>$5 to $25 million (USD)</t>
  </si>
  <si>
    <t>StoryFit</t>
  </si>
  <si>
    <t>Austin, TX</t>
  </si>
  <si>
    <t>Are you a data scientist who’s eager to innovate and build scalable solutions that could support the next hit movie, TV show or video game? Is Natural Language Processing your jam?
StoryFit is an Austin-based growth-stage startup that uses supervised machine learning and NLP to produce actionable data and audience insights that is changing the way entertainment clients acquire, develop, and drive growth and performance for their IP.
We are looking for an exceptional data scientist with extensive ML/NLP experience to work closely with our product team to develop and implement ML/NLP algorithms that impact the decision-making process for entertainment professionals. You will be responsible for building, measuring, and optimizing the quality of StoryFit’s algorithms. We are focused on high-impact projects utilizing big data analytics and machine learning to improve discovery, evaluation, and predictive outcomes.
We’re looking for:
A motivated, results-oriented Data Scientist with strong rigor and demonstrable skills in experimentation, ML, NLP, data mining, and/or large-scale distributed computation and enjoy peering into the future and shaping its outcome
Someone who is adept at making complex concepts simple and easy to understand, has exceptional technical writing skills, and is driven to show the world the power of applied analytics
Key Responsibilities
Develop machine learning (ML) models using natural language processing (NLP) that will be integrated into our automated processes
Serve as a technical leader providing insight into leading analytic practices, design and lead iterative learning and development cycles, and ultimately produce new and creative analytic solutions that will become part of our core deliverables
Work with cross-functional team members to identify and prioritize actionable, high-impact insights
Use Python and ML/NLP technologies to perform analytics on content narrative and dialogue
Search through large data sets and transform data to make it more appropriate for analysis
Explore data in order to deeply understand the phenomenon being modeled, and the validity and reliability of the inputs.
Develop models that can go directly into production, and build working prototypes.
Validate models against alternative approaches, expected and observed outcome, and numerous directly and indirectly relevant business defined key performance indicators.
Review models of peers for the purpose of reducing and managing risk to the business, and maximizing improvement of business practice and customer experience.
Build processes to provide business stakeholders timely, relevant insights, scenarios and recommendations.
Ideal Candidate will have:
Master’s degree or similar level experience in Data Science, Machine Learning, Mathematics, Computer Science, Statistics, or another relevant quantitative field
3+ years of experience as a Data Scientist/Machine Learning Engineer
A strong knowledge of Natural Language Processing (NLP) including experience creating practical models solving problems like contextual emotion detection, converting text into a timeline, aspect-based sentiment analysis, stance detection, co-reference resolution, etc.
Proficiency with Python (scikit-learn, SpaCy, NLTK, genism, AllenNLP, etc.)
Experience with a deep learning framework (Tensorflow, Pytorch, etc.), deep learning architectures (RNNs, CNNs, Transformers, etc.) and platforms (e.g. Hugging Face)
Experience with SQL, databases, and other data management tools
A deep understanding of statistical and predictive modeling concepts, machine-learning approaches, clustering and classification techniques, and recommendation and optimization algorithms
Benefits
Salary
Healthcare benefits
401(K) matching
Flexible PTO
Austin, TX preferred / Open to relocation / Remote work possible
NS0DNBDO7B
Show Less</t>
  </si>
  <si>
    <t>Membership Organizations</t>
  </si>
  <si>
    <t>WhirlWind Technologies, LLC</t>
  </si>
  <si>
    <t>Job Title/Level
Jr. Data Scientist
Location
100% Remote
Salary
$86,000-$110,000 Annually
Schedule
Full Time
Preferred Clearance
Must be able to obtain a Public Trust Clearance
Covid Vaccination
As a condition of employment, employees will be required to provide proof of their COVID-19 vaccination.
Company Overview
WhirlWind is on a mission to help each client succeed by using our management consulting and technology expertise. We design, build, and manage secure environments that support data-driven decision making and data-powered products. Our services transform governments and enhance the lives of citizens.
Our people are driven and committed to our mission. If you want to join a team of rock stars who do incredible, purposeful work, and have fun doing it, come thrive with us and be one of the heroes behind our success. We offer an attractive benefits package including a competitive base salary and have been voted the Best Place to Work for 2022.
Position Overview
WhirlWind Technologies, LLC has an immediate opening for a Junior Data Scientist with projects relating to data science, artificial intelligence (AI), or familiarity with key concepts in each field while working remotely. This role will work closely with machine learning projects' Product Owners and the customer's fellowship program. The ideal candidate is a recent graduate with 2+ years of experience with strong abilities to approach complex problems creatively, to lead their portion of work skillfully, and to help devise the delivery of thoughtful solutions as a part of a growing team. This position will report directly to the WhirlWind EDSDI Program Manager.
Top 3 Outcomes in Year 1
With your leadership and technical skills, achieve a state-of-the-art, highly automated, and interactive data visualization system
Lead and obtain organic growth of the current IT contract and client account
Achieve and/or increase customer satisfaction through mutually agreeable performance metrics
Essential Duties &amp; Responsibilities
Develop methods and procedures for collection and analysis of data from several data sources
Monitor, review, and validate customer data is collected and processed on schedule
Automate data collection from various external data sources and data type
Lead requirements gathering from customer and stakeholders and create interactive data visualization dashboards that meet or exceed customer requirements and expectations
Identify and integrate tools to enhance data visualization efficiencies and effectiveness such as machine learning (ML), artificial intelligence (AI), and robotics process automation (RPA)
Proactively seek an understanding of the customer's business, mission, and vision to provide additional thought leadership to achieve their goals
Create clear and concise presentations as needed to communicate with the customer and stakeholders the status of projects and assigned tasks
Provide weekly written status reports and brief customer weekly on the status of the project activities
Required Qualifications
Ability to attain Public trust position
Experience in one or more of the following: Python, Julia, C, C++, R, MATLAB, Java, Scala, EMR/spark or similar
Experience designing, training, using, and/or deploying machine learning models
Comfortable implementing modern software development practices, i.e. version control, continuous integration, test-driven development, etc.
A recent graduate with a Bachelors or Master's degree in Computer Science, Engineering, or similar relevant field experience
Knowledge of application system analysis and data analytics
Knowledge of business intelligence software
Professional attitude, with a strong self-directed work ethic and the ability to work in a fast-paced, dynamic environment
Solid communication skills, both verbal and written
Preferred Qualifications
2+ years of experience in one or more of the following: Python, Julia, C, C++, R, MATLAB, Java, Scala, EMR/spark or similar
Previous working experience as a data scientist or machine learning
Basic knowledge of Agile process and principles
Outstanding communication, presentation, and leadership skills
Excellent organizational and time management skills
Sharp analytical and problem-solving skills
Attention to details
Show Less</t>
  </si>
  <si>
    <t>$1 to $5 million (USD)</t>
  </si>
  <si>
    <t>Data Scientist (Remote)</t>
  </si>
  <si>
    <t>Career Category
Information Systems
Job Description
HOW MIGHT YOU DEFY IMAGINATION?
You’ve earned your degree. How will you use that achievement to reach your goals? Do more with the knowledge you’ve worked hard to acquire and the passion you already have. At Amgen, our shared mission—to serve patients—drives all that we do. It is key to our becoming one of the world’s leading biotechnology companies, reaching over 10 million patients worldwide. Become the professional you are meant to be in this meaningful role.
Data Scientist (Remote)
Live
What you will do
Let’s do this. Let’s change the world. Data is the new gold”. Digitalization is generating large quantities of data and when used with intelligent automation, it will transform how we do work in Engineering. Be part of the Engineering Digital Transformation (EDT) within Global Engineering at Amgen. We are embarking on a journey that will digitize and automate how we deliver capital projects and manage the lifecycle of assets. The EDT is responsible for the digital advancement of the engineering business processes including Plan, Design, Build, Test, Operate &amp; Maintain and Dispose.
Amgen Global Engineering is seeking a Data Scientist who would focus on integrating complex data sources, performing data analytics, applying data science models, and developing various visualizations and dashboards. This role will actively collaborate with various business leaders and design and implement sophisticated analytical models.
In support of Amgen’s mission to serve patients, the application of technology and innovation thinking with the digital solutions/products developed will create new levels of efficiency and speed in Project Delivery and Asset Lifecycle
Management.
Key Responsibilities:
Leverage large datasets to conduct Engineering project delivery and manufacturing analytics that include data gathering and requirements specifications, processing, analytics, and presentations
Understand and collect business/functional requirements, recommend metrics, and create a roadmap/timeline
Interact cross-functionally with a wide variety of people and teams. Work closely with domain experts to deliver value by developing novel, practical, scientific, data-driven solutions to meet business needs
Synthesize input into a prioritized feature list and build User Stories (requirements) for each feature
Build a wide range of data and analytics solutions, from descriptive to prescriptive, using sophisticated statistical and machine learning models
Prototype, build, and customize analytical applications to enable in-depth analysis
Define and create automated interactive dashboards and tools that turn data into business insights
Document data relations, data flows, and business logic
Partner with IS and Data Engineers to ensure that the models feeding the dashboards are robust, functional, and relevant to business needs
Ensures delivery of efficient, agile, integrated business and system processes while incorporating agile project management approaches
Win
What we expect of you
We are all different, yet we all use our unique contributions to serve patients. The dynamic professional we seek is an individual with these qualifications.
Basic Qualifications:
Doctorate's degree Or
Master’s degree and 3 years of Data Analytics and Manufacturing / Quality / Engineering experience Or
Bachelor’s degree and 5 years of Data Analytics and Manufacturing / Quality / Engineering experience Or
Associate’s degree and 10 years of Data Analytics and Manufacturing / Quality / Engineering experience Or
High school diploma / GED and 12 years of Data Analytics and Manufacturing / Quality / Engineering experience
Preferred Qualifications:
Good understanding of Engineering Project Delivery and facilities management
Expertise in advanced analytics and associated capabilities (e.g., AI, ML, pattern recognition, cloud-based application deployment, data lake/data fabric)
In-depth hands-on experience with analytical tools (e.g., Python/R, Dash, Tableau, SQL, React, other data visualization, data pipeline tools)
Experience in application development, application lifecycle management, and Agile development methodologies
Experience in collaborative coding
Experience with DevOps and software standard methodologies (i.e., version control, continuous integration, test-driven development)
Ability to bridge functions, particularly technical and non-technical worlds
Ability to communicate and provide significant business insights from data
Strong verbal/written communication skills with attention to detail and organization
Shown success in delivering results on multiple projects in an agile and fast-paced environment
Excellent problem solving, storytelling, and communication skills with the ability to explain technical details for the business
Independent, organized, able to multi-task in time-sensitive environments, and skilled in communication, facilitation, and collaboration
Comfortable working in a fast-paced, collaborative, Agile team environment
Thrive
Some of the vast rewards of working here
As we work to develop treatments that take care of others, we also work to care for our teammates’ professional and personal growth and well-being.
Full support and career-development resources to expand your skills, enhance your expertise, and maximize your potential along your career journey
A diverse and inclusive community of belonging, where teammates are empowered to bring ideas to the table and act
Generous Total Rewards Plan—comprising health, finance and wealth, work/life balance, and career benefits—with compensation and benefits rated above 4 stars (out of 5) on Glassdoor
Amgen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Amgen focuses on areas of high unmet medical need and leverages its expertise to strive for solutions that improve health outcomes and dramatically improve people’s lives. A biotechnology pioneer since 1980, Amgen has grown to be one of the world’s leading independent biotechnology companies, has reached millions of patients around the world and is developing a pipeline of medicines with breakaway potential.
Apply now
for a career that defies imagination
Objects in your future are closer than they appear. Join us.
careers.amgen.com
.
Apply Now: click Apply Now
Show Less</t>
  </si>
  <si>
    <t>Bayer</t>
  </si>
  <si>
    <t>Chesterfield, MO</t>
  </si>
  <si>
    <t>At Bayer we’re visionaries, driven to solve the world’s toughest challenges and striving for a world where ,Health for all, Hunger for none’ is no longer a dream, but a real possibility. We’re doing it with energy, curiosity and sheer dedication, always learning from unique perspectives of those around us, expanding our thinking, growing our capabilities and redefining ‘impossible’. There are so many reasons to join us. If you’re hungry to build a varied and meaningful career in a community of brilliant and diverse minds to make a real difference, there’s only one choice.
Data Scientist
YOUR TASKS AND RESPONSIBILITIES
The primary responsibilities of this role, Data Scientist, are to:
Providing technical contributions in a fast-paced team environment to accelerate our efforts on building an analytics driven product pipeline;
Assesses needs and recommends experiments and projects, suggests new algorithmic development, drive tactical decisions about approaches and needed data;
Using advanced mathematical models, machine learning algorithms, operations research techniques, and strong business acumen to deliver insight, recommendations, and solutions;
Demonstrate full autonomy in developing relationships for effective cross functional collaboration throughout multiple organizations and partner on work stream initiatives for Data Science Community;
Developing sustainable, consumable, accurate, and impactful reporting on model inputs, model outputs, observed outputs, business impact, and key performance indicators;
Present compelling, validated stories to all levels of organization, including peers, senior management, and internal customers to drive both strategic and operational changes in business.
Domestic relocation as well as visa sponsorship is available.
WHO YOU ARE
Your success will be driven by your demonstration of our life values, more specifically related to this position, Bayer seeks an incumbent who possesses the following:
Required qualifications:
Bachelors degree plus five years experience, Master degree plus two years experience, or PhD;
Educational preparation or applied experience in engineering, computer science, machine learning, statistics, physics, genetics, animal/breeding or equivalent;
Two years Data Science code development experience in Python;
Two years machine learning techniques such as regression, classification &amp; deep learning;
Experience with SQL;
Experience with coding best practices, version control and documentation;
Commitment to ensuring data quality and accuracy and attention to detail;
Strong business aptitude, the ability to rapidly learn new problem domains, and become conversant in the domain with subject matter experts;
Strong organizational, interpersonal skills with proven ability to communicate complex qualitative analysis in clear, concise, and precise manner;
PhD or equivalent in engineering, computer science, machine learning, statistics, physics, genetics, animal/breeding or equivalent;
Familiarity with genetic data;
Familiarity with Docker and CI/CD tools;
Familiarity with advanced data science topics like Autoencoder, numerical optimization, transfer learning etc;
Experience with cloud data science environments like Domino Data Lab, AWS Sagemaker &amp; Google Collab;
Experience with AWS, docker and other cloud deployment tools;
Knowledge of plant breeding and genomic predictions.
Entirely remote jobs that could be performed in Colorado: employees can expect to be paid a salary of approximately $110,000 (or between $100,000 to $125,000). Additional compensation may include a bonus or commission (if relevant). Additional benefits include health care, vision, dental, retirement, PTO, sick leave, etc.. This salary (or salary range) is merely an estimate and may vary based on an applicant’s location, market data/ranges, an applicant’s skills and prior relevant experience, certain degrees and certifications, and other relevant factors.
YOUR APPLICATION
Bayer offers a wide variety of competitive compensation and benefits programs. If you meet the requirements of this unique opportunity, and want to impact our mission Science for a better life, we encourage you to apply now. Be part of something bigger. Be you. Be Bayer.
To all recruitment agencies: Bayer does not accept unsolicited third party resumes.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IMPORTANT NOTE for POTENTIAL US CANDIDATES: Bayer expects its employees to be fully vaccinated against COVID-19. Bayer active employees are also expected to disclose their vaccination status and if fully vaccinated, provide proof of vaccination status to Occupational Medicine. Bayer defines fully vaccinated in alignment with CDC which is two weeks after completing the two-dose vaccine regimen or two weeks after completing the one-dose regimen. Additionally, Bayer employees are also required to comply with state, local and customer requirements.
Location:
United States : Missouri : Chesterfield || United States : Residence Based : Residence Based
Division:
Crop Science
Reference Code:
758185
Contact Us
Email:
hrop_usa@bayer.com
Apply Now: click Apply Now
Show Less</t>
  </si>
  <si>
    <t>Federal Reserve Bank of New York</t>
  </si>
  <si>
    <t>Company
Federal Reserve Bank of New York
Working at the Federal Reserve Bank of New York positions you at the center of the financial world with a unique perspective on national and international markets and economies. You will work in an environment with a diverse group of experienced professionals to foster and support the safety, soundness, and vitality of our economic and financial systems.
The Bank believes in work flexibility to balance the demands of work and life while also connecting and collaborating with our colleagues in person. Employees can expect to be in the office a couple of days per week as needed for meetings and team collaboration and should live within a commutable distance.
What we do:
DAO
The Data &amp; Analytics Office (DAO) at the Federal Reserve Bank of New York drives the enterprise data and analytics strategy for the Bank and owns data policy and governance standards. The DAO is responsible for establishing a data foundation for the Bank, building capabilities while setting standards and measurements for data quality, compliance, security, and retention of our data assets. In addition, the DAO focuses on innovating through, and driving advanced analytics in collaboration across the System.
The data scientist has extensive experience applying advanced analytics skills and techniques and can lead other data scientists to build and enable data analytics solutions. In this role, you will contribute in strengthening the relationships with key business stakeholders by translating business problems into analytics use cases and jointly prioritizing those use cases. You will develop accurate, robust, and equitable analytical models. You will report to the Lead of the Data Science and Advanced Analytics team.
DAO Data Science &amp; Advanced Analytics
This group of data scientists and analytics practitioners will have a dual mandate: they will support the Data &amp; Analytics Office in developing the analytics strategy, governance &amp; controls framework, and they will be responsible for identifying and assessing potential benefits of analytics and data science with our business partners to devise mutually-agreed-upon strategies to bring the value of these solution approaches to the Bank as a whole, and to individual groups and functions.
In addition, this group will develop the strategy and roadmap to implement new analytics concepts and tools, as well as applied data science that aligns with business needs, mitigates risks, and optimizes effective use of data for analytics and insights, including:
Advancing the data science community of practice at the Bank to become integrated into business processes through the delivery of Proof of Concepts which if successful may become new products
Define and promote standardized analytic development and oversee adherence across the analytic lifecycle to deliver advanced analytics to production in close collaboration with the product owners across the bank
Responsible for operationalization of data science models (ML, NLP) and analytic services at an enterprise level and in compliance with new standards and processes while fostering a bank-wide community of practice through a promotion of new Analytics/Data Science literacy programs
Convene Analytics &amp; Data Science governance bodies and determine prioritization criteria for analytics use cases, using a domain/thematic approach to progress the use of analytics at the Bank through a strong network of relationships across the Bank. In addition, collaborate with our counterparts in the Bank on opportunities for innovation in advanced analytics and data science.
Your role as Data Scientist:
Works within a team of data science associates and leverages programming languages, tools, and techniques (ML, NLP, AI) to provide viable solutions for business needs.
Researches new developments and technologies in the data science industry to provide insights, guidance, and knowledge sharing to build and increase awareness across the Bank.
Promotes and integrates best practices in data science and adheres to established work standards.
Utilizes deep learning, machine learning, and data mining techniques.
What we are looking for:
Strong experience with data science deliverables including model development, prototyping, and model calibration to meet business needs.
Demonstrated experience with maintenance of model performance and evaluation of newly trained models.
Demonstrated experience building and optimizing big data pipelines.
Demonstrated experience designing data and analytical strategies as well as communicating the vision to business stakeholders in support of the Data Analytics and Data Science practice lead.
Touchstone Behaviors set clear expectations for leading with impact at every stage of our careers and aspire to achieve in our continued growth and development.
Communicate Authentically: Empathetically engage one another with direct and transparent dialogue and listening. Actively discuss viewpoints with respect and compassion in a timely and candid manner, taking into account verbal and nonverbal cues. Ask questions, learn from each other, and share information widely to move the Bank's work forward.
Collaborate Inclusively: Inspire a diverse and inclusive environment that empowers others to contribute meaningfully. Intentionally bring a diverse set of people together to achieve positive business results.
Drive Progress: Grow and adapt to changing priorities in the Bank. Experiment with new concepts and take appropriate risk to drive innovation. Remain curious and action oriented, navigating through ambiguity and uncertainty to drive outcomes.
Develop Others: Equitably champion, mentor, and develop others to grow professionally. Demonstrate vulnerability and empathy to create a trusted environment.
Take Ownership: Establish an environment of action and excellence by holding self and others accountable to execute to the highest standard.
Benefits:
Our organization offers benefits that are the best fit for you at every stage of your career:
Fully paid Pension plan and 401k with Generous Match
Comprehensive Insurance Plans (Medical, Dental and Vision including Flexible Spending Accounts and HSA)
Subsidized Public Transportation Program
Tuition Assistance Program
Onsite Fitness &amp; Wellness Center
And
more
Please note that the position requires access to confidential supervisory information and/or FOMC information, which is limited to "Protected Individuals" as defined in the U.S. federal immigration law. Protected Individuals include, but are not limited to, U.S. citizens, U.S. nationals, and U.S. permanent residents who either are not yet eligible to apply for naturalization or who have applied for naturalization within the requisite timeframe. Candidates who are permanent residents may be eligible for the information access required for this position if they sign a declaration of intent to become a U.S. citizen and pursue a path to citizenship and meet other eligibility requirements.
In addition, all candidates must undergo an enhanced background check, comply with all applicable information handling rules, and will be tested for all controlled substances prohibited by federal law, to include marijuana.
The Federal Reserve Bank of New York is committed to a diverse workforce and to providing equal employment opportunity to all persons without regard to race, color, religion, national origin, sex, sexual orientation, gender identity, age, genetic information, disability, or military service.
The successful candidate must be fully vaccinated against COVID-19, and receive a booster shot within 30 days of being eligible to do so, unless the Bank grants an exemption based on a medical condition or sincerely held religious belief.
This is not necessarily an exhaustive list of all responsibilities, duties, performance standards or requirements, efforts, skills or working conditions associated with the job. While this is intended to be an accurate reflection of the current job, management reserves the right to revise the job or to require that other or different tasks be performed when circumstances change.
Full Time / Part Time
Full time
Regular / Temporary
Regular
Job Exempt (Yes / No)
Yes
Job Category
Data Analytics
Work Shift
First (United States of America)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
Privacy Notice
Show Less</t>
  </si>
  <si>
    <t>Banking &amp; Lending</t>
  </si>
  <si>
    <t>Kellogg Company</t>
  </si>
  <si>
    <t>Lead Data Scientist</t>
  </si>
  <si>
    <t>Battle Creek, MI</t>
  </si>
  <si>
    <t>As a Lead Data Scientist, you will collaborate with the business to use the scientific method, math and statistics, specialized programming, advanced analytics, AI, and storytelling to uncover and explain the business insights buried in data. You will be using data mining techniques, including pattern detection, graph analysis or statistical analysis.
You will advise business partners on how data and predictive models (processes, practices and technologies) play a critical role in improving business management, and optimization. Works with the business stakeholders to identify the business requirements and the expected outcomes. Determines optimum requirements to meet business needs.
Model and frame and validate business scenarios that are meaningful and which impact on critical business processes and/or decisions. Supports iterative processes of reviews with the business and validates findings in easy-to-understand terms.
HERE’S A TASTE OF WHAT YOU’LL BE DOING
Evaluates business customers' needs and abilities in order to provide appropriate analytic solutions and facilitates usage of appropriate data access tools.
Advises business partners on how data and predictive models (processes, practices and technologies) play a critical role in improving business management, and optimization.
Model and frame and validate business scenarios that are meaningful and which impact on critical business processes and/or decisions
Supports iterative processes of reviews with the business and validates findings in easy-to-understand terms.
Supports and validates assessment with the business the expected qualification and assurance of the information in support of the use case. This may include defining the validity of the information, how long the information is meaningful and what other information it is related to.
Advocate for and train the organization during deployment of analytic solutions.
YOUR RECIPE FOR SUCCESS
Experience in data analysis, modeling, and data mining
Strong experience with analytical software and technology (such as R/Python, RStudio, R Shiny, AWS Data &amp; Analytics)
Effectively collaborate with people within a project team
Ability to identify and effectively resolve issues
Demonstrated experience translating complex and technical subject matter
Ability to work in conditions, which include multiple and sometime conflicting priorities
WHAT’S NEXT
After you apply, your application will be reviewed by a real recruiter – not a bot. This means it could take us a little while to get back with you so watch your inbox for updates. In the meantime, visit our How We Hire page to get insights into our hiring process and how to best prepare for a Kellogg interview.
If we can help you with a reasonable accommodation throughout the application or hiring process, please USA.Recruitment@kellogg.com.
This role takes part in Locate for Your Day, Kellogg’s hybrid way of working that empowers office-based employees to, in partnership with their managers, find a balance between working from home and the office.
ABOUT KELLOGG COMPANY
Kellogg Company is a multibillion-dollar company with over 30 thousand employees all over the globe. We are proud to make delicious foods that people love – foods that you grew up with like Frosted Flakes, Cheez It, Eggo, Pop-Tarts, Crunchy Nut, Pringles, as well as innovative foods such as MorningStar Farms, RX bar, and Noodles. Our KValues and BetterDays commitments are at the core of who we are, what we believe and what brings us together. We’re proud to say we’ve been awarded with Fortune’s “World’s Most Admired Companies”, DiversityInc’s “Top 50 Companies for Diversity”, Newsweek’s “Most Loved Workplaces”, and many more awards that you can check out here.
Equity, Diversity, and Inclusion has been part of our DNA since the beginning. Clearly stated in our Code of Ethics “we have respect for individuals of all backgrounds, capability and opinions.” We believe that equity is more than leveling the playing field. It is making sure barriers, both tangible and intangible, are removed. Interested in the numbers? We hold ourselves accountable with our yearly Features report.
Kellogg is proud to offer industry competitive Total Health benefits (Physical, Financial, Emotional, and Social) that vary depending on region and type of role. Be sure to ask your recruiter for more information!
THE FINER PRINT
The ability to work a full shift, come to work on time, work overtime as needed and the ability to work according to the necessary schedule to meet job requirements with or without reasonable accommodation is an essential function of this position.
Kellogg Company is an Equal Opportunity Employer that strives to provide an inclusive work environment, a seat for everyone at the table, and embraces the diverse talent of its people. All qualified applicants will receive consideration for employment without regard to race, color, ethnicity, disability, religion, national origin, gender, gender identity, gender expression, marital status, sexual orientation, age, protected veteran status, or any other characteristic protected by law. For more information regarding our efforts to advance Equity, Diversity &amp; Inclusion, please visit our website here.
Where required by state law and/or city ordinance; this employer will provide the Social Security Administration (SSA) and, if necessary, the Department of Homeland Security (DHS), with information from each new employee’s Form I-9 to confirm work authorization. For additional information, please follow this link.
Let’s create the future of food,
Kellogg Recruitment
#LI-Remote
To apply to this job, click Apply Now
Show Less</t>
  </si>
  <si>
    <t>Food &amp; Beverage Manufacturing</t>
  </si>
  <si>
    <t>Talent Group</t>
  </si>
  <si>
    <t>Data scientist@ Remote Contract</t>
  </si>
  <si>
    <t>JD:
Experienced data scientist with hands-on experience building AI\ML models for business applications
Experience in Python programming using Pandas, NumPy, Scikit, Keras, Tensor flow and similar libraries. Programming under functional and object oriented paradigm
Experience in Pyspark programming for working with large data sets to prepare for modelling
Knowledge of classifiers, building ensembles, evaluating and tuning algorithms to achieve business objectives
Knowledge of traditional machine learning algorithms (Random forests/SVM) and Deep learning (deep, convolutional and recurrent networks).
Functional knowledge of Statistics and Linear algebra.
Basic data engineering skills, database access, SQL.
Job Type: Contract
Pay: $19.77 - $60.93 per hour
Benefits:
401(k)
Dental insurance
Health insurance
Vision insurance
Schedule:
8 hour shift
Monday to Friday
Application Question(s):
How many years of working experience do you have as a Data Scientist?
Work Location: Remote
Show Less</t>
  </si>
  <si>
    <t>AT&amp;T</t>
  </si>
  <si>
    <t>Professional-Data Scientist</t>
  </si>
  <si>
    <t>Bothell, WA</t>
  </si>
  <si>
    <t>Join AT&amp;T and reimagine the communications and technologies that connect the world. We’re committed to those who seek to discover the undiscoverable and dare to disrupt the norm. Bring your bold ideas and fearless risk-taking to redefine connectivity and transform how the world shares stories and experiences that matter. When you step into a career with AT&amp;T, you won’t just imagine the future – you’ll create it.
The Data Scientist translates business problems to insights and codes solutions using the following typical workflow; data extraction, cleansing, feature engineering, exploratory data analysis, model selection/creation, hyper-parameter tuning, model interpretation, model retraining, business process and/or system implementations, high level proof of concept and trials, visualization, deployment to production, post deployment ML ops monitoring/diagnosis/resolutions.
Key Roles and Responsibilities
Designs and builds analytical models using large and complex data sets from various structured and unstructured sources while thinking strategically about data use and model implementation. The models created may be used internally and by business units to solve business problems, create income generating models, or to identify improved business processes for cost savings opportunities.
Qualifications
Requires Master’s degree from an accredited University in a Quantitative field of study such as Data Science, Math, Statistics, Engineering or Physics.
3-5 years of hands-on data science experience in designing, developing, and delivering machine learning models (e.g., Classification and Clustering) with large volume of data
Strong analytical skills to identify data patterns, trends, and relationships from multiple datasets, including data validation, exploratory data analysis, and data visualization
Strong grasp of Predictive modeling concepts
boosting / bagging
probability calibration
threshold selection
Strong programming skills (e.g., Python and Hive/SQL) and business acumen to turn raw data into insights and perform feature engineering required.
Experience working on Databricks, pyspark, Snowflake, Kafka streaming
Strong communication skills to effectively communicate data insights &amp; machine learning model results to technical and nontechnical people
Proficient in statistical design of experiments (factorial, response surface modeling, Plackett-Burman, central composite designs, Box-Behnken, etc.) in order to validate proof of concepts in a production environment, protect against selection and/or emergent bias and to allow simultaneous trials without cross-trial interference.
Strong grasp of basic statistical concepts and a strong understanding of the theoretical underpinnings of any techniques being utilized.
Proficiency in algorithm categories such as Supervised Learning, Unsupervised Learning, Optimization Algorithms, Deep Learning, AI-Computer Vision, Natural Language Processing, Deep Reinforcement Learning, Search Algorithms, AI- Knowledge Graphs.
Coding proficiency required in at least one data science language (Python, R, Scala, and SQL), as well as expertise with modern ML packages and libraries (SciKitLearn, Pandas, PyTorch, TidyVerse, Tensorflow, Keras, Shiny, and/or AutoML tools).
Proficiency in cloud AI technologies desired, as this position implements AI solutions within the target AI architecture led by the Data Council/Data Review Board.
A career with us, a global leader in communications and technology, comes with big rewards. As part of our team, you’ll lead transformation surrounded by trailblazing industry leaders like you. You’ll be empowered to go above and beyond – making a difference through company-sponsored initiatives or connecting and networking through one of our many employee groups. And regardless of where you’re at in your career trajectory, you’ll be rewarded by the impact that comes with making a difference in the lives of millions. With AT&amp;T, you’ll be a part of something greater, do incredible things and be rewarded with a chance to change the world
Our Professional Data Scientists earn between $128,000 – 160,000 not to mention all the other amazing rewards that working at AT&amp;T offers. From health insurance to tuition reimbursement and paid time off to discounts on products and services just to name a few. There is a lot to be excited about around here. Individual starting salary within this range may depend on geography, experience, expertise, and education/training. This position will be filled in the listed locations. Ready for your #LifeAtATT? Apply now.
Apply Now: click Apply Now
Show Less</t>
  </si>
  <si>
    <t>Telecommunications</t>
  </si>
  <si>
    <t>Telecommunications Services</t>
  </si>
  <si>
    <t>Anheuser-Busch</t>
  </si>
  <si>
    <t>GLOBAL MGR., DATA SCIENTIST</t>
  </si>
  <si>
    <t>Dreaming big is in our DNA. Brewing the world’s most loved beers and creating meaningful experiences is what inspires us. We are owners, empowered to lead real change, deliver on tough challenges, and take accountability for the results. We are looking for talent that shares these values, that is ambitious, bold &amp; resilient. We want talent that is looking for fast career growth, cross-functional experiences, global exposure and robust training &amp; development.
n/a
Show Less</t>
  </si>
  <si>
    <t>US News &amp; World Report ,L.P.</t>
  </si>
  <si>
    <t>Health Data Scientist (Remote)</t>
  </si>
  <si>
    <t>Washington, DC</t>
  </si>
  <si>
    <t>U.S. News &amp; World Report is a multifaceted digital media company dedicated to helping citizens, consumers, business leaders and policy officials make important decisions in their lives. We publish independent reporting, rankings, data journalism and advice that has earned the trust of our readers and users for nearly 90 years. Our platforms on usnews.com include Education, Health, Money, Travel, Cars, News and 360 Reviews.
We reach more than 40 million people monthly during moments when they are most in need of expert advice and motivated to act on that advice directly on our platforms. Our signature franchises include our “Best” series of consumer guides on colleges, graduate schools, hospitals, diets, cars, financial services and more. These guides provide an easy-to-digest list for consumers to better understand and compare when making their decisions. We continue to publish annual guides of the authoritative Best Colleges and Best Hospitals rankings on our website and in print. And our U.S. News Live flagship conferences highlight important national conversations including Healthcare of Tomorrow and Healthiest Communities.
We believe in having a broad range of talent and backgrounds at U.S. News. We strive to maintain a welcoming workplace where everyone is given an opportunity to succeed and contribute to their fullest. Learn more about our Diversity, Equity and Inclusion initiative.
Your role in helping us shape the future:
The Health Data Scientist serves as a scientific leader on the team responsible for generating the widely cited annual U.S. News &amp; World Report’s Best Hospitals rankings. This individual will help guide the ongoing evolution of the methodologies used to inform potentially life-altering healthcare decisions made by millions of usnews.com users each year. In addition to getting significant public visibility, the results of your work are closely followed by diverse healthcare stakeholders, including leaders of health systems. You will have opportunities to engage with healthcare executives, researchers and clinicians.
Your primary responsibilities will be to guide the direction and execution of the research activities of a team of data analysts. On a day to day basis, you will write and review code to manage large Medicare administrative claims data sets and other data sources, coach other members of the analytics team, develop and refine quality measures applicable in a variety of healthcare settings, and combine these metrics into simple and meaningful evaluations of healthcare providers. You will report to the Chief of Health Analysis.
Are you up to the challenge?
You have experience reading and interpreting code that you didn’t write, and writing code that’s easy for others to follow
You are always thinking of processes that can make the team more efficient and effective
You are able to work on multiple projects at the same time and prioritize them accordingly
You value diverse perspectives, backgrounds, and approaches
You challenge the status quo when necessary to produce better results
Show Less</t>
  </si>
  <si>
    <t>Publishing</t>
  </si>
  <si>
    <t>$100 to $500 million (USD)</t>
  </si>
  <si>
    <t>T-Mobile</t>
  </si>
  <si>
    <t>Bellevue, WA</t>
  </si>
  <si>
    <t>Be unstoppable with us!
T-Mobile is synonymous with innovation–and you could be part of the team that disrupted an entire industry! We reinvented customer service, brought real 5G to the nation, and now we’re shaping the future of technology in wireless and beyond. Our work is as exciting as it is rewarding, so consider the career opportunity below as your invitation to grow with us, make big things happen with us, above all, #BEYOU with us. Together, we won’t stop!
Job Overview
The Sales Client Services team is responsible for delivering informational and analytical decision support tools to T-Mobile Leadership and the sales field. The Senior Business Analyst is responsible for gathering, validating, and documenting reporting requirements, and performing ad-hoc analysis and reporting. The Senior Business Analyst also participates in larger T-Mobile projects and initiatives and provides requirements and suggestions based on Sales Channel data needs. This position works closely with the Sales Leadership and various other departments within T-Mobile.
Job Responsibilities:
Ownership of decision support tools including the design, implementation, and end-user training
Discovery and design of new reports; ad-hoc reporting as needed
Work closely with Senior management to define new analysis/reporting initiatives
Cross-training as backup to other members on the team
Train and assist in the junior analyst roles, as well as, partners in the sales force
Education:
Bachelor's Degree Additional relevant work experience may be accepted in lieu of degree (Preferred)
High School Diploma/GED (Required)
Work Experience:
2 years’ experience in a Business Analysis and/or Reporting Analysis role
Knowledge, Skills and Abilities:
MS Office Suite Intermediate computer skills with the following programs: Excel, Word, PowerPoint, Project, Outlook, Visio, MS Access and SQL
Business Sales Familiar with Sales business processes
Data Analysis Aggressive approach to data analysis, and reporting
Customer Satisfaction Committed to providing, world-class service to our partners and customers
Task Management Proven ability to prioritize competing needs of multiple, rapidly evolving initiatives
Collaboration Ability to work in a highly collaborative team environment
Leadership Demonstrated leadership ability
Communication Excellent verbal and written communication skills
Agile Able to work independently with limited supervision
Reporting Systems Ability to design new technical solutions to enhance existing reports and tools
Process Improvement Ability to draw conclusions, escalate issues and formulate recommendations
Data Analysis Ability to analyze data and present findings and recommendations to Senior Management
Strategy Implementation Ability to apply data analysis to real-world business situations
Executive Support Proven ability to work effectively with Senior and Executive level management
Relational Databases Knowledge of relational database, data modeling, systems design and integration
Wireless Wireless industry experience
Financial Reporting Financial reporting experience
Project Management Project Management experience
Software Development Software development experience
Enterprise Software Experience with enterprise software applications (POS, CRM, SAP, Content Management &amp; Publishing, Billing Systems
At least 18 years of age
Legally authorized to work in the United States
T-Mobile requires all employees in this position to be fully vaccinated for COVID-19, unless precluded from doing so by applicable law. The CDC currently defines “fully vaccinated” as two weeks after the second dose for Pfizer and Moderna, and two weeks after the single dose of Johnson &amp; Johnson. T-Mobile will require proof of vaccination, and will consider requests for exemption from this requirement during the offer phase (1) as a reasonable accommodation for medical reasons or sincerely held religious beliefs where the accommodation would not cause T-Mobile undue hardship or pose a direct threat to the health and safety of others, or (2) for other reasons under applicable law.
Travel:
Travel Required (Yes/No):Yes
DOT Regulated:
DOT Regulated Position (Yes/No):No
Safety Sensitive Position (Yes/No):No
T-Mobile's Commitment
Never stop growing!
T-Mobile doesn’t have a corporate ladder–it’s more like a jungle gym of possibilities! We love helping our employees grow in their careers, because it’s that shared drive to aim high that drives our business and our culture forward.
If you’d like to receive more information about careers at T-Mobile, sign up for the T-Mobile Talent Community today! https://www.tmobile.careers/profile/join/
T-Mobile USA, Inc. is an Equal Opportunity Employer. All decisions concerning the employment relationship will be made without regard to age, race, ethnicity, color, religion, creed, sex, sexual orientation, gender identity or expression, national origin, religious affiliation, marital status, citizenship status, veteran status, the presence of any physical or mental disability, or any other status or characteristic protected by federal, state, or local law. Discrimination, retaliation or harassment based upon any of these factors is wholly inconsistent with how we do business and will not be tolerated.
Talent comes in all forms at the Un-carrier. If you are an individual with a disability and need reasonable accommodation at any point in the application or interview process, please let us know by emailing ApplicantAccommodation@t-mobile.com or calling 1-844-873-9500. Please note, this contact channel is not a means to apply for or inquire about a position and we are unable to respond to non-accommodation related requests.
To apply to this job, click Apply Now
Show Less</t>
  </si>
  <si>
    <t>Roku</t>
  </si>
  <si>
    <t>Data Scientist, Analytics</t>
  </si>
  <si>
    <t>San Jose, CA</t>
  </si>
  <si>
    <t>Teamwork makes the stream work.
Roku is changing how the world watches TV
Roku is the #1 TV streaming platform in the US, and we’ve set our sights on powering every television in the world. Roku pioneered streaming to the TV. Our mission is to be the TV streaming platform that connects the entire TV ecosystem. We connect consumers to the content they love, enable content publishers to build and monetize large audiences, and provide advertisers unique capabilities to engage consumers.
From your first day at Roku, you’ll make a valuable — and valued — contribution. We’re a fast-growing public company where no one is a bystander. We offer you the opportunity to delight millions of TV streamers around the world while gaining meaningful experience across a variety of disciplines.
Data may or may not be the new oil, but it sure is essential to a company like ours.
About the role
Roku pioneered streaming to the TV and continues to innovate and lead the industry. While we are well-positioned to help shape the future of television – including TV advertising – around the world, continued success relies on its investment in our data.
At Roku, data is at the center of everything we do. At Roku’s scale, the depth and richness of our data help us uncover insights to improve our users' everyday experience. That’s why we’re actively looking for a Data Scientist (University Grad) to leverage big data, generating the insights that fuel Roku’s most significant business decisions to play an instrumental role within the Devices &amp; CoreOS product analytics team.
Data Scientists use a combination of technical skills, business intuition, and analytical thinking to partner with business stakeholders and provide actionable recommendations. We expect you to play an instrumental role in helping Roku to continue its success by providing insightful segmentation, analysis of platform and behavioral trends, and A|B testing. More than having strong technical abilities to retrieve, manipulate, analyze, and visualize data and excellent communication capabilities. One of the key requirements of the role is to collaborate with stakeholders and satisfies immediate business needs. The Data Scientists role at Roku is a perfect fit for anyone who wants to continue to evolve business domain expertise alongside technical and analytical development.
As a Data Scientist (University Grad), you’ll be expected to look at what exists and find ways to make it better. We’re always in “build mode” because we’re a company of data-focused builders, especially on the data team.
What you’ll be doing
Use Roku’s enriched datasets to perform thorough analyses
Assist new product launches
Develop data visualizations that illustrate complex platform phenomena using Looker, Tableau, etc.
Partner with leadership, engineers, product managers, and data engineers to understand business needs and how these can be addressed through analytics
Use creativity to find proxies where verbatim data or measurement is unavailable
Identify new applications for the myriad logged events in Roku’s immense data catalog
We’re excited if you have
Bachelor’s or Master’s degree in Data Science, Analytics, earned in Spring 2022, or no earlier than Spring 2021
Command of SQL and experience working with Big Data
Experience in R or Python
A/B test experience
Previous internship experience in data management, analytics, data science and reporting
Experience in using advanced analytics to inform business decisions
Highly independent and able to manage relationship with stakeholders
Hear from one of our analytics leaders
Or hear directly from dozens of our Roku staff around the world.
#LI-GZ1
The Roku Culture
Roku is a great place for people who want to work in a fast-paced environment where everyone is focused on the company's success rather than their own. We try to surround ourselves with people who are great at their jobs, who are easy to work with, and who keep their egos in check. We appreciate a sense of humor. We believe a fewer number of very talented folks can do more for less cost than a larger number of less talented teams. We’re independent thinkers with big ideas who act boldly, move fast and accomplish extraordinary things through collaboration and trust. In short, at Roku you'll be part of a company that's changing how the world watches TV.
We have a unique culture that we are proud of. We think of ourselves primarily as problem-solvers, which itself is a two-part idea. We come up with the solution, but the solution isn't real until it is built and delivered to the customer. That penchant for action gives us a pragmatic approach to innovation, one that has served us well since 2002.
To learn more about Roku, our global footprint, and how we've grown, visit https://www.weareroku.com/factsheet.
Show Less</t>
  </si>
  <si>
    <t>$500 million to $1 billion (USD)</t>
  </si>
  <si>
    <t>Violet Ink</t>
  </si>
  <si>
    <t>Job Description :
Mini 10 + Years of experience
Data Scientists with the capability to perform independent statistical and machine learning research/ projects. Individuals should be able to break down business problems into smaller components and implement ML approaches to empower the end business decisions
Strong hands on skill in Python using libraries like NLTK/Spacy, skLearn, keras/tensorflow, fastai/pytorch, pandas, numpy matplotlib, seaborn, pyspark etc
Hands on skills on R
Expert level proficiency and thorough understanding of at least one of the upcoming technologies like deep learning, NLP, Computer Vision, recommender systems
Expert level proficiency in statistical/ML predictive techniques such as regression, Bayesian methods, tree-based learners, SVM, RF, XGBOOST etc
Expert in univariate, multivariate analysis, feature engineering, selection, data transformation and visualization
Knowledge of various DL network architecture for building AI applications using image, text, speech data
Experience of working on a project end-to-end: problem scoping, data gathering, EDA, visualizations, modeling and insights
Collaborate with business and data owners to formulate problems whose solution would be impactful to the business
Good to have experience in any one of the cloud platforms such as AWS, GCP or Azure
Job Type: Contract
Pay: From $65.00 per hour
Schedule:
8 hour shift
Experience:
Python: 5 years (Preferred)
SQL: 5 years (Preferred)
Work Location: Remote
Show Less</t>
  </si>
  <si>
    <t>ADG Tech Consulting</t>
  </si>
  <si>
    <t>Position: Mid-level AI/Machine Learning Engineer
Customer: USCIS
Clearance: US Citizenship with ability to obtain Secret clearance
Job Responsibilities Include:
Building and maintaining an AI/ML Use Case Inventory of current and potential AI/ML use cases.
Developing, communicating, and executing high-level strategy for agency-wide AI/ML adoption to include the maturation of an existing AI/ML Center of Excellence.
Collaborating with business unit representatives to mature the use of AI/ML within their respective organizations.
Identifying unrealized opportunities for AI/ML application and developing the business case for each opportunity.
Provide high-level data and AI/ML subject matter expertise to inform strategic communications and project planning.
Enthusiastically and intelligently advocating for the use of AI/ML.
The Ideal Candidate Must Have:
Experience with SQL, Python and ML development
Strong analytical skills and data analysis experience
Experience with some of the popular Machine Learning / Data Science frameworks and libraries such as Microsoft Cognitive Services, ML.Net, Azure ML, Keras, Matplotlib, NumPy, Scipy, Scikit-Learn, Pandas, PyTorch, TensorFlow
Experience in Data Pipeline / Data flow
A strategic--level view of the steps necessary to take an agency-wide AI/ML capability from ideation to realization including work with AI/ML or related Centers of Excellence.
Experience with AI/ML use case inventory development and collection from diverse business divisions and components.
Ability to communicate AI/ML and advanced data concepts clearly and effortlessly to senior stakeholders with varying levels of technical understanding.
Nice to have - HTML5, C#, ASP.NET, REST, and JavaScript/jQuery skills, Synapse and Azure
Job Type: Full-time
Salary: From $60.00 per hour
Schedule:
8 hour shift
Work Location: Remote
Show Less</t>
  </si>
  <si>
    <t>Slack</t>
  </si>
  <si>
    <t>To get the best candidate experience, please consider applying for a maximum of 3 roles within 12 months to ensure you are not duplicating efforts.
Job Category
Products and Technology
Job Details
We are looking for an experienced data scientist to support the Customer Experience team at Slack. At Slack, our mission is to make people’s working lives simpler, more pleasant, and more productive. The Customer Experience team lives this every day, providing a delightful experience to our customers.
In this role, you will work closely with the Customer Experience organization to understand and improve the experience people have with Slack across every stage of the customer journey. You will have the opportunity to influence key business and product decisions through your analysis and insights. Your credibility will be strengthened through deep technical skills, strong business sense, and a clear dedication to improving our customers’ experiences. You will bring a solid understanding of SaaS businesses, forecasting models, and ways to process natural language. You can also tell compelling stories with data.
Slack has a positive, diverse, and supportive culture—we look for people who are curious, inventive, and work to be a little better every single day. In our work together we aim to be smart, humble, hardworking and, above all, collaborative. If this sounds like a good fit for you, why not say hello?
What you will be doing
Apply various data science methods to understand usage patterns of Slack Support
Perform evidence-based evaluations of the most important drivers of satisfaction with Slack and Slack Support
Build out key success metrics and reporting for the Customer Experience organization
Prototype foundational data pipelines and partner with the data engineering organization to elevate these into canonical sources of truth for Customer Experience metrics
Identify and clearly communicate potential opportunities to improve the experience of people using Slack
Evangelize evidence-based decision making by partnering with key decision makers and driving general accessibility of data and insights
Organize disparate facts and analyses into a coherent narrative that evaluate the success of and influence product and support strategy
What you should have
A passion for customer support and the role it plays in making a customer-centric team successful
Expertise in scoping work requested by diverse sets of stakeholders
Data science or engineering experience doing data science or quantitative analysis, with preferred experience in settings with multiple consumer user types, such as a marketplace or productivity or collaboration tools.
Expertise in at least one programming language for data analysis (e.g. Python, R, Scala)
Experience working with data technologies that allow analysis of large amounts of data (e.g. Spark, Presto, Hive, Hadoop, etc). Familiarity with Apache Airflow is a plus.
Comfortable and skilled at written and verbal communication to varied audiences
Experience collaborating with and influencing cross functional partners
Experience in building advanced data pipelines and designing data scheme and table infrastructure
Experience in cleaning sets of data so accurate decisions and forecasts can be made
A related technical degree is required
Plus: An advanced degree (MS, PhD) in a quantitative field (e.g. Computer Science, Economics, Physics)
Plus: Experience with statistical and machine learning methods to build descriptive and predictive models
For Colorado-based roles: Minimum annual salary of $150,200. You may also be entitled to receive bonus, restricted stock units, and benefits. More details about our company benefits can be found at the following link:
https://www.getsalesforcebenefits.com/
LI-Y
Accommodations
If you require assistance due to a disability applying for open positions please submit a request via this
Accommodations Request Form
.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Salesforce and explore our benefits.
Salesforce, Inc
.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Salesforce, Inc
. and
Salesforce.org
do not accept unsolicited headhunter and agency resumes.
Salesforce, Inc
. and
Salesforce.org
will not pay any third-party agency or company that does not have a signed agreement with
Salesforce, Inc
. or
Salesforce.org
.
Salesforce welcomes all.
To apply to this job, click Apply Now
Show Less</t>
  </si>
  <si>
    <t>2023 Entry Level Associate Data Engineer - Advanced Analytics</t>
  </si>
  <si>
    <t>Baton Rouge, LA</t>
  </si>
  <si>
    <t>Introduction
A career in IBM Consulting embraces long-term relationships, meaningful impact, and close collaboration with clients across the globe.
You'll work with visionaries across multiple industries to improve the hybrid cloud and AI journey for the most innovative and valuable companies in the world. Your ability to accelerate impact and make meaningful change for your clients is enabled by our strategic partner ecosystem and our robust technology platforms across the IBM portfolio; including IBM Software and Red Hat.
Curiosity and a constant quest for knowledge serve as the foundation to success in IBM Consulting. In your role, you'll be supported by mentors and coaches who will encourage you to challenge the norm, investigate ideas outside of your role, and come up with creative solutions resulting in ground breaking impact for a wide network of clients. Our culture of evolution and empathy centers on long-term career growth and learning opportunities in an environment that embraces your unique skills and experience.
Your Role and Responsibilities
In this role, you'll work in our IBM Client Innovation Center (CIC), where we deliver deep technical and industry expertise to a wide range of public and private sector clients around the world. These centers offer our clients locally-based skills and technical expertise to drive innovation and adoption of new technology.
As an Associate Data Scientist at IBM, your analytical and technical skills will directly impact the quality of the applications we create. In your role, you will be responsible for:
Implementing and validating predictive and prescriptive models, creating and maintaining statistical models with a focus on big data
Incorporating a variety of statistical and machine learning techniques
Writing programs to cleanse and integrate data in an efficient and reusable manner
Help implement models in Machine Learning, Optimization, Neural Networks, and Artificial Intelligence such as Natural Language, and other quantitative approaches.
Familiar with Data Engineering techniques (gather, prepare, cleanse, and transform client data for analysis and AI automation, including automating data pipelines)
Leverage a variety of structured and unstructured data sources, analytics, AI tools, and programming languages to derive meaningful data insights (e.g., Python, R, Spark, TensorFlow, Jupyter, etc.)
Knowledge/Experience with Reporting Tools like Tableau,Power BI etc
Working in an Agile, collaborative environment and partnering with other data scientists, engineers, and consultants to bring analytical rigor and statistical methods to the challenges of predicting behaviors
Communicating with internal and external clients to understand and define business needs and appropriate modelling techniques to provide analytical solutions
Evaluating modelling results and communicating the results to technical and non-technical audiences
Collaborate with the rest of the technical team to ensure applications align with the organization’s goals, as well as customer needs
Remain current on technology trends to keep our software as innovative as possible
You must live in, or be willing to relocate to Baton Rouge
Some travel is expected, and all candidates must be willing and able to travel to meet our client needs across the US. Travel is typically related to knowledge transfer and training at the client site. You are expected to travel up to 50% of the time.
Required Technical and Professional Expertise
Ability to program in at least one of the following languages : Java or Python,SQL, Hadoop, Spark, Pyspark, Tableau, Power BI, AWS/Azure/Google cloud knowledge,Java, SQL, Spring Boot, Spring Cloud &amp; Microservices, ETL Tools,snowflake.
Basic understanding of statistical programming in a language such a R, Python, SAS or Scala
Exposure to analytical software such as SAS, SPSS or MATLAB is highly desired
Past work or internship experience using data science tools is a plus
Ability to thrive in an ever-changing, technology-based consulting environment, using agile development techniques
Strong communication skills
Preferred Technical and Professional Expertise
Awareness of key software development life cycles (Waterfall, Agile, SCRUM, etc)
Some coursework in computer science, information systems, or other related fields
Completed an internship or has relevant work experience with a proven track record
About Business Unit
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
This job requires you to provide your COVID-19 vaccination status with supporting documentation, where legally permissible.
Your Life @ IBM
Are you craving to learn more? Prepared to solve some of the world's most unique challenges? And ready to shape the future for millions of people? If so, then it's time to join us, express your individuality, unleash your curiosity and discover new possibilities.
Every IBMer, and potential ones like yourself, has a voice, carves their own path, and uses their expertise to help co-create and add to our story. Together, we have the power to make meaningful change – to alter the fabric of our clients, of society and IBM itself, to create a truly positive impact and make the world work better for everyone.
It's time to define your career.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We consider qualified applicants with criminal histories, consistent with applicable law.
IBM will not be providing visa sponsorship for this position now or in the future. Therefore, in order to be considered for this position, you must have the ability to work without a need for current or future visa sponsorship.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Start your job application: click Apply Now
Show Less</t>
  </si>
  <si>
    <t>data engineer</t>
  </si>
  <si>
    <t>Allscripts</t>
  </si>
  <si>
    <t>Data Scientist - Fully Remote</t>
  </si>
  <si>
    <t>Welcome to Allscripts! Our Mission is to be the most trusted provider of innovative solutions that empower all stakeholders across the healthcare continuum to deliver world-class outcomes. Our Vision is a Connected Community of Health that spans continents and borders. With the largest community of clients in healthcare, Allscripts is able to deliver an integrated platform of clinical, financial, connectivity and information solutions to facilitate enhanced collaboration and exchange of critical patient information.
Job Summary
Responsible for normalizing data, structuring data for predictive analytics, building framework in Azure to facilitate analytics, machine learning, data extraction from structured and unstructured data utilizing NLP, predictive model development for embedment into Allscripts Products Training budget Talent acquisition
Essential Functions
Business Requirements
Works with stakeholders to identify business requirements and expected outcomes
Models and frames business scenarios that impact critical business processes/decisions
Data Requirements
Identifies relevant and available data including internal and external data sources
Collaborates with SMEs to select relevant sources of information
Works with teams to support data collection, integration and retention requirements incorporating business knowledge and best practices
Analysis
Solves client analytic problems and communicates results and methodologies
Works in iterative processes with the client and validates findings
Develops experimental design approaches to validate findings and test hypotheses
Validates analysis by comparing appropriate samples
Qualification and Assurance
Assesses expected qualification and assurance of information
Defines validity of the information and how long the information is meaningful
Access Management and Control
Works to ensure information is used in compliance with regulatory and security policies
Performance
Provides on-going tracking and monitoring of performance decision systems and statistical models
Support
Troubleshoots and implements enhancements as needed
Job Requirements
Bachelor's Degree in Computer Science, Mathematics, Statistics or related field (Preferred)
Masters in mathematics, statistics or computer science or related field (Required)
2-4 years relevant work experience (Preferred)
Experience using machine learning algorithms (Required)
Up to 10% travel may be required
Experience with Python and SQL (Required)
Experience with Spark (Preferred)
Bonus Skill
Experience with Natural Language Processing (NLP)
Knowledge, Skills and Abilities
Solid knowledge of statistical techniques
Strong programming skills (such as Python, Spark and SQL)
Strong skills and experience with Big Data, Cloud-based computing, neural networks
Strong proficiency in statistical analysis, quantitative analysis, and predictive analytics
High proficiency in use of statistical packages
In depth industry/business knowledge
We strongly advocate that our associates receive all CDC recommended vaccinations in prevention of COVID-19.
Visa Sponsorship is not offered for this position.
At Allscripts, our greatest strength comes from bringing together talented people with diverse perspectives to support the technology needs of 180,000 physicians, 1,500 hospitals and 10,000 postacute organizations across the globe. Allscripts offers a comprehensive compensation and benefits package, including holidays, vacation, medical, dental, and vision insurance, company paid life insurance and retirement savings.
Allscripts' policy is to provide equal employment opportunity and affirmative action in all of its employment practices without regard to race, color, religion, sex, national origin, ancestry, marital status, protected veteran status, age, individuals with disabilities, sexual orientation or gender identity or expression or any other legally protected category. Applicants for North American based positions with Allscripts must be legally authorized to work in the United States or Canada. Verification of employment eligibility will be required as a condition of hire. Allscripts is proud to be an equal opportunity workplace dedicated to pursing and hiring a diverse and inclusive workforce.
From a "VEVRAA Federal Contractor" We request Priority Referral of Protected Veterans
This is an official Allscripts Job posting. To avoid identity theft, please only consider applying to jobs posted on our official corporate site.
Thank you for reviewing this Allscripts opportunity! Does this look like a great match for your skill set? If so, scroll on down and tell us more about yourself!
Show Less</t>
  </si>
  <si>
    <t>The Trade Desk</t>
  </si>
  <si>
    <t>Data Scientist I</t>
  </si>
  <si>
    <t>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
ABOUT THE ROLE
Our Data Scientists are end-to-end owners and, as such, you will have the opportunity to participate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
WHO WE ARE LOOKING FOR
You have an abundance of curiosity and take a proactive approach to learning and developing new skills.
You have a strong sense of data intuition. At our scale, many off-the-shelf modeling techniques (open source and enterprise) simply don't work. You are able to work from first principles and intuition to develop solutions and adapt them to a unique environment.
You have broad familiarity with basic concepts in probability and statistics, along with exposure to basic foundations of computer science.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
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Preferred, a BS/MS with 0 to 5 years or a PhD with 0 to 2 years of experience working in a data-driven role. What is most important to us is what and how you can contribute though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#LI-BM2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To apply to this job, click Apply Now
Show Less</t>
  </si>
  <si>
    <t>Yelp</t>
  </si>
  <si>
    <t>At Yelp, it’s our mission to connect people with great local businesses. Yelp’s unique dataset contains billions of interactions between users and businesses around the globe, from a review of a coffee shop to requesting a repair quote with a photo of a leaky faucet. Data Scientists at Yelp work to make sense of these interactions to deliver impactful analyses and products to our users, business partners and the general public.
The Data Science &amp; Analytics team performs analyses, builds models, and designs experiments that directly impact Yelp’s products and users. Our teams sit in Yelp’s central product management organization and work directly with cross-functional leaders to understand quantitatively how our products are performing and where the largest opportunities are. We are adept at tasks like modeling user preferences, inference from user and marketplace experiments, and generating insights about the health of local economies. With diverse backgrounds and expertise, we strive for learning and growth in a collaborative environment.
This opportunity is fully remote and does not require you to be located in any particular state within the US. We welcome applicants from throughout the US.
Where You Come In:
Join a team of Data Scientists and Data Science Analysts that develop analytical frameworks and reliable measurement strategies for Yelp products
Design, execute, and analyze complex business and user experiments
Partner with other Data Scientists and Data Engineers to set the vision for and develop our experimentation platform
Devise and evaluate models for diverse business needs, such as identifying growth opportunities, estimating the impact of new features on our platforms, and personalizing the user experience
Proactively research and build ETL pipelines for product and marketplace metrics
Communicate key insights from analyses, experiments and data products to stakeholders
What It Takes to Succeed:
Ability to apply statistical, analytical and technical expertise to product and business problems
Prior experience structuring and leading impactful data science projects independently
Oral and written communication skills to mentor colleagues, and work effectively with partners on engineering, product and business teams
Expertise in SQL, and R or Python for data analysis and platform development
Enthusiasm for building a culture of learning and development
MS/PhD in quantitative field and 3+ years of industry experience in a senior quantitative role preferred
It's Nice To Have:
Product analytics experience with small business or consumer technology products
Prior industry experience building online experimentation and machine learning platforms
Other Requirements:
Vaccination against COVID-19 is not required for this role. We nonetheless encourage all employees to get vaccinated. Employees who are not vaccinated may not visit Yelp’s offices or participate in any in-person work activities, and are not eligible to transfer or be promoted to a role that requires vaccination.
What You'll Get
This opportunity has the option to be fully remote in locations across the US.
Compensation range is $96,000-$220,000 annually. You may also be offered a bonus, restricted stock units, and benefits.
For more information about US benefits at Yelp, please check out this link.
#LI-Remote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Actual salary offered may vary based on multiple factors, including but not limited to, an individual's location and experience.
We will consider for employment qualified candidates with arrest and conviction records, consistent with applicable law (including, for example, the San Francisco Fair Chance Ordinance for roles based in San Francisco).
We are committed to providing reasonable accommodations for individuals with disabilities in our job application process. If you need assistance or an accommodation due to a disability, you may contact us at accommodations-recruiting@yelp.com or 415-969-8488.
Note: Yelp does not accept agency resumes. Please do not forward resumes to any recruiting alias or employee. Yelp is not responsible for any fees related to unsolicited resumes.
CCPA Privacy Notice
Show Less</t>
  </si>
  <si>
    <t>Waymo</t>
  </si>
  <si>
    <t>Waymo is an autonomous driving technology company with a mission to make it safe and easy for people and things to get where they’re going. Since our start as the Google Self-Driving Car Project in 2009, Waymo has been focused on building the Waymo Driver—The World’s Most Experienced Driver™—to improve everyone's access to mobility while saving thousands of lives now lost to traffic crashes. Our Waymo Driver powers Waymo One, our fully autonomous ride-hailing service, as well as Waymo Via, our trucking and local delivery service. To date, Waymo has driven over 20 million miles autonomously on public roads across 25 U.S. cities and conducted over 20 billion miles of simulation testing.
Data, machine learning, and statistical models play a critical role in building the Waymo Driver and in evaluating its performance. Waymo data scientists work closely with engineering and ensure high-quality reasoning and validation about data and models in our production systems. We help our partner teams interpret data in the face of statistical uncertainty, data ambiguity, and systematic biases, for example in the causal interpretation of observational data. We also develop metrics and experimental designs that capture key performance aspects of our autonomous systems. Examples of areas the data science team is deeply involved in include safety readiness evaluation, development of signals to characterize good driving, evaluation of ML models in production systems, and simulation technology (virtual driving).
Autonomous driving involves a highly complex stack that leverages state of the art sensors, machine learning, and robotics to create the next-generation technology that will change mobility around the world. If you feel passionately about data and this exciting technology, come join us!
We'd like you to have:
PhD in statistics, math, physics, or another quantitative research area
Strong background in statistics, either from academic research or industry experience
Ability to interpret and work with data in the presence of ambiguity (e.g., confounding factors, data sparsity or quality challenges),
Advanced statistical programming skills, e.g., in Python or R
Experience manipulating, visualizing, and interpreting big data
Willingness, ability, and patience to understand highly complex systems
Proven track record of excellence in research and solving difficult problems
Besides these core skills, experience in adjacent relevant areas, like advanced machine learning, motion planning, traffic safety evaluation, or software engineering are a plus
While at Waymo, you will enjoy benefits that cover…
Health and wellness: Our people are at the heart of everything we do. At Waymo, you can enjoy top-notch medical, dental and vision insurance, mental wellness support, a Flexible Spending Account (FSA), a Health Saving Account (HSA), on-site physicians and/or nurses in some locations, and special wellness programs.
Financial wellness: Your financial peace of mind is important to us. At Waymo, we offer competitive compensation, bonus opportunities, equity, a generous 401(k) plan or regional retirement plans, 1-on-1 financial coaching, a 529 College Savings Plan and lots of other perks and employee discounts.
Flexibility and time off: Take the time you need to relax and recharge. Enjoy the flexibility to work from another location for four weeks per year. We support an on-site, hybrid work model and offer remote working opportunities, paid time off, Waymo recharge days, bereavement, sick, and parental leave.
Supporting families: When it comes to growing your family or caring for your loved ones, you have our full support. Enhanced leave options include paid parental leave (birthing parent gets 24 weeks of paid leave, and non-birthing parent gets 18 weeks of paid leave), and 20 subsidized days of backup childcare or adult/elder care. Access to fertility care or adoption support as you grow your family.
Community and personal development: At Waymo, you’ll find a range of opportunities to grow, connect, and give back. We offer education tuition reimbursement, personal and professional development, mentorship, and other ways to connect through Employee Resource Groups (ERGs), other internal groups, and even time off to volunteer.
Cool perks: Access to Google offices, cafes, wellness centers, personal training sessions, massages, haircuts, bike repairs, office transportation, commuter benefits and so much more. To support your wellbeing at home, you can enjoy at-home fitness and cooking classes, and more.
Please note that while our benefits philosophy is the same in every place Waymonuts work, benefits may vary by office/country.
Note: The following is only applicable for roles hired in the US. As we keep the safety of our employees and our communities top of mind, COVID-19 vaccinations continue to be a critical prevention measure to help end the pandemic. Because of this, Waymo requires all US-based employees who perform work onsite for Waymo to be fully vaccinated against COVID-19. If you are unable to be vaccinated, Waymo will provide a reasonable accommodation consistent with applicable law.
To apply to this job, click Apply Now
Show Less</t>
  </si>
  <si>
    <t>Zenotis Technologies INC</t>
  </si>
  <si>
    <t>A Data Scientist is responsible for developing and deploying analytical models on data and processes. They collaborate with digital product teams to deliver insights to business stakeholders, drive automation of processes, and to help improve business decisions. This position will drive deployment of a variety of models and workflows using cloud-based model orchestration and data virtualization solutions. The role will require exploration and adoption of new technologies made available by IT engineering teams. It will require close partnerships with other internal teams to shape the solutions as they are developed and to assist in enabling and migrating production workflows.
Required Skills:
- M.S in Computer Science, Computer Engineering or related field with 3+ years’ experience
- Proficiency in Python and R programming languages
- Experience with model management and model orchestration in cloud computing environments such as AWS or GCP
- Experience with containerized deployment methods (e.g. Docker)
- Proficiency in consuming REST based API and/or gRPC framework output
- Proficiency in quantitative modeling techniques such as statistics, machine learning, optimization, and simulation
- Experience working with models that require large datasets and are computationally intensive
- Experience with source control methodologies (e.g. Git)
- Strong interpersonal skills and ability to collaborate with colleagues in business and IT
- Ability to take initiative, drive work independently, and lead technical projects with partners from a variety of scientific and business backgrounds
- Strong communication including the ability to make presentations and deliver complex quantitative analyses in a clear, concise and manner
Desired Skills:
- Experience with Apache Airflow, Kubernetes, SageMaker, SQL, MapReduce
- Proficiency in Java and/or other modern programming languages
- Experience applying analytical techniques to genomic data or another biological domain (e.g. genetics, molecular biology, plant breeding)
- Proficiency in mathematical modeling including comprehension of theory, modeling/identification strategies and limitations/pitfalls
Job Type: Contract
Salary: $19.77 - $69.93 per hour
Experience:
Python: 1 year (Preferred)
Docker: 1 year (Preferred)
Machine learning: 1 year (Preferred)
Git: 1 year (Preferred)
Apache: 1 year (Preferred)
airflow: 1 year (Preferred)
Kubernetes: 1 year (Preferred)
Work Location: Remote
Show Less</t>
  </si>
  <si>
    <t>HERSHEY MX</t>
  </si>
  <si>
    <t>Data Scientist Co-Op (Spring 2023)</t>
  </si>
  <si>
    <t>Hershey, PA</t>
  </si>
  <si>
    <t>Posted Date: Oct 19, 2022
Requisition Number: 115898
Location: Remote
Duration: Spring 2023
WHY HERSHEY?
The Hershey Company is a global fortune 500 company that is a recognized leader in the Consumer Packaged Goods industry. Our goal is to integrate students with our knowledgeable and successful teams in order to maintain a fresh perspective on an ever-changing world. Every day presents new challenges and opportunities to learn, grow and innovate. Are you up for the challenge? Are you ready to make a difference?
WHY SUPPLY CHAIN AT HERSHEY?
The Supply Chain organization at The Hershey Company has open internships for analytically minded, tech-savvy undergraduate and graduate students. Technology and analytics are elemental to all aspects of Hershey’s supply chain. Hershey has a diverse global team focused on providing robust innovative capabilities, partnering on analysis to drive successful business outcomes and embraces an entrepreneurial mindset to create an environment that is exciting, compelling, innovative and dynamic.
We are looking to fill a Data Scientist Co-Op role with the Supply and Demand Planning Center of Excellence. This role will be focused on using implementing analytical methods through software to understand, improve and monitor our forecasting system and process. Additional data related problems are continuously arising; additional opportunities will be available based on experience/skill level. This work ensures the most accurate forecasts are being used to impact multiple facets of our supply chain planning.
RESPONSIBILITIES:
Collaborates with IT to prepare and manipulate structured and unstructured data for data discovery and mining from multiple, disparate, resources.
Builds high-end analytic models, utilizing supervised and unsupervised learning models, to support decision makers with data driven insights that address immediate business problems and objectives.
Creates informative visualizations that intuitively display large amounts of data and/or complex relationships.
Translates data analytics into coherent reports and presentations for internal and external customer with varying degrees of technical knowledge.
QUALIFICATIONS:
Passion for analytical problem solving.
Pro-active problem solver who continually asks why to understand root causes.
Experience with R or Python, SQL.
Knowledge of advanced statistical techniques and concepts (regression, properties of distributions, statistical tests and proper usage, etc.) and experience with applications.
Knowledge of machine learning techniques and approaches (feature engineering, classification, clustering, decision trees, etc.).
Knowledge of time series analysis and forecasting a plus.
Familiar with software engineering tools and processes (git, repositories, containers, devops, PyCharm,etc.).
Quick learner through formal and self-guided education.
Ability to work in teams or individually.
Courage to challenge the status quo and take smart risks.
Excellent written and verbal communication skills for coordinating across teams.
EDUCATION:
Bachelors degree candidates in quantitative, STEM focused programs are preferred (e.g. Business, Computer Science, Engineering, Economics, Mathematics, Statistics)
Demonstrated experience with, and knowledge of, tools and techniques will also be considered.
Nearest Major Market: Harrisburg
Show Less</t>
  </si>
  <si>
    <t>mpathic.ai</t>
  </si>
  <si>
    <t>Welcome to defining AI empathy
Empathy is for everyone. mpathic believes empathy is the key to innovation. We help people and organizations develop skills for greater understanding, compassion, and insight via AI-powered analytics, correction, and training of empathy. Learn more by visiting our Careers page. (https://www.notion.so/mpathic-Careers-fa270b2968d449538562f119c66e79df)
mpathic is looking for a specialist in Data Science to lead our data science initiatives and expand our team at mpathic.
About you:
Core Responsibilities for this role:
Familiar with modern and old-school NLP techniques think transformers but also rules based systems.
Translate research papers and ideas into working code.
Communicating results, both verbally and in writing.
Work both individually and in a collaborative manner with a team.
Designing, validating, and improving models.
Deploying your work to the cloud.
What we're looking for:
Degree or equivalent training, knowledge or on-the-job experience in statistics, artificial intelligence, machine learning or related field.
Firm knowledge of statistical theory, data mining, or machine learning algorithms is a requirement.
Expertise with Python is required.
Experience working with a variety of data sources, and expertise working with databases including query languages such as SQL.
Experience with Natural Language Processing
Above and beyond:
Experience with AWS and building cloud first architectures
Experience in mental health data and research
If you don't have these preferred qualifications, it's okay - we're still interested in meeting you!
How you'll work
We are a remote-first company. Whether you work from Baltimore, Salt Lake City, or Seattle, you're 100% part of the team. We will provide you with a computer, equipment, and access to software subscriptions. At mpathic, we have bi-annual in-person retreats to build trust and sometimes hackathons to accomplish a specific goal in a short period. You can bet we'll be flying to hang out at some point during the year (see our first retreat in Seattle, WA HQ shown on the cover above). If you want access to a co-working space - no problem; if you want to work at home - also no problem.
Empathy includes understanding the whole person. When deciding what benefits should look like at mpathic, we started by thinking about what employees need not only to work well, but to live well. Benefits impact how we act, rest, grieve, set boundaries, and take care of ourselves and others — and that means quality benefits are a fundamental part of our empathy company and, in the big picture, an empathic society. We have a dedicated Ombudsperson, DEIB Director, and Head of People and Culture dedicated to making your time at empathic safe, values-aligned, and designed to foster growth (We are an empathy company after all!). Read more about our Mission, Vision, and Values here (https://www.notion.so/Mission-Vision-Guiding-Principles-and-Values-e7cc4a792bf74e059d946ccddecc1979).
You'll have 100% funded employee healthcare benefits, quarterly company-wide weeks off, unlimited PTO, training and education funding, parental leave, and more. See our full benefits policy Benefits at mpathic (https://www.notion.so/Benefits-at-mpathic-81056e084549448d970c1998d3a04c3c); and our Equal Pay Commitment (https://www.notion.so/Equal-Pay-Commitment-at-mpathic-25bb7b50b521490c86df50dabfb1763a).
Salary
The typical starting Total Cash Compensation range for new hires in this role is between $100,000 and $180,000, which consists of a Base Salary or a Base Salary plus a defined bonus, depending on the specific role. The Base Salary offered may vary depending on factors including skills and experience. Additionally, this role is currently eligible to participate in mapthic's equity plan as well as a range of health &amp; wellbeing, retirement savings, and other benefits within a holistic total rewards offering based on factors including but not limiting to information contained within this posting. The Base Salary offered may vary depending on factors including skills and experience. We provide employees with a base salary and equity for the total comp package. Following our Equal Pay Commitment, we have salary banding and established vesting schedules for equity.
Additional Information- We Take Care of our People
mpathic offers generous medical, dental, and vision plans. We also provide LTD/STD, life insurance, EAP and support your retirement benefits with a company match. mpathic values work-life balance by providing self-managed unlimited paid time off. Our company values are real and drive our culture. We work hard to be a safe and friendly place for people from all walks of life.
At this time, we require that all applicants are eligible to accept employment in the United States (https://www.uscis.gov/working-in-the-united-states)
We're excited to meet you!
Show Less</t>
  </si>
  <si>
    <t>Data Tecnica</t>
  </si>
  <si>
    <t>Open opportunity: biomedical data scientist!</t>
  </si>
  <si>
    <t>Glen Echo, MD</t>
  </si>
  <si>
    <t>Are you interested in machine learning and statistical genetics as applied to precision medicine? Come work with us at the NIH’s Center for Alzheimer’s Disease and Related Dementias.
Please see below for details.
Biomedical data scientist position available to be filled ASAP.
Data Tecnica International (DTi) invites applications for this currently open position at the new Center for Alzheimer’s and Related Dementias (CARD) at the National Institutes of Health. We facilitate growth for the research portfolios of numerous global initiatives in neurodegenerative disease space, with a focus on Alzheimer’s and related dementias. This position would support translational efforts with a focus on integrating large-scale multi-modal data types in various research applications - genetics and other omics data, clinical data, CRISPR / iPS and imaging data. For specific details, please see below.
Preferred qualifications:
Recent MS or PhD in data science, biostatistics, bioinformatics or similar field
Experience with GWAS and biobank data
Python and R proficiency
Knowledge of common statistical and machine learning methods
Experience with distributed, parallel and/or cloud computing
Scope of work:
Utilizing GWAS and post-GWAS methods to discover and de-risk potential open source therapeutics
Apply PRS and machine learning methods to better understand disease risk factors and progression
Participate in biomarker discovery
Integrate cellular level multi-omic data with population scale clinico-genetic data
This position will include opportunities to grow your data science analytics skills and publish high impact research in collaboration with NIH initiatives we support. Hybrid work scenarios with part time on the NIH campus is preferred (Washington DC metro area), but remote work is negotiable .
Interested candidates should submit their application, including CV, cover letter, code example (github) and emails of potential references (if available) to info@datatecnica.com. Review of applications will begin immediately. All compensation and benefits are negotiable and in line with current glassdoor estimates, commensurate with experience.
Looking forward to hearing from you.
Show Less</t>
  </si>
  <si>
    <t>Liberty Mutual Insurance</t>
  </si>
  <si>
    <t>Data Scientist - US Design</t>
  </si>
  <si>
    <t>Advance your Data Science career at Liberty Mutual Insurance- A Fortune 100 Company!
Our Product Design and Modeling team is growing and is searching for passionate Data Scientists at multiple levels to join our team. These are incredible opportunities to leverage and hone your data science skills and to help build models, design new products and drive pricing sophistication. You will use machine learning, predictive analytic techniques, and languages/software such as Emblem, SQL, SAS and Python. These roles work collaboratively across Product Design and Modeling in the US.
Responsibilities:
Develop expertise in products requiring price segmentation and in available analytic data.
Support the evaluation of profitability, growth, and product design
Where appropriate, build loss cost, loss ratio, and/or non-pricing models of moderate complexity across lines of business, and more complex models under general direction
Explore and utilize advanced modeling techniques (e.g., machine learning techniques such as Elastic Nets)
Recommend and execute proposals for meaningful improvement
Evaluate and recommend pricing on optional coverages
Collaborate with Product Delivery, State, and other teams to help implement new pricing programs including supporting material and responding to DOI objections
Potential for up to 10% travel
Remote work available
Qualifications
Qualifications:
Bachelor's degree required. Insurance designations such as ACAS or advanced degree in a quantitative field desirable
Strong analytical skills with solid understanding of all casualty actuarial techniques, standards, and assumptions. Foundational/intermediate knowledge of predictive analytic techniques
Expert skills in Excel &amp; PowerPoint and familiarity with statistical software packages (e.g., SAS, R and Python) highly desired
Strong knowledge of insurance operations and the procedures of Financial, Underwriting, Claims, Statistical, Information Technology, Legal, and Sales departments
Demonstrated ability to exchange ideas and convey complex information clearly and concisely, both verbally and in writing
Ability to use results of analysis to persuade team or department management to a particular course of action
Ability to establish and build effective relationships within and outside the organization
Has a value driven perspective with regard to understanding of work context and impact
Competencies typically acquired through 0-1 yrs. of related experience with a Ph.D., a minimum of 0-3 yrs. of experience with a master's degree, a minimum of 3+ yrs. of experience with a bachelor's degree.
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
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
We value your hard work, integrity and commitment to make things better, and we put people first by offering you benefits that support your life and well-being. To learn more about our benefit offerings please visit: https://LMI.co/Benefits
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
16
Start your job application: click Apply Now
Show Less</t>
  </si>
  <si>
    <t>Insurance</t>
  </si>
  <si>
    <t>Insurance Carriers</t>
  </si>
  <si>
    <t>Apptrics LLC</t>
  </si>
  <si>
    <t>Job Title : Lead Data Scientist
Duration: 12+ Months
Location: 100% remote.
Lead data science, artificial intelligence, and machine learning projects. Conducting research on emerging approaches to Data Science. Leveraging expertise to develop and lead new data analytics technologies for product development or processes
Job Summary:
-Lead data science, artificial intelligence, and machine learning projects.
-Understanding the overall Business Strategies, vision, plans, and specific requirements to align with Data
Science and machine learning efforts; making sure the team understands the Business Processes and data
Manage EDA (Exploratory Data Analysis), Data Sourcing/Cleansing, Data preprocessing data munging and
create training data sets; Ensure appropriate and correct modeling techniques are used; Guide the team in
deployment of the statistical model using the technology of customers’ preference.
-Collaborating with other team members on data analysis workflow, data pipelines, analysis techniques, and
opportunities for model improvements.
Qualifications:
-10+ years experience with R, SQL, Python, or other data science programming languages; OR Master's/PhD
degree and 5+ years experience
Job Type: Contract
Pay: $90.00 - $100.00 per hour
Schedule:
8 hour shift
Monday to Friday
Experience:
Python: 10 years (Required)
SQL: 10 years (Required)
Lead data science, artificial intelligence: 6 years (Required)
machine learning projects.: 5 years (Required)
Business Processes and data Manage EDA: 5 years (Required)
R Language: 10 years (Required)
Database management: 6 years (Required)
Work Location: Remote
Show Less</t>
  </si>
  <si>
    <t>InspiHER Tech</t>
  </si>
  <si>
    <t>MACHINE LEARNING DATA SCIENTIST - PYTHON AND R</t>
  </si>
  <si>
    <t>Published
February 20, 2022
Location
100% Remote, United States of America
Job Type
Full-time
DESCRIPTION
TITLE: Machine Learning Data Scientist-Python and R
JOB ID: 11070
LOCATION: 100% Remote, Must be based in the US
SALARY: 110K to 150K + Bonus
STATUS: Full-time
About the Client:
A leader in technology-enabled solutions for the Supply Chain Industry. Our client excels at helping their customers have real-time access and visibility to their data with comprehensive reporting for better decision making.
About the Machine Learning Data Scientist Position:
The Data Scientist role is within the Strategic Analytics group. This person is responsible for turning the vast amounts of internal and external data into value for the organization.
About the Machine Learning Data Scientist Responsibilities:
Developing full stack data science solutions, from building raw data sets to automation and deployment.
Work extensively with RDBMS and NoSQL graphs to wrangle operational data,
Leverage those data via machine learning, predictive analytics, and statistical modeling techniques to implement ongoing production solutions communicate insights
About the Machine Learning Data Scientist Requirements:
2+ years of machine learning and predictive analytics experience using Python and R.
Able to manipulate databases using SQL (for RDBMS) and Cypher (for graphs).
Data visualization abilities and interpretation of complex outputs into straightforward business recommendations.
Familiarity with Git for project management and versioning a plus.
Experience deploying data science engineering a plus: Kubernetes, Docker, etc.
Familiarity with statistical modeling techniques such as hierarchical models, time series forecasting, and causal analysis a plus.
BS Degree required
Show Less</t>
  </si>
  <si>
    <t>BASF Corporation</t>
  </si>
  <si>
    <t>Data Scientist, Machine Learning</t>
  </si>
  <si>
    <t>Morrisville, NC</t>
  </si>
  <si>
    <t>JOB OVERVIEW
Are you a Data Scientist with significant experience creating Machine Learning Algorithms to predict data outcomes
We need someone like you to predict biological data associated with plant breeding.
As a Data Scientist with significant experience with mathematical statistics and predictive modeling, you will enjoy putting your programming expertise in either “R” and/or “Python” to good use as you help agricultural breeders in the field who are running trials.
As a Data Scientist with machine learning expertise, your Master of Science or PhD in a quantitative discipline will be an excellent contribution to the Biometrics Team at BASF as you work on research and development projects involving statistical analysis, machine learning, and data visualization. This is a full-time contractor position subject to renewal after the end of the initial contract.
Purpose
The Biometrics Team at Research Triangle Park, North Carolina is looking for a graduate level contractor who will contribute to the team’s breeding analytics pipeline with insights gained from analyzing and integrating heterogenous data sets including crop yield trials data, genomic data, management practices and environmental data.
Responsibilities
Intuitively framing problems and determining the appropriate analytical approaches to solve them.
Assisting with data collection, ingestion, wrangling, cleansing, and verifying the integrity of data used for analysis.
Conducting exploratory analysis to extract insights and uncover important groups, trends, and relationships in data.
Selecting features, building, and optimizing classifiers using machine learning techniques
Support the development of analytics pipelines.
Requirements
Must have Master of Science or a PhD in a quantitative discipline such as Statistics, Engineering, Mathematics, Data Science, Statistical Genetics, or a related field.
Demonstrated proficiency in either / both of the following programing languages: R, Python.
Demonstrated proficiency in Unix/Linux, and SQL.
Mastery of probability &amp; statistics (Descriptive and Inferential Statistics), machine learning (regression, classification, neural networks).
Proven ability to think strategically and solve problems creatively.
Outstanding verbal and written communication skills. Ability to assume ownership of tasks, manage workload, and meet deadlines.
A drive to learn and master new technologies and techniques. Experience and interest in agriculture/biological data is a plus.
Job Types: Full-time, Contract
Salary: $50.00 per hour
Schedule:
8 hour shift
Education:
Master's (Required)
Experience:
Machine Learning: 1 year (Preferred)
R: 1 year (Preferred)
Python: 1 year (Preferred)
Unix/Linux: 1 year (Preferred)
SQL: 1 year (Preferred)
Work Location: One location
Show Less</t>
  </si>
  <si>
    <t>Human Resources &amp; Staffing</t>
  </si>
  <si>
    <t>HR Consulting</t>
  </si>
  <si>
    <t>$25 to $100 million (USD)</t>
  </si>
  <si>
    <t>US Department of Energy - Agency Wide</t>
  </si>
  <si>
    <t>Wallops Island, VA</t>
  </si>
  <si>
    <t>Duties
This series covers positions managing, supervising, leading, and/or performing administrative and management work.
Vacancies filled under this public notice may have varying levels of promotion potential and supervisory level, if any.
Positions may be filled as permanent, term, or temporary with a full-time or part-time work schedule.
As a Data Scientist you may:
Develops and oversees computational algorithms and statistical methods that find patterns and relationships in large volumes of data sourced from advanced hardware and software.
Designs and oversees data modeling processes, create algorithms and predictive models to extract data.
Develops acquisition data analytics budget to implement strategy, advocates and explains budget goals to DOE, interagency, OMB, and Legislative Branch officials.
Research and development of project management for statistical data analytics to evaluate, design and develop analytical procedures and processes.
Computational algorithms and statistical methods that find patterns and relationships in large volumes of data sourced from advanced hardware and software.
Presents results to the scientific community at professional meetings and conferences.
Requirements
Conditions of Employment
Must be a U.S. Citizen or National.
This employer participates in the e-Verify program.
Males born after 12/31/1959 must be registered for Selective Service.
Subject to satisfactory security and suitability requirements.
May be required to successfully complete a probationary period.
Positions may be filled as permanent, term, or temporary with a full-time or part-time work schedule. Pay will vary by geographic location.
The vacancies filled through these appointments have varying levels of background investigative requirements, up to a Top Secret DOE "Q" clearance.
These positions are to be filled under the Infrastructure Investment and Jobs Act (IIJA - P.L. 117-58).
Qualifications
SPECIALIZED EXPERIENCE REQUIREMENTS FOR GS-07: You must have one year of specialized experience at a level of difficulty and responsibility equivalent to the GS-05 grade level in the Federal Service. Specialized experience for this position includes:
Participating in analyzing data modeling concepts; AND
Reviewing data for trends from multiple systems.
OR EDUCATION: One full year of graduate level education.
OR Superior Academic Achievement: Based on a bachelor's degree that is demonstrated through class standing (upper 1/3 of class); grade point average (3.0/4.0 overall or 3.5/4.0 in major), or election to membership in a qualifying national scholastic honor society.
OR COMBINATION: You may qualify on a combination of education and experience, the total percentage of experience at the required grade level compared to the specialized experience requirement, as well as the percentage of completed education compared to the educational requirement must equal at least 100 percent.
SPECIALIZED EXPERIENCE REQUIREMENTS FOR GS-09: You must have one year of specialized experience at a level of difficulty and responsibility equivalent to the GS-07 grade level in the Federal Service. Specialized experience for this position includes:
Analyzing and interpreting data modeling, algorithms, and coding data requirements.; AND
Reviewing, analyzing, and providing information from multiple systems to prepare data reports.
OR EDUCATION: Master's or equivalent graduate degree or two (2) full years of progressively higher-level graduate education leading to such a degree. TRANSCRIPTS REQUIRED.
OR COMBINATION: You may qualify on a combination of education and experience. The total percentage of experience at the required grade level compared to the requirement, must equal at least 100 percent. Only graduate level education more than the first 18 semester hours (27 quarter hours) may be combined to be considered for qualifying education. TRANSCRIPTS REQUIRED.
SPECIALIZED EXPERIENCE REQUIREMENTS FOR GS-11: You must have one year of specialized experience at a level of difficulty and responsibility equivalent to the GS-09 grade level in the Federal Service. Specialized experience for this position includes:
Applying and developing data adaptive algorithms, machine learning and other AL systems; AND
Reviewing, analyzing, and providing information from multiple systems to prepare data reports; AND
Using data tools and techniques to process large, datasets into structured formats for matching, analysis, or estimation.
OR EDUCATION: Ph.D. or equivalent doctoral degree or three (3) full years of progressively higher-level graduate education leading to such a degree. TRANSCRIPTS REQUIRED.
OR COMBINATION: You may qualify on a combination of education and experience. The total percentage of experience at the required grade level compared to the requirement, must equal at least 100 percent. Only graduate level education more than the first 36 semester hours (54 quarter hours) may be combined to be considered for qualifying education. TRANSCRIPTS REQUIRED.
SPECIALIZED EXPERIENCE REQUIREMENTS FOR GS-12: You must have one year of specialized experience at a level of difficulty and responsibility equivalent to the GS-11 grade level in the Federal Service. Specialized experience for this position includes:
Applying and developing data adaptive algorithms, machine learning and other AL systems; AND
Using data tools and techniques to process large, datasets into structured formats for matching, analysis, or estimation, AND
Applying statistical analyses to determine the fitness-for-use of new or combined data sources, machine learning outputs, and data science methods.
NOTE: There is no substitution of education for specialized experience at the GS-12 level.
SPECIALIZED EXPERIENCE REQUIREMENTS FOR GS-13: You must have one year of specialized experience at a level of difficulty and responsibility equivalent to the GS-12 grade level in the Federal Service. Specialized experience for this position includes:
Designing and developing data analytics/science related products using techniques such as machine learning, natural language processing, robotics process automation, and artificial intelligence; AND
Conducting analysis using software and/or programming languages such as R, Python, or SAS to test hypotheses and predict outcomes; AND
Using data tools and techniques to process large, datasets into structured formats for matching, analysis, or estimation
NOTE: There is no substitution of education for specialized experience at the GS-13 level.
SPECIALIZED EXPERIENCE REQUIREMENTS FOR GS-14: You must have one year of specialized experience at a level of difficulty and responsibility equivalent to the GS-13 grade level in the Federal Service. Specialized experience for this position includes:
Designing and developing of data analytics/science related products using techniques such as machine learning, natural language processing, robotics process automation, and artificial intelligence; AND
Conducting analysis using software and/or programming languages such as R, Python, or SAS to test hypotheses and predict outcomes; AND
Identifying problematic issues and reporting discrepancies and providing appropriate recommendations to leadership.
NOTE: There is no substitution of education for specialized experience at the GS-14 level.
SPECIALIZED EXPERIENCE REQUIREMENTS FOR GS-15: You must have one year of specialized experience at a level of difficulty and responsibility equivalent to the GS-14 grade level in the Federal Service. Specialized experience for this position includes:
Evaluating impacts of new policies and procedures to determine the effectiveness in meeting goals and objectives of a department or division; AND
Leading or supervising a team of data analysts that research, design, and development data science techniques (such as machine learning, natural language processing, robotics process automation, and artificial intelligence); AND
Planning, organizing, and presenting data science and data visualization techniques-based reports showcasing data-driven insights to organizational leadership and various program offices.
NOTE: There is no substitution of education for specialized experience at the GS-15 level.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OPM Qualification Standards for the GS-1560 series can be found at the following website: Data Science Series, 1560, OPM
CTAP/ICTAP candidates: To be considered "well qualified" you must meet all of the requirements as described in this section.
This public notice may be used to fill multiple positions as needed; therefore, applicants must meet the qualifications at the time the applications are reviewed.
Education
All grades for the 1560 series have a positive education requirement that must be met.
Basic Education Requirement
Degree: Mathematics, statistics, computer science, data science or field directly related to the position. The degree must be in a major field of study (at least at the baccalaureate level) that is appropriate for the position.
OR
Combination of education and experience: Courses equivalent to a major field of study (30 semester hours) as shown in paragraph A above, plus additional education or appropriate experience.
Education must be obtained from an accredited institution recognized by the U.S. Department of Education. Foreign education must be reviewed by an organization recognized by the U.S. Department of Education. For special instructions pertaining to foreign education and a list of organizations that can evaluate foreign education, see the Department of Education website.
Transcripts must be provided.
Additional information
The U.S. Department of Energy fosters a diverse and inclusive workplace and is an Equal Opportunity Employer.
Your position may be eligible for workplace flexibilities which may include remote work or telework options, and/or flexible work scheduling. These flexibilities may be requested in accordance with the DOE Workplace Flexibilities policy.
This job opportunity announcement may be used to fill additional similar vacancies across DOE.
For general information on government-wide Telework polices visit: www.telework.gov
Status and Non-Status applicants from outside DOE selected under this authority are required to serve a mandatory one (1) year probationary period. A DOE career status employee selected for this position may be required to serve a new one (1) year probationary period, pursuant to 5 CFR 315.802.
If you believe that you are eligible for the Interagency Career Transition Assistance Program (ICTAP), please visit the OPM ICTAP/CTAP website for more information. In order to be considered under the ICTAP program, your application must score within the pre-established "well qualified" category as stated in the Qualifications section.
This public notice is to gather applications that may or may not result in a referral or selection.
More than one selection may be made under this hiring authority.
Some positions may require completion of a probationary period of up to 1 (one) year.
Many positions require successful completion of a background investigation.
Positions may be filled at varying levels of leadership, ie Team Lead, Manager, Supervisor.
Supervisory positions may require a 1-year probationary period, if not yet completed.
New employees to the Department of Energy will be required to successfully pass the E-Verify employment verification check. To learn more about E-Verify, including your rights and responsibilities, visit www.dhs.gov/E-Verify
Veterans and persons with disabilities are encouraged to apply. For more information, please visit the links at the bottom of this page or visit the FedsHireVets website.
All males born after December 31st 1959 must abide by laws regarding Selective Service registration. To learn more about this law, visit the Selective Service web page, Who Must Register. If you are not registered and don't have an approved exemption, you will not be eligible for employment with the Federal government.
Relocation or Recruitment Incentive may be authorized.
This position may be 100% remote.
EEO Policy: https://help.usajobs.gov/index.php/EEO_Policy_Statement
Reasonable Accommodation Policy: https://help.usajobs.gov/index.php/Reasonable_Accommodation_Policy_Statement
Veterans Information: https://help.usajobs.gov/index.php/Veterans_Information
Selective Service Registration: http://www.sss.gov/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You will be evaluated for this job based on how well you meet the qualifications above.
This position is announced under a Direct Hire Authority (DHA) for Data Science positions in the GS- 1560 series. Under this Direct-Hire authority, applicants are required to meet minimum qualification requirements at the grade level(s) of interest. Veteran's Preference, Schedule A, Category Rating, and other methods of consideration DO NOT APPLY under Direct-Hire Authority regulations.
Appointments made under this authority will be processed as new appointments to the Civil Service. Current Civil Service employees would, therefore, be given new appointments to the Civil Service. Current Federal employees may be required to serve a new probationary period (5 CFR 315.802(b).
If your resume is incomplete or does not support the responses you provided in your online questionnaire, or if you fail to submit all required documentation before the vacancy closes, you may be rated 'ineligible', 'not qualified', or your score may be adjusted accordingly.
Successful candidates will possess the following competencies (knowledge, skills, abilities and other characteristics):
Data Management
Database Administration
Reasoning
Research
Stamina
You must meet all qualifications and eligibility requirements by the closing date (12/31/2022) of this announcement.
To preview the Assessment Questionnaire, clickhttps://apply.usastaffing.gov/ViewQuestionnaire/11612791.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To apply for this position, you MUST provide a complete application package which includes:
Your RESUME showing all relevant work experience (paid and unpaid) including: duties performed; full name and address of the each employer; start and end dates (month/day/year); work schedule (part-time, full-time, number of hours if intermittent); salary; and any completed education and training (program title, subject area, number of hours completed, and completion date).
Cover Letter, optional, expressing additional information not covered in your resume.
Transcripts, if specific educational requirements are indicated in this job announcement. Unofficial transcripts or any report listing institution, course title, credits earned (semester or quarter hour) and final grade is acceptable. It is your responsibility to provide adequate proof that you meet the educational requirements.
Veterans' Preference documentation,if applicable, DD-214 Member Copy 4 showing type of discharge/character of service; current active duty members- certification of expected discharge or release from active duty under honorable conditions dated within 120 days; SF-15 Form and related documentation; VA letter. For more information visit the USAJOBS Help Center &amp; OPM CHCOC website for VOW information.
Career Transition Assistance Program/Interagency Career Transition Assistance Program documentation, if applicable(e.g., Certification of Expected Separation, Reduction-In-Force Separation Notice, or Notice of Proposed Removal; SF-50 that documents the RIF separation action; and most recent performance appraisal.) For more information see the OPM Guide to Career Transition.
Failure to submit any of the above mentioned required documents may result in loss of consideration due to an incomplete application package. It is your responsibility to ensure all required documents have been submitted.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Please read the entire announcement and all the instructions before you begin an application. To apply for this position, you must complete the initial online application, to include submission of the required documentation specified in the Required Documents section. A complete application package must be submitted by 11:59 PM (EST) on the announcement closing date to receive consideration.
The application process is as follows:
You must have a login.gov account to sign into USAJOBS: https://www.usajobs.gov/Help/how-to/account/.
To begin the application process in USAJOBS, click the Apply Online button.
Answer the questions presented in the application and attach all required and supporting documentation.
You must click the Submit Application button prior to 11:59 pm (ET) on the announcement closing date.
In addition to applying to this Job Opportunity Announcement, interested candidates are encouraged to express interest via DOE's Applicant Portal. The Applicant Portal allows candidates to align their talents with their passion by indicating specific areas of interest and allow hiring managers throughout the agency to search and review candidate resumes simultaneously to find the best fit for YOU in DOE. Failure to do so may result in loss of consideration for BIL positions. The Applicant Portal allows those interested to align their talents with their passion by indicating specific areas of interest.
You may update your application, including supporting documentation, at any time during the announcement open period by returning to your USAJOBS account, select Update Application: https://my.usajobs.gov/Account/Login. This option will no longer be available once the announcement has closed.
To verify the status of your application, during and after the announcement open period, log into your USAJOBS account; applications will appear on the Welcome screen. The Application Status will appear along with the date your application was last updated. For information on what each application status means, visit: https://www.usajobs.gov/Help/how-to/application/status/.
If you need help with login.gov or USAJOBS (e.g., account access, Resume Builder) visit the USAJOBS Help Center: https://www.usajobs.gov/Help/
If you experience difficulty applying on USAJOBS, after clicking the Apply Online button, or you are experiencing a significant hardship hindering your ability to apply online, the Agency Contact listed in the announcement can assist you during normal business hours. If you receive any system error messages, take screenshots if possible, to aid technical support.
These positions are to be filled under the Infrastructure Investment and Jobs Act (IIJA - P.L. 117-58). This serves as a public notice for the use of the Direct Hire Authority in accordance with 5 U.S.C. 3327 and 5 CFR 330. Under this recruitment procedure, applications will be accepted for each location/ installation identified. There may or may not be actual/projected vacancies at the time of your application.
Agency contact information
DHA Questions
Phone
000-000-0000
Email
dhaquestions@hc.doe.gov
Address
Office of Environment, Health, Safety, and Security
P.O. Box 5088
Oak Ridge, TN 37831
US
Next steps
Once your online application is submitted you will receive a confirmation notification by email. The status of your application will be updated in USAJOBS as it is evaluated.
You can check the status by logging into USAJOBS. You may also sign up to receive automatic emails anytime the status of your application changes by logging into your USAJobs Account and editing the Notification Settings.
You will be contacted directly if an interview is required.
A Recruitment Incentive May Be Authorized for a newly selected employee when appointed to a permanent, temporary, or term position. A Federal employee who is transferring to the Department of Energy from another Federal agency and who does not meet the conditions under 5 CFR §575.102 is not eligible for a recruitment incentive.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To apply for this position, you MUST provide a complete application package which includes:
Your RESUME showing all relevant work experience (paid and unpaid) including: duties performed; full name and address of the each employer; start and end dates (month/day/year); work schedule (part-time, full-time, number of hours if intermittent); salary; and any completed education and training (program title, subject area, number of hours completed, and completion date).
Cover Letter, optional, expressing additional information not covered in your resume.
Transcripts, if specific educational requirements are indicated in this job announcement. Unofficial transcripts or any report listing institution, course title, credits earned (semester or quarter hour) and final grade is acceptable. It is your responsibility to provide adequate proof that you meet the educational requirements.
Veterans' Preference documentation,if applicable, DD-214 Member Copy 4 showing type of discharge/character of service; current active duty members- certification of expected discharge or release from active duty under honorable conditions dated within 120 days; SF-15 Form and related documentation; VA letter. For more information visit the USAJOBS Help Center &amp; OPM CHCOC website for VOW information.
Career Transition Assistance Program/Interagency Career Transition Assistance Program documentation, if applicable(e.g., Certification of Expected Separation, Reduction-In-Force Separation Notice, or Notice of Proposed Removal; SF-50 that documents the RIF separation action; and most recent performance appraisal.) For more information see the OPM Guide to Career Transition.
Failure to submit any of the above mentioned required documents may result in loss of consideration due to an incomplete application package. It is your responsibility to ensure all required documents have been submitted.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Clarification from the agency
U.S. Citizens- This direct hire public notice is to gather applications that may or may not result in a referral or selection.
Show Less</t>
  </si>
  <si>
    <t>Government</t>
  </si>
  <si>
    <t>National Agencies</t>
  </si>
  <si>
    <t>OPENMIND TECHNOLOGIES INC</t>
  </si>
  <si>
    <t>(Machine Learning / Python) Data Scientist :: San Francisco, CA, Remote</t>
  </si>
  <si>
    <t>Skills &amp; Experience: *
*
Bachelor’s degree in technical field, preferably Computer Science
8+ years of professional experience
Proficient in Python
Experience with Spark and Data Engineering
Excellent communication/ collaboration skills
Job Types: Full-time, Contract
Salary: $90.00 - $100.00 per hour
Schedule:
8 hour shift
Experience:
Python: 8 years (Preferred)
Spark: 4 years (Preferred)
Data Engineering: 8 years (Preferred)
Machine Learning: 4 years (Preferred)
Work Location: Remote
Speak with the employer
+91 7328125828
Show Less</t>
  </si>
  <si>
    <t>Private Practice / Firm</t>
  </si>
  <si>
    <t>Johnson &amp; Johnson</t>
  </si>
  <si>
    <t>Data Scientist co op (Spring/Summer 2023)</t>
  </si>
  <si>
    <t>Raritan, NJ</t>
  </si>
  <si>
    <t>Janssen R&amp;D, a member of Johnson &amp; Johnson's Family of Companies is recruiting for a Data Scientist (co-op), located at our PA or NJ sites and also able to work remotely.
The role sits within the Quality Analytics Organization in BioResearch Quality &amp; Compliance (BRQC), a unit of Janssen R&amp;D responsible for quality in clinical trials. It will involve the implementation of descriptive, predictive and prescriptive data analytics. This exciting role will allow you to bring innovative thinking to a team that is fast moving and looking to prototype advanced data analysis techniques.
The scope of data to be analyzed ranges from data about BRQC quality processes, to operations or scientific data from our R&amp;D partners and further to external data from industry and regulators.
KEY RESPONSIBILITIES:
Main responsibilities will include, but are not limited to:
Assist in creating new mechanisms to monitor for quality signals on an ongoing basis using advanced analytics, signal detection, natural language processing, machine learning, deep learning, and time-series analysis
Engage with diverse business partners to develop innovative trending and modeling capabilities that help improve current processes.
Bring capability and skills to contextualize quality data into insights that will enable data driven-decision making
Apply analytical/statistical methods to complex and disparate data sources to deliver actionable insights
Bring together the critical factors of data, processes, and systems to create insight from information
The Data Scientist will:
Work on a number of data science projects and be given the opportunity to define innovative techniques to analyze data and generate insights
Work with a team of other data analysts and scientists
Liaise with members of BRQC to define, conduct and communicate data analytics
Qualifications
EDUCATION:
Candidates must be enrolled in an accredited college/university pursuing a Bachelor’s, Masters or Ph.D. degree, preferably with a STEM major or area of concentration.
EXPERIENCE AND SKILLS:
REQUIRED:
Available to work (Part-time or Full-time).
Legally authorized to work in the United States.
Highly organized and able to take on multiple responsibilities and keep track of details.
Have the ability to work individually (independently) as well as on a team.
Candidates need to be proficient with Microsoft Office, Word, Excel and Power Point, and have strong oral and written communication skills.
Need programming and/or data and business analysis experience.
PREFERRED:
Prior data science experience, i.e. analyzing real-world (noisy/imperfect/incomplete) datasets and developing algorithms to solve problems on them, is strongly preferred.
Prior programming experience in a Data Science language (R/Python) is preferred.
Experience with agile software development is desired.
At Johnson &amp; Johnson, we’re on a mission to change the trajectory of health for humanity. That starts by creating the world’s healthiest workforce. Through cutting-edge programs and policies, we empower the physical, mental, emotional and financial health of our employees and the ones they love. As such, candidates offered employment must show proof of full COVID-19 vaccination or secure an approved accommodation prior to the commencement of employment to support the well-being of our employees, their families and the communities in which we live and work.
For more information on how we support the whole health of our employees throughout their wellness, career and life journey, please visit www.careers.jnj.com.
Johnson &amp; Johnson is an Affirmative Action and Equal Opportunity Employer. All qualified applicants will receive consideration for employment without regard to race, color, religion, sex, sexual orientation, gender identity, age, national origin, or protected veteran status and will not be discriminated against on the basis of disability.
Primary Location
United States-New Jersey-Raritan-920 US Highway 202
Organization
Janssen Research &amp; Development, LLC (6084)
Job Function
General Administration
Requisition ID
2206073740W
Show Less</t>
  </si>
  <si>
    <t>Anno.Ai</t>
  </si>
  <si>
    <t>Retail Data Scientist</t>
  </si>
  <si>
    <t>What We Do at Anno
By 2025, the world will generate over 460 exabytes of data per day! Cameras will record 50 billion hours of daily video, while an additional 30 billion IoT devices will collect data from other sensor types. The dawn of the Artificial Intelligence (AI) Era will unlock value from this data in use cases spanning massive markets including: supply chain, retail, marketing, national security, and law enforcement.
Founded in 2019, Anno.Ai builds AI-first applications designed to seamlessly enable powerful new end user capabilities. Driven to serve our customers mission and business needs, Anno.Ai's applications are built to leverage machine learning (ML) and advanced analytics behind the scenes, delivering the valuable insights our customers need in a slick, easy to use interface. The result is AI that creates unbelievable and sustainable value for our customers: "this is science fiction made real."
Anno's team consists of researchers, former intelligence officers, military veterans, law enforcement, repeat startup founders, video game creators, hardware designers, and software engineers. Annomals are currently based in nine US states and three countries. The result is a hive of exciting innovation that has generated novel technologies and broken new ground in the field of AI.
While the human brain devotes 40% of its resources to vision, AI hasn't even begun to tap the potential of video and imagery. We experienced rapid growth in 2021 with a $15M Series A, 40+ team members, and nearly 3X revenue growth, Anno is surging forward into 2022 with broad customer acquisition and additional key hires. Anno is looking for curious minded people who are passionate about developing themselves while making a true impact in the world. Our teams work together collaboratively to solve problems and our culture remains one of excitement, innovation, grit, and comradery.
At Anno.Ai, diversity and inclusion have always been core values, and we are proud to have built a team that is united in purpose while drawing strength from our broad range of life experiences and backgrounds. As a leader in ethical AI/ML, we know that building a diverse team is a crucial aspect of developing fair and robust ML products. The Anno.Ai team is supportive and curious; we care deeply about supporting each other's growth and we approach hard problems with a sense of humor and collaboration.
Position Overview
We are seeking an offline retail data scientist to join our team to help us make better business decisions based on our data. The ideal candidate needs to have a strong background and domain knowledge in offline retail data analysis and consumer behavior while also having a passion for data visualization and storytelling. Your primary responsibilities will be developing analytics insights from large quantities of data, performing statistical analyses, running custom SQL queries, identifying patterns and trends that can improve our products' efficiency and usability, and prototyping state of the art data visualizations.
Responsibilities
Work with the product team and customers to identify the types of offline retail analytics that would best answer client questions
Undertake preprocessing of structured and unstructured data
Provide expert input to the machine learning team on what data is needed to produce the greatest value for the offline retail industry
Analyze large amounts of information to discover trends and patterns
Present information using data visualization techniques
Propose solutions and strategies to business challenges
Collaborate with engineering and product development team
Maintain and improve our data infrastructure and tools
Skills &amp; Talents
Extensive expertise in solving real-world business problems in the retail space
Working knowledge of statistics, mathematic and data science programming languages like Python, R and SQL; familiarity with Scala, Java and Kotlin is appreciated
Expertise in data mining, machine learning and operations research
Knowledge of data science toolkits such as R, NumPy, and MatLab
Familiarity with cloud-based infrastructure
Familiarity with big data analytics technologies such as Spark and Snowflake
Familiarity with data visualization tools such as D3.js and Tableau
Ability to store and process unstructured data with NoSQL databases and machine learning models
Strong business intelligence and understanding of SaaS business models
Ability to communicate complex data in a way that's easy to understand while also having the ability to visualize your findings
Excellent analytical, problem-solving and writing skills
Experience &amp; Qualifications
Bachelor's degree in Computer Science, Engineering or relevant field; graduate degree in Data Science or other quantitative field is preferred
3+ years minimum relevant retail industry experience required; 6+ years of retail industry experience preferred. Prior experience in a retail company in strategy-focused roles is appreciated.
Total Rewards Package for Our US Employees
Competitive salary
Comprehensive benefits package
401k with a 5% company match
Equity
Paid Holidays and Unlimited PTO
4 months paid parental leave
Remote work environment
Flexible work schedule
Patent Bonus Program
Employee Referral Bonus Program
Learning and Development Program
Opportunity to work with a team of creative, motivated, fun, and mission focused Annomals!
Total Rewards Package for Our Poland Employees
Competitive salary
Comprehensive benefits package via LuxMed
PPK via Pekao
Paid Holidays and PTO
Remote work environment
Flexible work schedule
Employee Referral Bonus Program
Learning and Development Program
Opportunity to work with a team of creative, motivated, fun, and mission focused Annomals!
Quick Note on Role Fit
If you think you have what it takes to fulfill this opportunity, but don't necessarily check every box , please still connect with us at talent@anno.ai. Feel free to submit a cover letter with your application so we can get to know you better!
Show Less</t>
  </si>
  <si>
    <t>Activision</t>
  </si>
  <si>
    <t>Santa Monica, CA</t>
  </si>
  <si>
    <t>Job Title:
Data Scientist (Contract)
Requisition ID:
R017941
Job Description:
Job Title: Data Scientist
Reporting To: Sr Manager, Data Science, Live Ops Analytics
Department: Global Analytics
Location: Santa Monica
Your Mission
The Live Ops Analytics Team is adding a talented Data Scientist. As part of the team, your mission is to put science into decision making. Year one responsibilities include:
Proactively perform data exploration to understand player behavior and identify opportunities for improving in-game features (eg. in-game progression system, challenge/quest system)
Partner with cross functional teams to prioritize areas of opportunity to drive engagement and monetization, and enable easier experimentation (eg. content curation, playlist management)
Develop novel analytics to qualitatively deduce and draw conclusions from player behavioral data that directly influences game design, play balance, retention of our live titles
Partner with studio and engineering teams to ensure smooth and timely instrumentation of gameplay and mtx measures
Develop and monitor operational metrics to track the health of a live multimillion-dollar service business
Measure the impact of features, promotions, store offerings, and events through experimentation and causal inference to fuel recommendations
Democratize and socialize learnings by contributing to a centralized repository that informs future game design, and is carried across titles and franchises
What you will bring to the team
We are seeking a leader who will contribute to team success by embodying all the characteristics of our culture
Competently defines execution plans, and suggest projects for prioritization
Effectively manages own time and stakeholder expectations
Fosters relationship with our stakeholders and partner teams to increase our sphere of influence
Contributes to company learnings and proactively documents results
Participates in feedback conversations with supervisor and peers, and can adapt approach when needed
Drives measurable engagement and revenue impact through analysis and statistical models
As a high performer
You possess a unique blend of project skills and business savvy; a passion for exceptional execution within a dynamic environment and the flexibility and focus to achieve result
BA/BS degree required with technical focus (Statistics, Econometrics, Computer Science, Physics, Engineering or a related quantitative field)
Strong technical skills with SQL, R/ Python for data analysis; demonstrated programming skills either in data science or software development settings a plus
Experience with distributed analytic processing technologies - Spark, Presto, Hive a plus
Understanding of AB testing, experimentation, and causal inference methodologies
Experience with predictive and prescriptive modeling a plus
Skilled at deriving narrative from data and communicate the results effectively
Good product sense, with a solid understanding of user engagement and monetization strategies in gaming, entertainment/ecommerce service providers, or mobile apps a plus
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
Your Platform
We’re headquartered in Santa Monica, California, housing multiple teams across many disciplines of Marketing, PR, Sales, Supply Chain and other corporate functions such as HR, IT, Legal, Facilities and Finance. Santa Monica is the nerve center of our company, where the best ideas combine with unrivalled rigor to create the biggest and best entertainment experiences in the world.
Our World
Great Games Start with Great People! This is an exciting time to join us!
Ask anyone who works at Activision, or with Activision, their favorite thing about it, and they’ll tell you, it’s the people. We have world class brands, infrastructure and resources, but our success doesn’t come from assembly lines producing widgets. Our success comes from people producing greatness together. We are nothing without our employee’s brilliance. So, if you’re interested in our biggest priority, it’s the people.
Activision is more than just the leading developer and publisher of video games; we are the creators of some of the world’s biggest, most ground-breaking titles in the industry. Our portfolio includes Call of Duty® and Crash Bandicoot™.
Activision is a division of Activision Blizzard (NASDAQ: ATVI), headquartered in Santa Monica, California with locations across the globe. Activision Blizzard is one of the world's largest and most successful interactive entertainment companies and is at the intersection of media, technology, and entertainment. A member of the S&amp;P 500 and recognized on the 2018 FORTUNE 100 Best Companies to Work For® list, Activision Blizzard has operations throughout the world with approximately 10,000 employees and players in 196 countries.
The video game industry and therefore our business is fast-paced and will continue to evolve. As such, the duties and responsibilities of this role may be changed as directed by the Company at any time to promote and support our business and relationships with industry partners.
Activision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Start your job application: click Apply Now
Show Less</t>
  </si>
  <si>
    <t>Video Game Publishing</t>
  </si>
  <si>
    <t>Netflix</t>
  </si>
  <si>
    <t>Data Scientist 5 - Experimentation &amp; Causal Inference</t>
  </si>
  <si>
    <t>Los Gatos, CA</t>
  </si>
  <si>
    <t>Remote, United States
Los Gatos, California
Data Science and Engineering
At Netflix, our mission is to entertain the world. With 200+ million paid members in over 190 countries enjoying TV series, documentaries, and feature films across a wide variety of genres and languages, Netflix is reinventing entertainment from end to end. We are revolutionizing how shows and movies are produced, pushing technological boundaries to efficiently deliver streaming video at a massive scale over the internet, and continuously improving and personalizing how content is presented around the globe.
We are seeking Sr Data Scientists for a range of teams within Data Science and Engineering. From owning experimentation within the Open Connect network, building sophisticated tools on a world-class experimentation platform to provide seamless quality of experience, driving Growth and Membership of Netflix Platform, to unlocking the power of data in highly creative editorial creative space, evaluating the performance and optimizing personalization algorithms to deliver recommendations or building sophisticated experimentation tools - we have a few areas within which we are seeking Data Scientists driven by curiosity and passionate about working with a range of stakeholders.
As a Data Scientist, you will be partnering with a diverse range of cross-functional business partners to uncover new opportunities, design, execute, and analyze experiments, and deliver solutions that have a significant business impact and implications for our users. You will help drive innovations through effective identification and application of analytics, causal inference, experimentation, and machine learning. This is a high-impact role in which you will have a direct influence on how product decisions are made.
In this role, you will:
Effectively identify and apply analytics, causal inference, experimentation, and machine learning techniques for given business problems
Lead the design, analysis, and interpretation of experiments Proactively perform data exploration on engagement behaviors to discover future opportunities
Identify, compute and validate the appropriate metrics to measure success in a product area
Cultivate strong partnerships with cross-functional stakeholders from product, engineering, operations, design, consumer research, etc.
Present your research and insights to all levels of the company
We are looking for:
Advanced degree in Statistics, Mathematics, Physics, Economics or related quantitative field
5+ years relevant experience with large scale data
Strong statistical knowledge and intuition - ideally utilized in experimentation or other product analytics settings
Strong product knowledge and intuition - ideally utilized in consumer/ or user interface settings or internally serving technical audiences such as engineers.
Demonstrated ability to communicate and drive product change across a variety of stakeholders
Strong SQL skills
Strong Quantitative Programming skills in Python or R
Ability to work independently and drive your own projects
Ability to communicate technical and statistical concepts clearly and concisely among audiences at many different levels.
Embodies the Netflix values while bringing a new perspective to continue improving our culture
Plus: Experience in building real-world machine learning models with demonstrated impact
Plus: Experience creating data products and dashboards such as Tableau
Plus: Experience in building causal inference solutions
Plus: Familiarity with software engineering practice and working with APIs
Curious to learn more? This blog post describes the role of experimentation at Netflix.
Show Less</t>
  </si>
  <si>
    <t>PLAXONIC</t>
  </si>
  <si>
    <t>Edison, NJ</t>
  </si>
  <si>
    <t>Develop and Deploy advanced Machine Learning, Reinforcement learning and Deep Learning Models/algorithms to enhance existing business processes with predictive and intelligent decision making.
Processing, cleansing and verifying the integrity of structured and unstructured business data used for analysis.
Analyze large amount of information to discover underlying trends and patterns that are relevant for solving business problems. Select features and perform proper data transformation to optimize datasets for building the models.
Evaluate, visualize and communicate the AI/ML model results and correlation with business KPI’s.
Define clear and detailed data requirements for data engineers. Collaborate with data engineers on defining and building the end-to-end data pipelines.
Work in a startup-type environment to design and build innovative applications using Automation, Machine Learning/Cognitive Service, business / functional proofs-of-concepts to scalable, production ready solutions across a strategic business group
Actively lead, analyze and recommend highly complex business opportunities, through assessments/workshops, detailed data analysis/modeling and overall end-end solutioning to propose predictive, AI Driven solutions that drive the most business value with sustained impact.
Research, actively experiment to stay abreast of the emerging ML and Cognitive Automation trends
Work within project planning constraints, communicating any identified project risks and issues to the delivery/project manager and provide inputs to the change control process
Help develop standard operation practices and support the Operations Teams through UAT and after go-live .
Work closely with the operations team to change, optimize existing Automation and AI/ML processes and help build effective model performance monitoring, alert and notification framework to proactively identify problems/issues before business impact
Partner and effectively communicate with Non-IT / Business users, functional counterparts and stakeholders to understand the underlying business problem, and work with the extended team to define and communicate the right technical solution
YOU MUST HAVE
Bachelors in Computer Science, Data Science or Engineering fields
5 plus years of IT experience in solution architect / data scientist / software development for large corporate/organizations
3 plus years of experience in building and deploying Machine Learning solutions using various supervised/unsupervised ML algorithms such as Linear/Logistic Regression, Support Vector Machines, (Deep) Neural Networks, Random Forest, etc
3 plus years of hands-on experience with Python and/or R programming and statistical packages, and ML libraries such as scikit-learn, Keras, TensorFlow, PyTorch, MXNet, etc, and/or natural language processing using NLTK, spaCy, Gensim, etc.
2 plus years experience in building IT use cases / solutions especially around AI/ML cognitive services, based on Cloud
Job Type: Full-time
Salary: $125,000.00 - $135,000.00 per year
Schedule:
8 hour shift
Ability to commute/relocate:
Edison, NJ 08820: Reliably commute or planning to relocate before starting work (Required)
Experience:
Python: 6 years (Preferred)
Machine learning: 7 years (Preferred)
Work Location: One location
Speak with the employer
+91 727 - 216 - 7642
Show Less</t>
  </si>
  <si>
    <t>FullStack Labs</t>
  </si>
  <si>
    <t>Data Scientist - Remote - USA</t>
  </si>
  <si>
    <t>Jacksonville, FL</t>
  </si>
  <si>
    <t>FullStack Labs is the fastest-growing software consultancy in the Americas. We help organizations like Uber, GoDaddy, MGM, Siemens, Stanford University, and the State of California, build distributed software development teams, and deliver transformational digital solutions. As an employee-first company, we focus on hiring the most talented software designers and developers in the western hemisphere, by creating a positive, respectful, and supportive work environment where they can achieve their greatest potential.
We’re most proud of:
Offering life-changing career opportunities to talented software professionals across the Americas.
Building highly-skilled software development teams for hundreds of the world’s greatest companies.
Having delivered hundreds of successful custom software solutions, which have positively impacted the lives and careers of millions of users.
Our 4.7-star rating on GlassDoor.
Our client Net Promoter Score of 64, twice the industry average.
Sustained growth of 100% - 200% per year.
The Position:
We're looking to hire several mid-level and senior Data Scientists to join our team. You'll work with our incredible clients in one of two ways:
Team Augmentation / Staffing: You will integrate yourself directly into our client's team and work alongside their existing designers and engineers on a daily basis.
Design &amp; Build: You will work on a FullStack Labs product team to build and deliver a product to our clients.
What We're Looking For:
As a Data Scientist, you'll be working in a team responsible for Reports and Analytics for the highly loaded system and helping the team to achieve extraordinary results to impact the product and deliver the best solution to the market.
3 years of experience in databases in SQL Server or Oracle and ETL development.
3 years of experience in OOP and/or Functional Programming fundamentals, Design principles.
Track record of anticipating technical problems that will fall out of major projects and designing solutions to overcome those problems.
Experience in working with RESTful APIs.
Experience in production support and troubleshooting.
Self-organized and responsible person with experience in a distributed team.
Good level of speaking and written English.
Nice to have:
Experience in Ruby.
Experience in AWS/Azure.
Experience with Azure Logic Apps, SQL Server, ETL.
JavaScript experience (React is preferred).
Experience with web tooling (Webpack, Jest, NPM, Babel, etc).
Bachelor’s Degree in Computer Science, a related field, or comparable work experience.
Benefits:
Competitive Salary.
Paid Time Off (vacation, sick leave, maternity and paternity leave, holidays).
100% remote work.
The ability to work with leading startups and Fortune 500 companies.
Health, dental, vision insurance.
401(k) w/ 4% match.
Virtual company events each month.
Ample opportunity for career advancement.
Continuing education opportunities.
FullStack Labs is proud to be an equal opportunity workplace.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by completing our Accommodations for Applicants form, which can be provided upon request during our hiring and interview process.
Learn more about our Applicants Privacy Notice.
Show Less</t>
  </si>
  <si>
    <t>Corteva Agriscience</t>
  </si>
  <si>
    <t>Data Scientist, Breeder Analyst (MS/PHD)</t>
  </si>
  <si>
    <t>Des Moines, IA</t>
  </si>
  <si>
    <t>Description
Who are we, and what do we do?
Are you better at statistics than most programmers and better at programming than most statisticians? Do you show the world your best scientific ideas with software demos in place of PowerPoint presentations? Do you feel equally excited about working at a corn field and working at a command line? If you answered yes to these questions, read on – you might be a good fit for our Data Scientist position.
We are looking for a Data Scientists to collaborate with visionary plant breeders, breeder analyst, biostatisticians, genomicists, and crop scientists to build digitally enabled science and business capabilities. Join us and use your data science skillset to contribute to our team and help us on our mission!
Responsibilities:
How will you help us grow? It matters to us, and it matters to you!
Join a small but well-connected science team that is leading the effort to drive innovative predictive breeding, continuous improvement of data collection and analysis, and pilot algorithmically enhanced decision making across Corteva’s breeding organization.
Engage directly with a team of plant breeders, domain scientists, data scientists, and software developers assembled to identify business problems, discover new data opportunities, provide data driven solutions, and translate critical research questions into algorithmic frameworks and solutions.
Identify, acquire, and engineer feature data sets with potential to address customer needs.
Apply machine learning, statistical or mechanistic models and other computational approaches to extract insights from datasets in complex agronomic systems.
Collaborate with scientists from multiple domains in solution/experiment design and analyses.
Conduct and communicate results of research on data science approaches to improve decisions, add value to services, extend or improve in-house models and algorithms, and contribute to the advancement of these ideas into the marketplace.
Corteva Agriscience™ has a rich history of scientific discovery that has enabled countless innovations. We’re looking for more people, in more places, to collaborate with us to create a market-shaping agriculture company with leading positions in seed technologies, crop protection and digital agriculture.
Qualifications
Requirements:
What expertise have you grown? What do you bring to the table?
Demonstrated experience in using machine learning, deep learning, data mining, statistical methodology, or simulation modeling.
Working knowledge of optimization techniques, especially in the areas of unconstrained optimization, greedy algorithms, dynamic and linear programming, network flows, and genetic algorithms.
Experience with complex cross validation, such as data with unbalanced hierarchical nesting and/or time series components.
Outstanding problem-solving skills and a proven ability to independently deliver analytic solutions by asking the right questions, identifying necessary data sources, analyzing structured and unstructured data, building and validating predictive models, and producing actionable results.
Expert in scientific computing and high-performance math libraries with Python or R in Linux command-line environments.
Strong skills in building visualizations of scientific data including a working knowledge of at least one scientific user interface framework such as Dash/Plotly or RShiny.
Proven ability to work in a team setting and ability to complete complex projects on time and in budget.
Superior communication skills, both verbal and written.
An M.S. or PhD in Data Science, or Computer Science, Physics, Mathematics, or Statistics with demonstrated data science applications or demonstrated equivalent work experience.
What will generate excitement:
Familiarity and experience with biological systems, plant breeding, quantitative genetics, and genomics data.
Experience bringing machine learning and/or artificial intelligence to quantitative science problems where none existed before.
Comfort in using cloud based systems and services, especially AWS.
Experience working with and managing geospatial data sets with open source tools.
Experience building and sharing documented, reusable software libraries for scientific efforts.
Community:
We care about you and we care that you're comfortable. While there's no place like home, Corteva comes close.
Benefits:
Let’s peek at how you can grow your wellbeing, health, and future at Corteva!
Strike a better worklife balance with robust time off benefits including paid maternity, paternal and family illness leave
Prepare for your future with our competitive retirement savings plan, tuition reimbursement program, and more
Enjoy access to health benefits for you and your family on your first day of employment
And much, much more!
Ready to grow your perspectives, impact and career? Start by applying to this opportunity today!
#LI-CK1
Show Less</t>
  </si>
  <si>
    <t>Agriculture</t>
  </si>
  <si>
    <t>Farm Support</t>
  </si>
  <si>
    <t>Ford Motor Company</t>
  </si>
  <si>
    <t>Dearborn, MI</t>
  </si>
  <si>
    <t>At Ford Motor Company, we believe freedom of movement drives human progress. We also believe in providing you with the freedom to define and realize your dreams. With our incredible plans for the future of mobility, we have a wide variety of opportunities for you to accelerate your career potential as you help us define tomorrow’s transportation.
This role is Remote eligible within the US. No visa sponsorship is offered at this point.
The minimum requirements we seek:
Bachelor’s degree in Computer Science, Mathematics or a closely related field of study.
Competent experience in Google Cloud Platform (GCP) and services such as BigQuery.
Our preferred requirements:
Master’s degree in Computer Science, Mathematics or a closely related field of study.
2+ years of experience using 1 or more of the following (or comparable tools and technologies): SQL, HiveQL, R, Linux, Hadoop, GCP, Python.
Ability to translate such findings into business strategies and data products.
Ability and desire to learn new technologies specific to Identity Resolution.
Excellent communication, analytical, problem-solving and planning skills.
What you’ll receive in return:
As part of the Ford family, you’ll enjoy excellent compensation and a comprehensive benefits package that includes generous PTO, retirement, savings and stock investment plans, incentive compensation and much more. You’ll also experience exciting opportunities for professional and personal growth and recognition.
Candidates for positions with Ford Motor Company must be legally authorized to work in the United States. Verification of employment eligibility will be required at the time of hire. Visa sponsorship is not available for this position.
We are an Equal Opportunity Employer committed to a culturally diverse workforce. All qualified applicants will receive consideration for employment without regard to race, religion, color, age, sex, national origin, sexual orientation, gender identity, disability status or protected veteran status.
For information on Ford's salary and benefits, please visit:
https://corporate.ford.com/content/dam/corporate/us/en-us/documents/careers/2022-benefits-and-comp-GSR-sal-plan-2.pdf
At Ford, the health and safety of our employees is our top priority. Vaccination has been proven to play a critical role in combatting COVID-19. As a result, Ford has made the decision to require U.S. salaried employees to be fully vaccinated against COVID-19, unless employees require an accommodation for religious or medical reasons. Being fully vaccinated means that an individual is at least two weeks past their final dose of an authorized COVID-19 vaccine regimen. As a condition of employment, newly hired employees will be required to provide proof of their COVID-19 vaccination or an approved medical or religious exemption.
To apply to this job, click Apply Now
Show Less</t>
  </si>
  <si>
    <t>Transportation Equipment Manufacturing</t>
  </si>
  <si>
    <t>Amazon Web Services, Inc.</t>
  </si>
  <si>
    <t>Data Scientist, BDSI Solutions Prototyping</t>
  </si>
  <si>
    <t>3+ years of design, implementation, or consulting experience in applications or infrastructures
8+ years within specific technology domain areas (e.g. software development, cloud computing, systems engineering, infrastructure, security, networking, data &amp; analytics)
5+ years design/implementation/consulting application development experience with deep knowledge of software development tools and methodologies and active, hands-on coding and application design experience
Ability to lead deep architectural discussions with customer, partners and other AWS teams leveraging our cloud services and best practices.
Conduct one-to-few and one-to-many interactive sessions, such as workshops, while acting as lead and also supporting other functions such as business development, marketing, and services teams.
Ensure technical output, such as code and other artifacts, are packaged in an easily consumable and repeatable way for customers and internal teams including marketing, solutions architecture, and support.
Strong written and verbal communication skills.
Job summary
(Location can be any major AWS business hub in USA)
Do you have a builder’s mentality where “show me” means more than “tell me”? Are you passionate about technology, understand cloud architectures &amp; platforms and quick to pick up emerging technologies? Are you adept at working with Customers to experiment with innovative approaches and the validate the technical feasibility of solutions?
As trusted customer advocates, the Solutions Prototyping team helps customers in creating the early iterations of products and solutions, often exploring new technical grounds. The team is looking for experienced and motivated technologists who possess a unique balance of technical depth and strong interpersonal and writing skills.
As a prototype developer will partner with customers and other AWS teams to craft solutions that address customer use cases and accelerate the adoption of AWS. You will help shape and build prototypes covering a spread of domains across a range of industry verticals. The ability to learn new technology and develop solutions that meet a high quality bar and convey business value is critical to the role. In this role, it’s imperative that you’re self-guided and disciplined in managing your time to ensure success.
You will help shape and build prototypes covering a spread of domains such as AI/ML, AR/VR, IoT and Blockchain. The ability to learn new technology and develop solutions that meet a high quality bar and convey business value is critical to the role. In this role, it’s imperative that you’re self-guided and disciplined in managing your time to ensure success.
Here are some qualities we are looking for:
Have a passion for educating, training, designing, and building cloud solutions for a diverse and challenging set of customers ranging which are primarily large enterprises.
The ideal candidate will have past experience working as a developer or hands-on solutions architect. You will enjoy keeping your existing technical skills honed and developing new ones. You will regularly take part in deep-dive education and design exercises to create world-class solutions built on AWS.
As a technical leader, you combine design and architecture knowledge with development capability (i.e. comfortable on the white-board and also on the keyboard).
You will engage often in early stages of customer use-cases and also in competitive situations. Being able to deal with ambiguity, good communication and being hands-on are important qualities - you will often be the lead technical person in the room and you will be collaborating with other senior leaders from technical and business domains.
Push the technical bar. You will have appetite and take the initiative to learn new topics and experiment, covering domains such as AI/ML, Blockchain, AR/VR and IoT in an enterprise context.
Be great fun to work with. At AWS, we have a credo of “Work hard. Have fun. Make history”. In this role, you will love what you do, and instinctively know how to make work fun. You will be dynamic and creative, willing to take on complex challenges and make a big impact.
Proficiency developing in one or more modern programming language, such as Java, Python and/or Javascript/ Node.js
Experience building AWS cloud-native serverless solutions using AWS SDK.
Experience with agile development or similar methodologies for continuous product development and deployment.
Deep knowledge of software development tools and methodologies and active, hands-on coding and application design experience
High level of comfort communicating effectively across internal and external organizations in both written and presentation forms.
You have hands-on experience in one or more of Edge Computing, IOT, AI/ML, Blockchain and/or mobile development.
Be self-guided in planning a minimally viable solution and then executing on that plan along with others on the team.
Ability to demonstrate body of work and influence (e.g. public repos, public speaking, Open Source contributions or similar).
A history of taking calculated risks in the interest of demonstrating the art of the possible in a practical way that resonates with Customers.
The pay range for this position is $153,600 - $228,600 yr.; however, base pay offered may vary depending on job-related knowledge, skills, and experience. A sign-on bonus and restricted stock units may be provided as part of the compensation package, in addition to a full range of medical, financial, and/or other benefits, dependent on the position offered.
This information is provided per the Colorado Equal Pay Act, the Pay Transparency Regulation of Jersey City Municipal Code, the New York City Human Rights Law. Base pay information is based on market location.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Pursuant to the Los Angeles Fair Chance Ordinance, we will consider for employment qualified applicants with arrest and conviction records.
Pursuant to the San Francisco Fair Chance Ordinance, we will consider for employment qualified applicants with arrest and conviction records.
Workers in New York City who perform in-person work or interact with the public in the course of business must show proof they have been fully vaccinated against COVID or request and receive approval for a reasonable accommodation, including medical or religious accommodation.
Start your job application: click Apply Now
Show Less</t>
  </si>
  <si>
    <t>3+ years of design, implementation, or consulting experience in applications or infrastructures
8+ years within specific technology domain areas (e.g. software development, cloud computing, systems engineering, infrastructure, security, networking, data &amp; analytics)
5+ years design/implementation/consulting application development experience with deep knowledge of software development tools and methodologies and active, hands-on coding and application design experience
Ability to lead deep architectural discussions with customer, partners and other AWS teams leveraging our cloud services and best practices.
Conduct one-to-few and one-to-many interactive sessions, such as workshops, while acting as lead and also supporting other functions such as business development, marketing, and services teams.
Ensure technical output, such as code and other artifacts, are packaged in an easily consumable and repeatable way for customers and internal teams including marketing, solutions architecture, and support.
Strong written and verbal communication skills.
Job summary
(Location can be any major AWS business hub in USA)
Do you have a builder’s mentality where “show me” means more than “tell me”? Are you passionate about technology, understand cloud architectures &amp; platforms and quick to pick up emerging technologies? Are you adept at working with Customers to experiment with innovative approaches and the validate the technical feasibility of solutions?
As trusted customer advocates, the Solutions Prototyping team helps customers in creating the early iterations of products and solutions, often exploring new technical grounds. The team is looking for experienced and motivated technologists who possess a unique balance of technical depth and strong interpersonal and writing skills.
As a prototype developer will partner with customers and other AWS teams to craft solutions that address customer use cases and accelerate the adoption of AWS. You will help shape and build prototypes covering a spread of domains across a range of industry verticals. The ability to learn new technology and develop solutions that meet a high quality bar and convey business value is critical to the role. In this role, it’s imperative that you’re self-guided and disciplined in managing your time to ensure success.
You will help shape and build prototypes covering a spread of domains such as AI/ML, AR/VR, IoT and Blockchain. The ability to learn new technology and develop solutions that meet a high quality bar and convey business value is critical to the role. In this role, it’s imperative that you’re self-guided and disciplined in managing your time to ensure success.
Here are some qualities we are looking for:
Have a passion for educating, training, designing, and building cloud solutions for a diverse and challenging set of customers ranging which are primarily large enterprises.
The ideal candidate will have past experience working as a developer or hands-on solutions architect. You will enjoy keeping your existing technical skills honed and developing new ones. You will regularly take part in deep-dive education and design exercises to create world-class solutions built on AWS.
As a technical leader, you combine design and architecture knowledge with development capability (i.e. comfortable on the white-board and also on the keyboard).
You will engage often in early stages of customer use-cases and also in competitive situations. Being able to deal with ambiguity, good communication and being hands-on are important qualities - you will often be the lead technical person in the room and you will be collaborating with other senior leaders from technical and business domains.
Push the technical bar. You will have appetite and take the initiative to learn new topics and experiment, covering domains such as AI/ML, Blockchain, AR/VR and IoT in an enterprise context.
Be great fun to work with. At AWS, we have a credo of “Work hard. Have fun. Make history”. In this role, you will love what you do, and instinctively know how to make work fun. You will be dynamic and creative, willing to take on complex challenges and make a big impact.
Proficiency developing in one or more modern programming language, such as Java, Python and/or Javascript/ Node.js
Experience building AWS cloud-native serverless solutions using AWS SDK.
Experience with agile development or similar methodologies for continuous product development and deployment.
Deep knowledge of software development tools and methodologies and active, hands-on coding and application design experience
High level of comfort communicating effectively across internal and external organizations in both written and presentation forms.
You have hands-on experience in one or more of Edge Computing, IOT, AI/ML, Blockchain and/or mobile development.
Be self-guided in planning a minimally viable solution and then executing on that plan along with others on the team.
Ability to demonstrate body of work and influence (e.g. public repos, public speaking, Open Source contributions or similar).
A history of taking calculated risks in the interest of demonstrating the art of the possible in a practical way that resonates with Customers.
The pay range for this position is $153,600 - $228,600 yr.; however, base pay offered may vary depending on job-related knowledge, skills, and experience. A sign-on bonus and restricted stock units may be provided as part of the compensation package, in addition to a full range of medical, financial, and/or other benefits, dependent on the position offered.
This information is provided per the Colorado Equal Pay Act, the Pay Transparency Regulation of Jersey City Municipal Code, the New York City Human Rights Law. Base pay information is based on market location.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Pursuant to the Los Angeles Fair Chance Ordinance, we will consider for employment qualified applicants with arrest and conviction records.
Pursuant to the San Francisco Fair Chance Ordinance, we will consider for employment qualified applicants with arrest and conviction records.
Workers in New York City who perform in-person work or interact with the public in the course of business must show proof they have been fully vaccinated against COVID or request and receive approval for a reasonable accommodation, including medical or religious accommodation.
To apply to this job, click Apply Now
Show Less</t>
  </si>
  <si>
    <t>Allstate</t>
  </si>
  <si>
    <t>Lead Climate Data Scientist</t>
  </si>
  <si>
    <t>The world isn’t standing still, and neither is Allstate. We’re moving quickly, looking across our businesses and brands and taking bold steps to better serve customers’ evolving needs. That’s why now is an exciting time to join our team. You’ll have opportunities to take risks, challenge the status quo and shape the future for the greater good.
You’ll do all this in an environment of excellence and the highest ethical standards – a place where values such as integrity, inclusive diversity and accountability are paramount. We empower every employee to lead, drive change and give back where they work and live. Our people are our greatest strength, and we work as one team in service of our customers and communities.
Everything we do at Allstate is driven by a shared purpose: to protect people from life’s uncertainties so they can realize their hopes and dreams. For more than 89 years we’ve thrived by staying a step ahead of whatever’s coming next – to give customers peace of mind no matter what changes they face. We acted with conviction to advocate for seat belts, air bags and graduated driving laws. We help give survivors of domestic violence a voice through financial empowerment. We’ve been an industry leader in pricing sophistication, telematics, digital photo claims and, more recently, device and identity protection. We are the Good Hands. We don’t follow the trends. We set them.
Department Summary:
The Allstate Innovation team helps drive Allstate’s future by identifying compelling business opportunities, developing selected opportunities into thriving businesses, and assisting Allstate businesses with meeting their innovation objectives. We bring together skills in strategy, design, technology, and data science to create new products and businesses. And as Allstate’s corporate innovation team, we focus on high-impact, future-facing enterprise priorities.
The Allstate Innovation team is looking for a Principal Data Scientist to help define and drive innovative new opportunities for Allstate, focusing on emerging technologies, fast-growing startup market spaces, and highly impactful consumer problems. Examples of Allstate’s innovation successes in the past five years include:
Exploration of AI risk assessment technologies that resulted in a new B2B big data venture, Arity – a startup with the backing of a Fortune 100 company
Exploration of emerging device (e.g. smart phone) protection space that resulted in $1.4B acquisition of SquareTrade Inc.
Exploration of digital protection space that resulted in $525M acquisition of identity protection company InfoArmor Inc.
Exploration of peer-to-peer space that resulted in a new P2P car sharing venture, Avail – a startup with the backing of a Fortune 100 company
Job Summary:
As a Lead Climate Data Scientist, you will help our team identify, drive, and lead Allstate’s next big innovation. Innovation projects typically feature cross-functional teams with expertise in Business Strategy, Product, Technology, and Design. We work in a variety of different spaces, industries, and emerging technology areas. Example areas of exploration include: Web 3.0 (de-centralized Internet/blockchain), Internet of Things/smart home, future of automotive (EVs, autonomous vehicles), climate risks, and the consumer data economy.
The Lead Climate Data Scientist role will be responsible for leading the analytical efforts for innovation programs, partnering with business and product functions to help define the right analytical approaches to solving business problems. These approaches will include the development and execution of exploratory data analyses and advanced predictive models, algorithms, knowledge graphs, and machine learning techniques using structured and unstructured data, and the role will be a key person in defining what data will be needed, how it will be collected, and how it will be managed.
These efforts will require an experienced person accustomed to translating complex analyses into key insights for data-driven decision making and effective communication of the results. This person will also be the key interface with other data analytics organizations within and outside the enterprise on larger initiatives. Over time, the role can grow into management of a small team of more junior data science specialists to execute the programs and will be responsible for their career growth and success.
Education and Experience:
An undergraduate degree in a quantitative or technical field such mathematics, finance, economics, computer science, or engineering. A Masters or Ph.D. degree in a relevant discipline is strongly preferred.
7+ years of experience in roles relevant to data analytics, machine learning techniques, and data visualization approaches are key to being successful in this role.
Experience with climate modeling including direct ties to the climate community and thorough understanding of the modeling successes and shortcomings over the decades.
Strong proficiency in statistical techniques for exploratory, predictive, and causal analytics with experience in applying them to solve business problems for large-scale programs.
Excellent programming skills in some rapid prototyping environments such as Python and R.
Experience with parallel computing in frameworks like Spark and Dask.
Knowledge and experience in development of models and algorithms, including machine learning-based approaches, using common industry tools and libraries such as PyTorch and Tensorflow.
Functional Skills:
Experience in Extract Transform and Load (ETL) processing large datasets of different forms including structured, semi-structured and unstructured data
Proficient in SQL and database management, both relational and big-data platforms.
Experience using data visualization tools such as Tableau and graphic representation of complex data.
Experience with property insurance analytics/pricing is a plus.
Compensation offered for this role is $123,000-$165,000 and is based on experience and qualifications.
The candidate(s) offered this position will be required to submit to a background investigation, which includes a drug screen.
Good Work. Good Life. Good Hands®.
As a Fortune 100 company and industry leader, we provide a competitive salary – but that’s just the beginning. Our Total Rewards package also offers benefits like tuition assistance, medical and dental insurance, as well as a robust pension and 401(k). Plus, you’ll have access to a wide variety of programs to help you balance your work and personal life - including a generous paid time off policy. For a full description of Allstate’s benefits, visit allstate.jobs/benefits/
Learn more about life at Allstate. Connect with us on Twitter, Facebook, Instagram and LinkedIn or watch a video.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To view the “EEO is the Law” poster click “here”. This poster provides information concerning the laws and procedures for filing complaints of violations of the laws with the Office of Federal Contract Compliance Programs
To view the FMLA poster, click “here”.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
Show Less</t>
  </si>
  <si>
    <t>Insurance Agencies &amp; Brokerages</t>
  </si>
  <si>
    <t>Acquisition Solution</t>
  </si>
  <si>
    <t>Arlington, VA</t>
  </si>
  <si>
    <t>Data Scientist
ASI Government Deploys Intelligent Business Automation for Acquisition Modernization
ASI Government, LLC (ASI) announced that it has expanded its offerings to include Intelligent Business Automation for federal acquisition modernization. ASI worked to develop solutions for the Internal Revenue Service (IRS)’s Pilot IRS Program to automate manual acquisition processes at IRS.
Through the IRS’s innovative Pilot IRS program, ASI first supported the IRS in September 2019 to create the first-ever automated internal Data Quality system to review, assess, and correct data discrepancies in real time ahead of procurement audits. The solution retrieves original contracts of interest to verify actual contract data aligned with official public procurement data (FPDS-NG) to ensure compliance with DATA ACT requirements. IRS tested ASI’s solution through an incremental phased approach and ASI’s solution remains in operation today.
We are growing and seeking a Senior Data Scientist who will support the above mentioned efforts as well as our growing automation efforts.
RESPONSIBILITIES:
As a Sr. Data Scientist authority in these areas you will be responsible for researching, developing, and improving algorithms that help computers learn from text. Our goal is to reduce the time and expense of performing traditionally manual tasks, growing efficiency and reducing costs. By extracting data sets containing millions of documents, you will help to develop NLP capabilities to improve the speed and ease with which we service our client.
We are looking for an individual with a PhD in either of the following disciplines – Engineering, Computational Physics, Statistical Modelling, or Data Science.
Additionally, you will be able to responsible for:
Conducting state of the art research in Natural Language Processing (NLP and NER)
Research and application of state-of-the-art deep learning techniques to inform key strategic recommendations and decisions
Advising/mentoring data scientists and business partners on applying NLP in their work
Training staff and clients on AI/ML and ML/DL techniques
QUALIFICATIONS
Expertise developing natural language processing/understanding algorithms/models required
Expertise applying deep learning techniques to NLP/U problems required including thorough knowledge of the theory and practice of NLP and deep-learning techniques
Strong experience in other machine learning, or artificial intelligence algorithms/models required
Strong coder, with experience building models and analyzing data using machine learning tools (Python, Matlab) and deep learning tools (TensorFlow, Keras). Software development experience a plus.
Strong experience implementing models in production.
Built an end-to-end product. Like an interface for users to interact with the ML model Or Deep learning model created and deployed it on a cloud platform.
Ability to craft new concepts and stay current with academic research. Published research a plus.
Strong experience working with non-technical stakeholders.
Ability to summarize research and analysis for audiences with varying levels of expertise.
Equal Opportunity: ASI Government is proud to be an equal opportunity employer. All qualified applicants will receive consideration for employment without regard to race, religion, color, national origin, gender, sexual orientation, gender identity, age, status as a protected veteran, or status as a qualified individual with a disability. To view the EEO Is the Law Poster, click here.
E-Verify: ASI Government participates in E-Verify, a service of DHS and SSA. See the E-Verify Notice and Learn About your Right to Work .
ASI is committed to working with and providing reasonable accommodations to individuals with disabilities. If, because of a medical condition or disability, you need a reasonable accommodation for any part of the application process please send an email to HR@asigvot.com or call 703-253-6300 and let us know the nature of your request.
Apply Now: click Easy Apply
Show Less</t>
  </si>
  <si>
    <t>UC San Diego</t>
  </si>
  <si>
    <t>Atmospheric Data Scientist</t>
  </si>
  <si>
    <t>San Diego, CA</t>
  </si>
  <si>
    <t>Payroll Title:
RSCH DATA ANL 3
Department:
CLIMATE/ATMOS SCI/PHY OCEANOG
Hiring Salary Range
63,400-$103,100 / Year
Worksite:
Appointment Type:
Career
Appointment Percent:
100%
Union:
Uncovered
Total Openings:
1
Work Schedule:
Days, 8 hrs/day, Mon-Fri
#116712 Atmospheric Data Scientist
Extended Review Date: Wed 10/19/2022
For the safety and well-being of the entire university community, the University of California requires, with few exceptions, that all students, faculty and staff be vaccinated against the COVID-19 virus and influenza before they will be allowed on campus or in a facility or office. For more information visit: Flu Vaccine Mandate / COVID Vaccine Policy
UCSD Layoff from Career Appointment: Apply by 6/9/22 for consideration with preference for rehire. All layoff applicants should contact their Employment Advisor.
Special Selection Applicants: Apply by 6/17/22. Eligible Special Selection clients should contact their Disability Counselor for assistance.
This position will remain open until filled.
DESCRIPTION
The Atmospheric Research Modeler is responsible for supporting the development, evaluation, verification, and improvement of mesoscale weather prediction models. Analyzes large data sets including model data and observations from several platforms, and develops forecast models and decision support tools focused on atmospheric processes related to extreme events and their impacts. Calculates model verification statistics to assess the prediction skill of the CW3E weather forecast system. Contributes to a variety of modeling projects, including CW3E near-real time forecasting system, high-resolution reanalysis, dynamical ensembles, high-resolution simulations of landfalling atmospheric rivers, and the representation of the marine boundary layer. Supports the analysis and dissemination of experimental results via conference presentations, manuscripts, technical reports, and other publications.
Researches assignments that are of moderate diversity in scope. Exercises judgment within generally defined practices and policies in selecting methods and techniques for obtaining solutions.
QUALIFICATIONS
Thorough knowledge of research function. Ability to work with large datasets with different formats and components, including NetCDF, GRIB, and binary.
Thorough skills associated with statistical analysis and systems programming. Proven expertise in programming to include shell scripting, Matlab, IDL, Fortran, Perl, NCL, and Python, amongst other programming languages. Must be proficient in Linux environments.
Thorough skills in analysis and consultation. Strong time management skills. Ability to prioritize tasks appropriately and meet deadlines.
Skills to communicate complex information in a clear and concise manner both verbally and in writing. Skills in scientific visualization, scientific writing, and experience presenting at scientific conferences (poster and oral presentations).
Skills in project management. Strong time management skills. Can prioritize tasks. Meets deadlines.
Research skills at a level to evaluate alternate solutions and develop recommendations. This includes proposing new analyses, new conceptual ideas, or new workflow recommendations.
Experience and proficiency in setting up, running, and analyzing output from numerical weather prediction models, such as WRF, MPAS, or similar.
Excellent interpersonal skills including thoughtfulness, diplomacy and flexibility with the ability to work independently or within ateam framework in conjunction with principles of community with staff, faculty, researchers, and students.
Graduate degree in atmospheric sciences or related field.
Experience running numerical weather prediction models on high-performance computing (HPC) platforms.
SPECIAL CONDITIONS
Job offer is contingent upon satisfactory clearance based on Background Check results.
Our employees enjoy competitive compensation packages and educational opportunities in a diverse, stimulating workforce. Click here for Details
Job offer is contingent on successful engagement in the UC COVID-19 Vaccination program (fully vaccinated with documented proof or approved exception/deferral).
To foster the best possible working and learning environment, UC San Diego strives to cultivate a rich and diverse environment, inclusive and supportive of all students, faculty, staff and visitors. For more information, please visit UC San Diego Principles of Community.
The University of California is an Equal Opportunity/Affirmative Action Employer. All qualified applicants will receive consideration for employment without regard to race, color, religion, sex, national origin, disability, age, protected veteran status, gender identity or sexual orientation. For the complete University of California nondiscrimination and affirmative action policy see: http://www-hr.ucsd.edu/saa/nondiscr.html
UC San Diego is a smoke and tobacco free environment. Please visit smokefree.ucsd.edu for more information.
Show Less</t>
  </si>
  <si>
    <t>College / University</t>
  </si>
  <si>
    <t>Education</t>
  </si>
  <si>
    <t>Colleges &amp; Universities</t>
  </si>
  <si>
    <t>Veracity Software</t>
  </si>
  <si>
    <t>Jr Data Scientist</t>
  </si>
  <si>
    <t>Iselin, NJ</t>
  </si>
  <si>
    <t>Job Description :
Data Scientist will join a team responsible for developing advanced analytics products.
Applying data visualization and statistical programming tools to enterprise data to advance and enable the key mission outcomes.
In this role, you will support all phases of analytic work product development, from the identification of key business questions, through data collection, from performing analyses and using a wide range of statistical, machine learning, and applied mathematical techniques to delivery insights to decision-makers.
Experience : 1 – 2 Years
Mandatory Skills And Qualifications :
Master’s Degree in Computer Science or related discipline
Experience with programming languages such as Python, R or SAS
Basic understanding of data extraction, transformation, and loading to support advanced analytics
1 year experience with a wide range of analytics techniques, such as statistics, machine learning, natural language processing, optimisation, simulation, or closely related techniques
Experience developing data pipelines, transforming data, structuring data, extracting data from various databases, and developing algorithms with tools and languages like Python or R
Solid experience with ML algorithms for regression and classification
Or Email us @ info@veracity-us.com
Show Less</t>
  </si>
  <si>
    <t>Alldus International Consulting Ltd</t>
  </si>
  <si>
    <t>Sr. Data Scientist</t>
  </si>
  <si>
    <t>Job Title: Sr. Data Scientist
Location: Remote
Hours: 40 per week M-F
Pay Rate: $150-200k &amp; Benefits
Job Description: Alldus are looking for a Data Scientist to work for an exciting start-up that is hiring for a Sr. Data Scientist currently to work on their drug discovery team.
Responsibilities:
Design and Implement solutions for drug development programs.
Produce statistical analysis on data to identify patterns and trends.
Plan out experiments &amp; methods to collect and produce data within the business.
Design experiments and methodologies to generate and collect data for business use.
Collaborate to support implementations.
Have the ability to report and present to senior members of the business.
Responsible for taking lead on projects and setting out plans and deadlines.
Qualifications
5+ years of experience in Data Science
Ph.D. in Data Science or similar field
Strength in Python, SQL, Shell &amp; other scripting languages
Job Types: Full-time, Contract
Pay: $150,000.00 - $220,000.00 per year
Benefits:
401(k)
401(k) matching
Dental insurance
Health insurance
Retirement plan
Schedule:
8 hour shift
Monday to Friday
Supplemental pay types:
Bonus pay
Education:
Doctorate (Preferred)
Experience:
Python: 2 years (Preferred)
Data science: 3 years (Required)
Drug discovery: 2 years (Required)
Work Location: Remote
Show Less</t>
  </si>
  <si>
    <t>Northbeam</t>
  </si>
  <si>
    <t>Denver, CO</t>
  </si>
  <si>
    <t>About Us
Ever since the global privacy landscape changed in the last few years, having first-party data has become a requirement for e-commerce businesses. Northbeam steps in to provide our clients with the solution for their data needs, and it pays off. As a result, we've been seeing some unprecedented growth. We need your help in order to build the product that's going to power the great ecommerce brands of the future and today.
We're a remote-first company with team members in San Francisco, Los Angeles, New York, and more.
About the Role
You can expect to work on the following:
Media mix modeling: understanding the relationship between our clients' marketing inputs and marketing outputs (sales, revenue), as well as quantifying the inherent uncertainty involved
Communicating the model and its implications to non-technical stakeholders
About You
Requirements
Expertise with Python
Strong skills in statistics, probability, and/or machine learning
Experience with differentiable programming or probabilistic programming (e.g. Tensorflow, Pytorch, JAX, Pyro, PyMC)
Ability to clearly communicate results to non-technical audiences, in English
Experience (or enthusiasm) with working in a small, fast-paced company
Good to Have
MS or PhD with research focus on quantitative or statistical methods
Experience working with marketing data
Values
Growth mindset - we're always learning and growing
Customer focus - we want to make the customer happy with our product
Ownership mentality - we think like owners in the business
Radical candor - we're transparent and give direct feedback to one another
Empathic disposition - we're kind to one another and help each other grow
Benefits
Significant equity package
Generous base salary
Healthcare Benefits (medical, dental, vision)
Travel to meet with the team
Show Less</t>
  </si>
  <si>
    <t>Radiant</t>
  </si>
  <si>
    <t>Data scientist/Image Analytics</t>
  </si>
  <si>
    <t>Location: 100% REMOTE
Duration- 6 months
Pay rate: $70 to $100/hour on w2 without benefits
Candidates with Image Analytics, client would be very interested for their role in Silicon Valley – 100% remote.
They are looking for strong coding skills, and Image Analytics background.
Someone who can analyze/identify images.
Computer Vision expertise is important and strong statistical experience
Job Types: Full-time, Contract
Salary: $70.00 - $100.00 per hour
Schedule:
8 hour shift
Experience:
Computer Vision: 2 years (Required)
Data scientist/Image Analytics/Statistical analytics: 4 years (Required)
Image/Vision/analyze/identify images: 3 years (Required)
Work Location: Remote
Show Less</t>
  </si>
  <si>
    <t>Twitch</t>
  </si>
  <si>
    <t>Data Scientist, Analytics - Trust &amp; Safety</t>
  </si>
  <si>
    <t>San Francisco, CA</t>
  </si>
  <si>
    <t>About Us
Twitch is the world's biggest live streaming service, with global communities built around gaming, entertainment, music, sports, cooking, and more. It's where millions of people come together to chat, interact, and make their own entertainment.
We're about community, inside and out. You'll find coworkers who are eager to team up, collaborate, and smash (or elegantly solve) problems together. We're on a quest to empower live communities, so if this sounds good to you, see what we're up to on LinkedIn and Twitter, get interviewing tips on Instagram, and discover projects we're solving on our Blog.
About the Role
Data is central to Twitch's decision-making process, and data scientists are a critical component to evangelize data-driven decision making in all of our operations. As a data scientist at Twitch, you will be on the ground floor with the team, shaping the way we build and refine operational processes, measure the efficacy of policy and deliver insights about safety that influence the way Twitch products are built. You will define what questions should be asked, and scale analytics methods and tools to support our growing business, leading the way for high quality, high velocity decisions for your team.
For this role, we're looking for a data scientist who will assist our Trust &amp; Safety team, with a heavy focus on forecasting and planning to assist operational excellence. The Trust &amp; Safety team's mission is to make Twitch the trusted place for creators to build thriving communities. Your role on the team is to level up the understanding and capabilities of Trust &amp; Safety stakeholders and guide them towards better decision making from the available data. In a typical week or month, you will be responsible for data instrumentation, dashboard/report building, metrics reviews, and ad hoc analysis.
This position can be based in San Francisco, CA or remotely across the US.
You Will:
Own one or more safety data verticals end to end; drive workstreams including data pipelining, data analysis, metric definition, dashboard building and data visualization.
Design and deploy end-to-end process and best practice tooling standards for forecasting and demand planning.
Own and improve demand planning KPIs on forecast accuracy by leveraging historical data and understanding upcoming policy and product changes
Cultivate relationships with cross-functional partners across operations, product, policy, and engineering to remove roadblocks, provide insight, and execute on high-impact projects to reduce harm to the Twitch community.
Prioritize and execute in the face of ambiguity: work with stakeholders and mentors to distill the problem, adapt your tools to answer complicated questions, and identify the trade-offs between speed and quality of different approaches.
Create analytical frameworks to measure team success: partner with cross-functional teams to define success metrics, create approaches to track the data and troubleshoot errors, quantify and evaluate the data, then develop a common language for all colleagues to understand these KPIs.
Operationalize data processes - provide the team with ad-hoc analysis, automated dashboards, and self-service reporting tools so that everyone gets a good sense of the state of the business.
Work with product and engineering teams to build and maintain our data infrastructure to ensure the ability to use data to turn into insights.
You Have:
3+ years of operations planning, demand planning, or forecasting experience
3+ years of industry experience in a relevant field
Bonus Points
Knowledge of demand modeling (e.g., forecasting, planning, optimization etc. and its application to solve real-world staffing problems)
Experience with model building using regression, forecasting, time series, classification, cluster, etc. Experience with quantitative analysis and hypothesis testing
Strong technical data skills including experience with a SQL dialect and experience building tools and automation to clean, transform, merge, and visualize data in a procedural language
Experience with data analysis and visualization tools (SQL, Tableau, Mode, Looker). Programming language skills with R/Python, Statistics or mathematics tools like R, MATLAB, SAS
Proven track record of using data to generate insight and drive business results
Effective written and verbal communication skills to justify forecasting plans to influence peers and executives.
Comfortable working independently; strong prioritization skills and demonstrated ability to manage stakeholder expectations
Must be comfortable working with highly sensitive and/or disturbing content
Perks
Medical, Dental, Vision &amp; Disability Insurance
401(k)
Maternity &amp; Parental Leave
Flexible PTO
Amazon Employee Discount
Monthly Contribution &amp; Discounts for Wellness Related Activities &amp; Programs (e.g., gym memberships, off-site massages, etc.)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Pursuant to the Los Angeles Fair Chance Ordinance, we will consider for employment qualified applicants with arrest and conviction records.
The base pay range for this position in Colorado, Connecticut, Washington and New Jersey is $144,000 - $176,000 yr and in New York City is $162,360 - $198,440 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Twitch's internal or external careers site.
Workers in New York City who perform in-person work or interact with the public in the course of business must show proof they have been fully vaccinated against COVID or request and receive approval for a reasonable accommodation, including medical or religious accommodation.
Twitch values your privacy. Please consult our Candidate Privacy Notice, for information about how we collect, use, and disclose personal information of our candidates.
Job ID: TW7772
Show Less</t>
  </si>
  <si>
    <t>Match Inc</t>
  </si>
  <si>
    <t>Job Title : Data Scientist
Location : San Francisco ,CA-Remote
Duration : 12 Months
Client is Looking for "Marketing analytics" Experience Data Scientist
About The Team
The Marketing Technology team is responsible for driving host and guest growth. We do this through devising data-driven marketing campaign strategies, reliable campaign delivery platforms, and advanced machine learning models. We build products that allow us to reach more audiences, improve our targeting, and optimize our bidding.
Role
We are looking for a Senior Data Scientist to improve the measurement and develop insights to improve our brand marketing campaigns. The ideal candidate will have excellent communication and a proven ability to work with stakeholders. You’ll be expected to own projects and drive them to completion, working with a range of stakeholders. You’ll have an eye for detail and be able to think deep about analytics and measurement problems to derive actionable insights. Examples of projects you’ll work on could include: deep-diving into results from digital A/B tests to develop insights to improve marketing performance, analyzing campaign results to report to leadership, analyzing our customer base to understand who we should be marketing to and how, and scaling measurement and reporting solutions to set us up for future success.
Responsibilities:
Ownership: Own analytics projects end-to-end, working with stakeholders to scope the problem, digging into the data to get insights, and communicating results
Experimentation: Analyze experiments to measure the effectiveness of our digital marketing spend,
Insights: Generate insights about customer segments and the company's most valuable guests to improve ad effectiveness and optimize spend
Communication: Work closely with a range of stakeholders to understand and improve marketing’s impact
Empowerment: Think strategically about opportunities to improve and scale our brand measurement and customer insights
Hours: Will need to work Pacific hours but can do so from anywhere.
Qualifications:
Degree in a quantitative field (e.g. Economics, Statistics, Mathematics).
5+ years industry experience in a quantitative analysis role*
Skilled in database usage (SQL) and statistical programming (Python, R)*
Ability to communicate clearly and effectively to cross functional partners of varying technical levels and drive impact*
Intermediate knowledge of causal inference and experimentation*
Entrepreneurial drive and demonstrated ability to own projects from start to completion in a fast-based environment*
Preferred Qualifications
Experience in consulting or marketing analytics
Job Type: Full-time
Salary: $90.00 - $100.00 per hour
Schedule:
8 hour shift
Experience:
Marketing: 2 years (Required)
SQL: 5 years (Required)
Python: 4 years (Required)
Analytics: 5 years (Required)
Quantitative analysis: 1 year (Required)
Work Location: Remote
Show Less</t>
  </si>
  <si>
    <t>Advertising &amp; Public Relations</t>
  </si>
  <si>
    <t>Monroe, LA</t>
  </si>
  <si>
    <t>Introduction
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
Your Role and Responsibilities
The Data Scientist will be responsible for data management, visibility, and optimization activities. The position requires both technical and non-technical skills to contribute to tasks that include data engineering, data science, client and partner interface, technical writing, presentation, and agile development.
In this role, you'll work in our IBM Client Innovation Center (CIC), where we deliver deep technical and industry expertise to a wide range of public and private sector clients around the world. These centers offer our clients locally based skills and technical expertise to drive innovation and adoption of new technology.
The Data Scientist’s job duties will include:
Developing analytics and machine learning models;
Write production ready code in Python to build, develop and deploy machine learning models, Do data exploration, analysis, what-if analysis, model comparison, defect resolutions
Make presentations to users, managers, and executives that explain and persuade
The IBM Services Center is an in-bound delivery model where we support our clients from our Monroe, LA center. However, some travel is expected and all candidates must be willing and able to travel to meet our client needs across the US. Travel is typically related to knowledge transfer and training at the client site (Monday thru Friday). You are expected to travel approximately 50% of the time. If selected for this position, you will be required to relocate to the state of LOUISIANA within 30 days of starting with IBM.
Required Technical and Professional Expertise
Exposure to Data and computer science, mathematics, machine learning
Exposure to Python programming
Exposure to Analytics Visualization (charts, graphs, heat maps using Python, R)
Exposure to machine learning technologies in Python such as: Keras; tensorflow; spaCy; or nltk
Exposure to Cloud Technology such as IBM Cloud/AWS/Azure/RedHat OpenShift
Preferred Technical and Professional Expertise
Familiarity with reading/understanding Golang, C++
Familiarity with any Chatbot, STT (Speech to Text) technologies
Knowledge of javascript such as NodeJS or ReactJS
Understanding of CICD technologies such as Helm or Terraform
About Business Unit
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
This job requires you to provide your COVID-19 vaccination status with supporting documentation, where legally permissible.
Your Life @ IBM
Are you craving to learn more? Prepared to solve some of the world's most unique challenges? And ready to shape the future for millions of people? If so, then it's time to join us, express your individuality, unleash your curiosity and discover new possibilities.
Every IBMer, and potential ones like yourself, has a voice, carves their own path, and uses their expertise to help co-create and add to our story. Together, we have the power to make meaningful change – to alter the fabric of our clients, of society and IBM itself, to create a truly positive impact and make the world work better for everyone.
It's time to define your career.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We consider qualified applicants with criminal histories, consistent with applicable law.
IBM will not be providing visa sponsorship for this position now or in the future. Therefore, in order to be considered for this position, you must have the ability to work without a need for current or future visa sponsorship.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To apply to this job, click Apply Now
Show Less</t>
  </si>
  <si>
    <t>MIT Lincoln Laboratory</t>
  </si>
  <si>
    <t>Associate Staff Member - Data Scientist/Biomedical Engineer</t>
  </si>
  <si>
    <t>Lexington, MA</t>
  </si>
  <si>
    <t>The Biological &amp; Chemical Technologies Group develops advanced biological and chemical technologies to address urgent national security challenges. Capabilities within the Group include molecular, cellular, and synthetic biology; microbiome engineering; rapid DNA sequencing; bioinformatics; analytical chemistry; organic chemistry; mass spectrometry; laser spectroscopy; microfluidics; and rapid prototyping. These capabilities are applied to solving high-priority problems spanning chemical, biological, and explosives (CBE) detection and attribution; pathogen identification and characterization; point-of-care diagnostics; molecular intelligence; biosecurity; and DNA forensics. Our multidisciplinary team works across and outside the Laboratory to solve hard problems using innovative bio/chemical engineering and analytics.
Job Description
The Biological and Chemical Technologies Group seeks a candidate to join a multi-disciplinary team engaged in developing and applying new methods of chemical and biological detection from wearable sensors and integrating that information with other data modalities. Applications of these efforts are focused on human resilience and health. The position will involve leading the development of AI/ML models, data curation, planning and conducting field data collections, leading small programs, innovating on new sensor development, collaborating with other scientists and engineers, and communicating results both in written and oral form.
Requirements
A Master’s degree in data science or biomedical engineering is required, with preference given to candidates with experience at the intersection of these disciplines. The preferred candidate will have demonstrated the ability to work on a multidisciplinary team and have outstanding written and oral communication skills.
.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To apply to this job, click Apply Now
Show Less</t>
  </si>
  <si>
    <t>Nonprofit Organization</t>
  </si>
  <si>
    <t>Aerospace &amp; Defense</t>
  </si>
  <si>
    <t>JPMorgan Chase Bank, N.A.</t>
  </si>
  <si>
    <t>Plano, TX</t>
  </si>
  <si>
    <t>The Global Technology Product &amp; Agility Office is seeking a data scientist with a strong technology product management mindset to help drive the evolution of our Product Catalog and Product Development Lifecycle serving our customers and peer Product Managers.
This is a hands-on role applying big data, visualization, analytics, and AI/ML to complex problems. This role implements a data-driven approach to enablement and governance, while focused on delivering market-competitive product offerings to our customers.
This role can be highly visible in interaction with Sr. Leaders and Product Managers, and at times, seemingly invisible as work is focused on elimination of friction points. If you want to be at the heart of the product transformation, have true grit, and see yourself on a team focused on great product design and delivery, while honing your Data Science craft, this role is for you.
The Data Scientist is an individual contributor that should be able to apply quantitative, data science and analytical skills to complex problems. This individual will need the ability to summarize and present observations and findings in a clear and succinct manner. The role will develop data-centric solutions that move the bottom line for the firm.
What You'll Do:
Build, train, and deploy Machine Learning models
Big data analytics
Data visualization and analysis
Influence Data Model design - relational and graph
Work in close partnership with global stakeholders &amp; customers
Support Product leaders and teams in adopting and advancing Product
Required:
Degree in an analytical field (e.g., Data Science, Computer Science, Engineering, Applied Mathematics, Statistics, Data Analysis, Operations Research, Life Sciences)
Practical understanding of Data Modelling
Relevant work experience with Machine Learning, both supervised and unsupervised
Excellent problem solving, communications, and teamwork skills
Exceptional presentation, visualization, and analysis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To apply to this job, click Apply Now
Show Less</t>
  </si>
  <si>
    <t>SAIF</t>
  </si>
  <si>
    <t>Working with data is most certainly a science. It takes a scientist to analyze, evaluate, and maintain data so that it can be used to build, validate, and deploy machine learning (ML) models that help SAIF make strong business decisions.
But at SAIF, working with data is also an art. To collaborate with partners from across the organization, to interpret data in a way that makes it understandable and accessible to everyone, and to imagine the many ways that it can make people’s lives better – that is art.
SAIF is seeking an addition to our data and analytics team who is experienced in both the science and art of data. Our new data scientist will work with the business units to understand key business challenges and design artificial intelligence (AI) solutions. You’ll help create machine learning models to help SAIF make important strategic and day to day decisions.
Your role will focus on innovation and building AI products that will drive efficiency and improve services to policyholders and injured workers in Oregon. Apply today.
Qualifications:
REQUIRED QUALIFICATIONS:
Masters degree in Computer Science, Mathematics, Economics, Statistics, or other quantitative field plus 3 years of applied business experience required; or PhD plus 2 years of applied business/non-academic experience preferred.
Experience with very large analysis datasets and enterprise-scale database systems.
Experience with machine learning models, Natural Language Processing(NLP) models.
Proficient with languages like R, Python and familiarity with libraries NumPy,PyTorch, TensorFlow.
***Interested? Please apply on our careers website below: https://saif.wd5.myworkdayjobs.com****
Job Type: Full-time
Pay: $8,575.00 - $11,450.00 per month
Schedule:
8 hour shift
Day shift
Monday to Friday
Work Location: Remote
Show Less</t>
  </si>
  <si>
    <t>Stanford Health Care</t>
  </si>
  <si>
    <t>Data Scientist - AI/ML</t>
  </si>
  <si>
    <t>Palo Alto, CA</t>
  </si>
  <si>
    <t>If you're ready to be part of our legacy of hope and innovation, we encourage you to take the first step and explore our current job openings. Your best is waiting to be discovered.
Day - 08 Hour (United States of America)
This is a Stanford Health Care job.
A Brief Overview
The Data Scientist will be part of a team building Stanford Health Care's (SHC) solutions incorporating Artificial Intelligence including providing health care solutions in the areas of patient care, medical research and administrative services. This group is designed to bring Artificial Intelligence (AI), predictive algorithms and other emerging machine learning (ML) based innovations in data science into healthcare and will partner closely with individuals across clinical specialties and operations areas to deploy algorithms that can lead to better patient outcomes.
Reporting to the Data Science Director and working closely with Stanford Medicine's inaugural Chief Data Scientist, this role is responsible for developing predictive algorithms and other machine learning (ML) based innovations in data science into healthcare in a safe, ethical and cost-effective manner. The individual will design, implement and support ML models for use in the clinic.
Locations
Stanford Health Care
What you will do
Build, deploy and maintain AI and ML enabled care workflows. This includes working with others at SHC to design and develop solutions to the problems undertaken by the Data Science group.
Evaluate tools, platforms and strategies used by the Data Science group to manage the lifecycle of building models from healthcare data.
Train, develop, and validate researcher-built or vendor provided machine learning algorithms on hospital data with strong quality control checks and bias assessments.
Education Qualifications
PhD/MS degree in statistics, informatics or related field
Experience Qualifications
PhD: Experience preferred
MS Degree: 4+ years of related experience with applied problems
Required Knowledge, Skills and Abilities
Ability to write code in SQL, R, or Python for processing large datasets in distributed cloud environments, and experience in processing and analyzing healthcare data.
Experience developing, evaluating, and implementing machine learning models.
Experience working with clinicians and researchers across disciplines to develop approaches for use in clinical care.
Experience working in cloud environments or working in a healthcare organization.
Graduate level understanding of techniques in machine learning, knowledge representation, and artificial intelligence along with a strong understanding of statistics.
Knowledge of software development, machine learning, and technology infrastructure
Excellent verbal and written communication skills, strong interpersonal skills, along with demonstrated creativity and latitude in problem solving, including the ability to prioritize and execute multiple competing tasks.
Physical Demands and Work Conditions
Blood Borne Pathogens
Category II - Tasks that involve NO exposure to blood, body fluids or tissues, but employment may require performing unplanned Category I tasks
These principles apply to ALL employees:
SHC Commitment to Providing an Exceptional Patient &amp; Family Experience
Stanford Health Care sets a high standard for delivering value and an exceptional experience for our patients and families. Candidates for employment and existing employees must adopt and execute C-I-CARE standards for all of patients, families and towards each other. C-I-CARE is the foundation of Stanford’s patient-experience and represents a framework for patient-centered interactions. Simply put, we do what it takes to enable and empower patients and families to focus on health, healing and recovery.
You will do this by executing against our three experience pillars, from the patient and family’s perspective:
Know Me: Anticipate my needs and status to deliver effective care
Show Me the Way: Guide and prompt my actions to arrive at better outcomes and better health
Coordinate for Me: Own the complexity of my care through coordination
Equal Opportunity Employer Stanford Health Care (SHC) strongly values diversity and is committed to equal opportunity and non-discrimination in all of its policies and practices, including the area of employment. Accordingly, SHC does not discriminate against any person on the basis of race, color, sex, sexual orientation or gender identity and/or expression, religion, age, national or ethnic origin, political beliefs, marital status, medical condition, genetic information, veteran status, or disability, or the perception of any of the above. People of all genders, members of all racial and ethnic groups, people with disabilities, and veterans are encouraged to apply. Qualified applicants with criminal convictions will be considered after an individualized assessment of the conviction and the job requirements.
Start your job application: click Apply Now
Show Less</t>
  </si>
  <si>
    <t>Core Alliance Group Inc</t>
  </si>
  <si>
    <t>Data Scientist ! Remote_ Looking for W2 Consultants</t>
  </si>
  <si>
    <t>Looking For W2 Consultants
Hello All,
Hope you are doing well...!!!!
Job Title: Data Scientist
Location: Remote
Duration : Long Term – contract
Experience Level: 5+ Years
Job Description:
· 5+ years of experience in data science specialization, including statistical data analysis.
· Expertise in Linear/integration optimization, simulation, and game theory. Must be an expert and specialized in optimization and game theory.
· Deep understanding of common database technologies, such as SQL Database/Server, SQL Data Warehouse, Oracle, DB2, Netezza, MySQL, and other data sources.
· Experience working with distributed computing tools (Hadoop, Hive, Spark, etc.)
Thanks &amp; Best regards,
Salim Pasha
Sr. Recruiter | Talent Acquisition Team
Core Alliance Group Inc.
Direct: 732-250-0702
Job Type: Contract
Salary: $50.00 - $55.00 per hour
Schedule:
8 hour shift
Experience:
data Scientist: 5 years (Required)
SQL: 1 year (Required)
Work Location: Remote
Show Less</t>
  </si>
  <si>
    <t>Ibotta</t>
  </si>
  <si>
    <t>Staff Data Scientist</t>
  </si>
  <si>
    <t>Job Description:
Ibotta is seeking a Staff Data Scientist to join our fast growing Core Data &amp; Analytics team and move forward our mission to Make Every Purchase Rewarding. We are a cross-functional team that creates analytical solutions across the entire business. We seek to understand, and provide recommendations to spur business growth, serving as an expert within the company for delivering analytical solutions that solve complex challenges.
As a Staff Data Scientist, you will be responsible for using the latest developments in statistics, machine learning, and data visualizations to identify opportunities to grow the business, support and challenge strategic options, and build state-of-the-art tools. You will also build trustworthy and robust core data assets for use throughout the organization. This role will immediately drive impact through enabling novel strategies to measure incrementality in advertising spend using methodologies such as causal inference and time series analysis.
This position is located in Denver, Colorado or with the option of full-time remote. Candidates must live in the United States, Canada, or Mexico.
What you will be doing:
Embrace and uphold Ibotta’s Core Values of Integrity, Boldness, Ownership, Teamwork, Transparency, &amp; Advocate for Savers to help Make Every Purchase Rewarding
Provide subject matter expertise and ownership of incrementality Ibotta and aligned to the CPG industry
Establish and lead best practices, setting the example for the team
Initiate and drive collaboration with stakeholders, architects, and data platform to discover, define, cleanse, and refine the data needed for analysis and modeling
Analyze large and novel datasets to extract actionable insights to inform model development and understand consumer behavior
Provide state-of-the-art frameworks for measuring incrementality for brand partners
Inform experimental design to formulate solutions addressing major business challenges and innovation opportunities
Build models using a variety of statistical and machine learning techniques, from selecting the best type of model for the problem to using advanced techniques to measure and optimize model performance
Harden data pipelines and models for production deployment and monitoring of performance over time
Provide mentoring and education to this team and other teams across the company
What we are looking for:
7+ years of experience making significant positive impacts in a professional data science or machine learning role
Required: Bachelor's degree in Computer Science, Mathematics, Statistics, Data Science, Economics or similar field required; Advanced degree preferred.
A history of and passion for driving important decisions using data and data storytelling
A love of learning and continuous development, including staying at the forefront of the latest advances in data science and machine learning. Broad-scale community contributions to the fields of data science and machine learning in the way of conference presentations, professional publications, and/or recognized internet presence are a strong plus
Expert-level knowledge, skills, and abilities in creating, developing, and applying a variety of new or existing machine learning and statistical algorithms, particularly Causal Impact, Linear Programming, Bayesian Neural Networks, and Markov Decision Process
Expert-level Python and/or R knowledge, skills, and abilities. Spark or PySpark experience is a strong plus
Excellent statistical analysis skills, with a solid understanding of experimental design and time series analysis a strong plus
Superior analytical and problem solving skills
Expert-level knowledge, skills, and abilities in database manipulation, query languages, and graph data schemas
Experience manipulating complex data to apply business rules for improved feature engineering within data lakes, distributed systems, and data streams
Experience developing solutions for incrementality for the consumer packaged goods industry
About us:
Built in Denver, CO, Ibotta ("I bought a...") is a free mobile shopping app that gives users cash back on groceries and more. Through our partnerships with brands and retailers like Procter &amp; Gamble, Kraft Heinz, Kellogg, Amazon, Walmart, Target and Uber, we’ve delivered over $1B in cumulative cash rewards to our Savers. Guided by our values and our mission to make every purchase rewarding, we come to work energized by the business problems we get to solve, the technology we get to build, and the people we get to innovate (and have fun) with. Ibotta made Inc.’s 2020 list of the 5000 fastest-growing private companies in the U.S. for the third consecutive year. In 2019, we became the first mobile consumer technology company in Colorado to achieve $1B in valuation.
To learn more about what our Tech teams are doing day to day, visit
Building Ibotta on Medium.com.
Additional Details:
This position is located in Denver, CO or with the option of full-time remote and includes competitive pay, flexible time off, benefits package (including medical, dental, vision), Lifestyle Spending Account, 401k match, profit sharing and equity. Candidates must live in the United States, Canada, or Mexico.
Base compensation range: $170,000-200,000. This compensation range is specific to the state of Colorado's local labor market and may vary for employees living in other areas.
Ibotta is an Equal Opportunity Employer. Ibotta’s employment decisions are made without regard with race, color, religion, national origin, age, sex, marital status, ancestry, physical or mental disability, veteran status, gender identity, sexual orientation, or any other legally protected status.
If living in the United States, applicants must be currently authorized to work in the United States on a full-time basis.
For the security of our employees and the business, all employees are responsible for the secure handling of data in accordance with our security policies, identifying and reporting phishing attempts, as well as reporting security incidents to the proper channels.
#BI-Remote
#LI-Remote
Ibotta is an equal opportunity employer. We celebrate diversity and are committed to creating an inclusive environment for all employees.
Show Less</t>
  </si>
  <si>
    <t>Occam Solutions</t>
  </si>
  <si>
    <t>Tampa, FL</t>
  </si>
  <si>
    <t>We are seeking a Data Scientist to provide support to a US Special Operations Command (USSOCOM) customer to formulate and lead guided, multifaceted analytic studies against large volumes of data. As well as to integrate as part of a team that will provide advanced analytical knowledge of data on the data science team, with a focus on conducting big data analysis, data conditioning, programming advanced computing, developing algorithms, developing software and data models, executing predictive analytics and utilizing visualization tools. This team will provide support to the J2 and J8 Directorates.
Responsibilities
Interpret and analyze data using exploratory mathematic and statistical techniques based on
the scientific method.
Coordinate research and analytic activities utilizing various data points (unstructured and
structured) and employ programming to clean, massage, and organize the data
Experiment against data points, provide information based on experiment results and
provide previously undiscovered solutions to command data challenges.
Lead all data experiments tasked by the DST Team OIC
Coordinate with Data Engineers to build Data environments providing data identified by
Data Analysts, Data Integrators, Knowledge Managers, and Intel Analysts. Work collaboratively with Intelligence and Data analysis teams to produce qualitative and quantitative data that support Intelligence products.
Requirements/ Qualifications
Possess a minimum of a bachelor's or master's degree in a computer science/math discipline.
Experience providing services similar in required tasks, scope, and complexity.
Direct hands on experience as a Data Scientist is required
Experience with working for or in support of SOF (Special Operations Forces)
Experience with coding languages (R, Python, C++) and understanding algorithms
MUST HAVE Current TS/SCI or TS clearance and eligible for SCI access and ACCM read-on.
Location: Tampa, FL
Show Less</t>
  </si>
  <si>
    <t>Sceye</t>
  </si>
  <si>
    <t>Data Scientist/Meteorologist</t>
  </si>
  <si>
    <t>Moriarty, NM</t>
  </si>
  <si>
    <t>Data Scientist/Meteorologist
$120,000 - $160,000
HAPS operations are at the mercy of the winds. The position of meteorologist is the tip of the spear for both operational support and mission planning. While on the front lines, the incumbent meteorologist uses their encompassing knowledge of atmospheric dynamics and meteorological processes to establish global stratospheric climatological trends while simultaneously providing highly accurate boundary layer wind forecasts. In the HAPS business, an expansive understanding of boundary layer processes is a must as launch operations depend on a well-timed and accurate forecast but making it off the ground is only half of the battle. The incumbent meteorologist must also have a solid footing in data science in order to provide an accurate model of possible trajectory outcomes for all stages of mission operations.
What You Will Do
Provide accurate and timely weather forecasts for launch operations.
Provide HAPS trajectory analyses for mission planning.
Perform climatological characterizations of launch location viability around the globe.
Establish seasonality of the global stratospheric wind field as it pertains to Sceye HAPS operations.
As meteorology subject matter expert, provide weather products and support to the executive team and other sections as required.
Assist the software development team in creation and improvement of trajectory and data visualization software.
What You Need
Demonstrated knowledge of boundary layer dynamics, including diurnal micro-climates in mountainous terrain.
Demonstrated knowledge of stratospheric dynamics and the role of teleconnections such as ENSO.
Demonstrated understanding of Numerical Weather Prediction processes and limitations.
Surgically precise attention to detail.
Demonstrated proficiency in at least one programming language (python, JavaScript, C++, etc.).
Capability to successfully program and execute scripts for data processing.
Ability to provide high quality weather support while working in a high stress and fast paced environment.
Ability to provide weather briefings to groups of various sizes and levels of understanding.
Proven ability to self-start projects and stay on task in a dynamic team-oriented environment.
Experience and Education
Meteorology degree (greater than or equal to B.S.)
At least 6 years of operational weather forecasting experience
Where you Will Work
Sceye is based at a state-of-the-art facility at the airport in Moriarty, NM – an easy commute from Albuquerque, Santa Fe, and the small mountain towns of the Sandia Range. Office perks include a workout area, shower facilities, pickleball court, outdoor dog kennel, and a break area with complimentary snacks and beverages. Company lunches are provided daily by our executive chef.
Equal Opportunity
Sceye Inc is an equal opportunity employer and supports a diverse and inclusive workforce. All employment practices are based on qualification and merit, without regard to race, color, national origin, ancestry, religion, age, sex, gender identity, sexual orientation or preference, marital status or spousal affiliation, physical or mental disability, medical conditions, pregnancy, status as a protected veteran, genetic information, or citizenship within the limits imposed by federal laws and regulations.
COVID-19 considerations:
Sceye has implemented Covid-19 safety practices that align with the NM Public Health and Executive Orders.
Show Less</t>
  </si>
  <si>
    <t>Expert Technical Solutions</t>
  </si>
  <si>
    <t>****PLEASE READ Throughly***
Data Scientist - Remote
Expert Technical Solutions has an immediate opening for a Data Scientist with one of
our premier clients in the Texas market. Our clients’ data science team partners with
trading groups to find practical applications for machine learning and other specialized technologies that contribute to our profitability.
The Data Scientist will be responsible for leveraging large, complex datasets to gain an objective view of commodities markets. They will evaluate and develop trading strategies based on their insights and inform the development of analytical systems that streamline the process of generating ideas. Further, they will experiment with new techniques and datasets to expand the capabilities of the Data Science team.
The successful candidate must have the following attributes:
Advanced analytical skills
High sense of urgency
Interpersonal skills to work directly with traders and analysts
Exceptional oral and written communication skills
Great team player
Ability to work independently and remain highly motivated and self-directed
Responsibilities:
Work closely with analysts, traders, developers, and other data scientists to develop powerful analysis, models, and analytical solutions
Identify and collect relevant datasets along with Analysts and Developers
Design and upkeep explanatory data models
Design and evaluate trading strategies
Produce predictive models and maintain forecast datasets
Promote a culture of experimentation that challenges conventional financial modelling
Required Skills: None NegotiableNote: Exceptional oral and written communication skills - of High Importance
At least 1 year of Real-World, company experience as a data scientist withstrong Machine Learning skills
Strong Python programming experience - knowledge of Python libraries such as NumPy, SciPy, pandas, matplotlib, seaborn, scikit-learn, keras/TensorFlow, statsmodel, etc.
Experience with Time Series Data
Experience in the commodities/mineral trading industry
Degree is required - preferably a Master's in Data Science or Engineering/Analytics/math/science
Strong Cloud background - AWS, Azure, Google Cloud
Job Type: Full-time
Salary: Up to $160,000.00 per year
Schedule:
8 hour shift
Education:
Master's (Preferred)
Experience:
Machine learning models: 1 year (Required)
Python Programming: 5 years (Required)
Time Series Data: 1 year (Required)
commodities/mineral trading industry: 1 year (Required)
Cloud background - AWS, Azure, Google Cloud: 5 years (Required)
Work Location: Remote
Show Less</t>
  </si>
  <si>
    <t>FriendFinder Networks</t>
  </si>
  <si>
    <t>Remote Data Scientist</t>
  </si>
  <si>
    <t>WHAT WE WANT
FriendFinder Networks is looking for a remote Data Scientist with the primary responsibility to query and analyze large disparate datasets looking for relationships and trends typically related to increasing revenue, improving membership conversions, fraud detection and prevention, and providing actionable insights for solutions to business problems. You will communicate your findings and make presentations to senior management on a regular basis. Your contributions will ensure FriendFinder Networks will continue to provide our customers the best possible user experience for everyone who visits our web sites 24 hours a day, every day of the year, all over the world.
WHAT YOU WILL DO
Analyze complex data to provide recommendations for maximizing profitable revenue, traffic conversion opportunities, and reducing costs to support business objectives
Perform data analysis to support executive decisions
Work with stakeholders identifying and defining operational problems, plan project strategy, and define data requirements
Perform complete queries across multiple database/servers, and ideally, stored procedures, user defined functions, events, etc.
Dive into complex data sets to analyze trends, identify opportunities and quantify the potential value of new initiatives.
Collect and evaluate data gathered from multiple sources and abstract up from low-level information to a better understanding to present to management and executives
Able to define business requirements for reporting, dashboards, analytics and ad-hoc reporting for various Business Units
Effectively communicate findings to non-technical stakeholders and senior leadership
WHAT YOU MUST HAVE
Bachelor’s degree in applied or technical discipline (CS, Math, Statistics, Engineering or similar) is required
2 years’ of relevant business analysis experience 2 years’ Google Analytics experience preferred
Experience with R/S-Plus, SPSS, SAS, STATA (or similar), MS SQL Server Analysis Services, etc. is required
Programming or scripting language experience would be advantageous (e.g., Perl)
Statistical background with experience in regression analysis, correlation analysis, clustering , machine learning
Must be comfortable with adult content
Must be at least 21 years old
WHAT IS PREFERABLE TO HAVE
Hands on advanced experience with MYSQL, writing queries
Experience working in ecommerce or technology apps
Advanced MS Excel (e.g., pivot tables, MS query, array formulae, user-defined functions, etc.)
Demonstrated ability designing effective solutions to complex problems; intuitive/natural aptitude for problem solving
Solid track record of ownership of projects and adept at working independently with little supervision
Articulate and comfortable communicating with colleagues, different teams, and all levels of management
WHAT YOU SHOULD BE ABLE TO DEMONSTRATE
Demonstrated strong analytical skills
Team-player, positive attitude and flexible
Excellent verbal and written communication skills
Ability to handle multiple projects simultaneously while meeting deadlines
Should have a high degree of honesty and integrity
Should be a team-player, positive attitude and flexible
REPORTING TO THIS POSITION: No direct reports
PERKS
FriendFinder Networks Inc. and its subsidiaries offer a business casual work environment, flexible work hours, and a competitive salary. The benefits package includes:
401(k) with a 6% match on eligible earnings with no vesting period
Medical (Kaiser HMO, Blue Shield PPO), Dental, and Vision
Flexible Spending Account for Healthcare and Dependent Care
Life Insurance, AD&amp;D, LTD and Short and Long Term Disability
Paid Time Off (20 days PTO) and Holiday Pay (12 company paid holidays off)
Employee Assistance Program
Commuter Benefits
Tuition Reimbursement
Health Club Reimbursement
Casual Dress Code
Tattoo Friendly
LGBQT Friendly
WORKING WITH US
WE ARE PASSIONATE ABOUT WHAT WE DO
Not only do we love what we do, but we truly believe in it. We grow through positive education, skill training, courses, big stories, and big dreams. We are constantly improving and striving for perfection to revolutionize and enhance the lives of our members.
WE CARE ABOUT PEOPLE
The main precondition of any relationship is the ability to put ourselves in someone else’s shoes to truly understand them. Satisfied customers, employees, and business partners are not just a cog in the wheel, but the main ingredient of the company’s success.
WE EMBRACE DIVERSITY IN ALL FORMS
FriendFinder Networks has embraced diversity from the beginning of its history dating back to the mid 1990s. We created the first online personals sites for gays and lesbians, for non-English-speaking audiences, and for those who enjoy what was once called "alternative lifestyles". Headquartered in San Francisco / Silicon Valley and staffed throughout the world, our team also relies on diversity of background, perspectives, and ideas.
Job Type: Full-time
Pay: $105,000.00 - $125,000.00 per year
Benefits:
401(k)
Dental insurance
Flexible schedule
Health insurance
Paid time off
Vision insurance
Schedule:
8 hour shift
COVID-19 considerations:
All FriendFinder Networks employees are working remotely until further notice. All interviews are conducted by video.
Experience:
Python: 1 year (Preferred)
SQL: 1 year (Preferred)
Work Location: Remote
Show Less</t>
  </si>
  <si>
    <t>Attunely</t>
  </si>
  <si>
    <t>Attunely is looking for a Senior Data Scientist to join our highly experienced team! This role will work with our Data Science group to develop and implement individualized ML models for our customers in the financial sector. The ideal candidate is adept at developing and improving predictive models, as well as rigorously evaluating their effectiveness. They must have significant experience of working with large amounts of data from multiple sources and at translating their insights into code. They must be comfortable working across teams and with a range of stakeholders. The right candidate will have a passion for economic modeling and for working with stakeholders to improve business outcomes, as well as drive for personal growth within the data science field. Please note that we are not able to offer employment sponsorship to any candidates at this time and that due to the nature of data we work with, employees are required to be physically located within the United States.
Responsibilities:
Work with the Data Science team to develop machine learning models for customers.
Use analytical methods and research skills to assess and improve models and modeling techniques and prove their effectiveness.
Implement models and improvements into a production-level, cloud-based pipeline and maintain and construct new infrastructure within this pipeline as needed (Python &amp; Spark).
Research new features and data sources for model improvement.
Work with the sales team to present analysis of model performance to customers as needed, and present research results internally.
Assist in cleaning and structuring data.
Qualifications:
Experience with creating machine learning models for use in an applied context.
Experience with architecting, developing, and debugging code in a production or applied environment.
Excellent written and verbal communication skills for coordinating across teams.
Significant experience extracting insights from large data sets.
Significant experience testing hypotheses or models for accuracy against new data sets.
Experience using python to manipulate and process data.
Significant data science experience, ideally including an advanced degree in a data-related or otherwise quantitative field.
Experience with Apache Spark is a plus.
Why Attunely:
Attunely is a cloud-based, yield optimization platform for the accounts receivable management industry that uses machine learning to increase revenue recovery, thus improving outcomes for creditors, lowering risk in the credit ecosystem, and facilitating a better consumer experience.
We are a fun startup crew based out of Seattle. We are a proud blend of techies, credit and collections industry veterans, and academics – our diverse experience makes us better. Recognized as a 2022 Best Company to Work For by Built In Seattle, benefits include fully-covered medical, dental, and vision for every employee, a 401(k) plan, and self-managed PTO.
Working at a startup has many benefits, and one of them is the potential to make it big. We see a unique and large addressable market opportunity with a higher probability of a rewarding and enduring career trajectory. As a true startup, there is ample opportunity to have direct impact on product decisions, participate in learning and professional development opportunities, and take on leadership roles. If you like digging in and getting creative in a genuinely supportive environment, Attunely is the place for you!
At Attunely, we value diversity and treat all employees and job applicants based on merit, qualifications, competence, and talent. We are an equal opportunity employer and do not discriminate on the basis of race, religion, color, national origin, gender, sexual orientation, age, marital status, veteran status, disability, or other status protected by local, state, or federal law.
In compliance with federal law, all persons hired will be required to verify identity and eligibility to work in the United States and to complete the required employment eligibility verification form upon hire.
Job Type: Full-time
Pay: $166,400.00 per year
Benefits:
401(k)
Dental insurance
Employee assistance program
Flexible schedule
Health insurance
Life insurance
Paid time off
Parental leave
Professional development assistance
Tuition reimbursement
Vision insurance
Schedule:
8 hour shift
Monday to Friday
COVID-19 considerations:
Work from home is at employees' discretion and fully supported. But we do have an office in downtown Seattle for those who wish to come in.
Application Question(s):
Will you now or in the future require Attunely to commence (“sponsor”) an immigration case in order to employ you (for example, H-1B or other employment-based immigration case)? This is sometimes called “sponsorship” for an employment-based visa status.
Do you currently reside in the United States? (Note we are unable to accept candidates located outside of the United States due to legal restrictions regarding the client data we work with).
Work Location: Remote
Show Less</t>
  </si>
  <si>
    <t>eBay Inc.</t>
  </si>
  <si>
    <t>Data Scientist/Applied Researcher</t>
  </si>
  <si>
    <t>Looking for a company that inspires passion, courage and creativity, where you can be on the team shaping the future of global commerce? Want to shape how millions of people buy, sell, connect, and share around the world? If you’re interested in joining a purpose driven community that is dedicated to crafting an ambitious and inclusive work environment, join eBay – a company you can be proud to be with.
You are
Well versed in areas such as applied statistics, machine learning, data mining and general algorithms. You have a background in computer science or math and a graduate degree in computer science, math, physics, computational biology, economics, or some other science.
A hacker. If something, you need doesn’t exist you don’t wait around, you go and build it. Then you share it with others on the team and turn it into an open source project.
Proficient with data stores like SQL and Hadoop. You’re not necessarily an expert, but you’ve written some queries and done some map reducing.
Inherently curious. You want to know whether the distribution of the query frequency on ebay.com is Zipfian and what family of random graphs models the relationship between sellers and buyers on eBay.
A polyglot programmer. You probably have a favorite language like Scala or R but you can jump in and write some Java or C as needed.
Results oriented. Research is great but you want to see your creation live and breathe. You have a history of building things and solving real problems.
You will
Be directly responsible for improving search at eBay via services such as spell corrections, result set ranking, related searches, synonym/acronym expansions, and query rewrites.
Conceptualize, code, deploy, and iterate on designs from prototypes all the way through to production systems.
Analyze petabytes of real-world performance data to understand patterns and trends.
Transform data insights into useful reports, targeting algorithms, and model features.
Provide technical expertise in statistical analysis, data mining, machine learning, NLP, and Information Retrieval.
Work jointly with architects, engineers, QE, and operations to deliver complex applications.
Benefits are an essential part of your total compensation for the work you do every day. Whether you’re single, in a growing family, or nearing retirement, eBay offers a variety of comprehensive and competitive benefit programs to meet your needs. Including maternal &amp; paternal leave, paid sabbatical, and plans to help ensure your financial security today and in the years ahead because we know feeling financially secure during your working years and through retirement is important.
Here at eBay, we love creating opportunities for others by connecting people from widely diverse backgrounds, perspectives, and geographies. So, being diverse and inclusive isn’t just something we strive for, it is who we are, and part of what we do each and every single day. We want to ensure that as an employee, you feel eBay is a place where, no matter who you are, you feel safe, included, and that you have the opportunity to bring your unique self to work.
To learn about eBay’s Diversity &amp; Inclusion click here: https://www.ebayinc.com/company/diversity-inclusion/
#LI-TN!
#LI-JS5
#LI-HYBRID
#LI-ONSITE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Jobs posted with location as "Remote - United States (Excludes CO, HI, NM)" excludes Colorado, Hawaii and New Mexico.
To apply to this job, click Apply Now
Show Less</t>
  </si>
  <si>
    <t>Faire</t>
  </si>
  <si>
    <t>Data Scientist - Search &amp; Recommendation</t>
  </si>
  <si>
    <t>About Faire
Faire is an online wholesale marketplace built on the belief that the future is local — there are over 2 million independent retailers in North America and Europe doing more than $2 trillion in revenue. At Faire, we're using the power of tech, data, and machine learning to connect this thriving community of entrepreneurs across the globe. Picture your favorite boutique in town — we help them discover the best products from around the world to sell in their stores. With the right tools and insights, we believe that we can level the playing field so that small businesses everywhere can compete with these big box and e-commerce giants.
By supporting the growth of independent businesses, Faire is driving positive economic impact in local communities, globally. We're looking for smart, resourceful and passionate people to join us as we power the shop local movement. If you believe in community, come join ours.
Job Description: Data Scientist - Search &amp; Recommendation, Machine Learning
Faire is using machine learning to change wholesale and help local retailers compete with Amazon and big box stores. Our experienced data scientists and machine learning engineers are developing solutions related to discovery, ranking, search, recommendations, logistics, underwriting, and more - all with the goal of helping local retail thrive.
The Data Science team owns a wide variety of algorithms and models that power the marketplace. We care about building machine learning models that help our customers thrive.
As a member of Search for the Data Science team you'll be responsible for developing machine learning-powered search ranking models and adding personalization to our search and discovery. You'll determine answers to questions like, how relevant is this product to this retailer and how can we infer that in real-time? Can we create real-time embeddings of users' interests and use them to power rankings? How can we improve purchase flow? What techniques can we use to enable our A/B tests to more quickly converge when dealing with low sample sizes?
Our team already includes experienced Data Scientists and Machine Learning Engineers from Uber, Airbnb, Square, Facebook, and Pinterest. Faire will soon be known as a top destination for data scientists and machine learning, and you will help take us there!
You're excited about this role because…
You'll be able to work on cutting-edge search query and understanding problems combining a wide variety of data about our retailers, brands and products
You want to use machine learning to help local retailers and independent brands succeed
You want to be a foundational team member of a fast growing company
You like to solve challenging problems related to a two-sided marketplace
Qualifications
1+ years of industry experience using machine learning to solve real-world problems
Experience with search/query processing for product development
Strong programming skills
An excitement and willingness to learn new tools and techniques
Experience with relational databases and SQL
The ability to contribute to team strategy and to lead model development without supervision
Strong communication skills and the ability to work with others in a closely collaborative team environment
Great to Haves:
Highly recommended: Master's or PhD in Computer Science, Statistics, or related STEM fields
Ability to quickly implement state of the art algorithms from an academic paper
Faire provides equal employment opportunities (EEO) to all employees and applicants for employment without regard to race, color, religion, sex, national origin, age, disability, genetics, sexual orientation, gender identity or gender expression.
Faire's flexible work model aims to meet the needs of our diverse employee community by making work more flexible, connected, and inclusive. Depending on the role and needs of the team, Faire employees have the flexibility to choose how they work–whether that's mainly in the office, remotely, or a mix of both.
Roles that list only a country in the location are eligible for fully remote work in that country or in- office work at a Faire office in that country, provided employees are located in the registered country/province/state. Roles with only a city location are eligible for in-office or hybrid office work in that city. Our talent team will work with candidates to determine what locations and roles are eligible for each option.
Why you'll love working at Faire
We are entrepreneurs: Faire is being built for entrepreneurs, by entrepreneurs. We believe entrepreneurship is a calling and our mission is to empower entrepreneurs to chase their dreams. Every member of our team is an owner of the business and taking part in the founding process.
We are using technology and data to level the playing field: We are leveraging the power of product innovation and machine learning to connect brands and boutiques from all over the world, building a growing community of more than 350,000 small business owners.
We build products our customers love: Everything we do is ultimately in the service of helping our customers grow their business because our goal is to grow the pie - not steal a piece from it. Running a small business is hard work, but using Faire makes it easy.
We are curious and resourceful: Inquisitive by default, we explore every possibility, test every assumption, and develop creative solutions to the challenges at hand. We lead with curiosity and data in our decision making, and reason from a first principles mentality.
Faire was founded in 2017 by a team of early product and engineering leads from Square. We're backed by some of the top investors in retail and tech including: Y Combinator, Lightspeed Venture Partners, Forerunner Ventures, Khosla Ventures, Sequoia Capital, Founders Fund, and DST Global. We have headquarters in San Francisco and Kitchener-Waterloo, and a global employee presence across offices in Salt Lake City, Atlanta, Toronto, London, New York, LA, and Sao Paulo. To learn more about Faire and our customers, you can read more on our blog.
Faire provides equal employment opportunities (EEO) to all employees and applicants for employment without regard to race, color, religion, sex, national origin, age, disability, genetics, sexual orientation, gender identity or gender expression.
Faire is committed to providing access, equal opportunity and reasonable accommodation for individuals with disabilities in employment, its services, programs, and activities. To request reasonable accommodation, please fill out our Accommodation Request Form.
Apply Now: click Apply Now
Show Less</t>
  </si>
  <si>
    <t>Retail &amp; Wholesale</t>
  </si>
  <si>
    <t>Wholesale</t>
  </si>
  <si>
    <t>Braintrust</t>
  </si>
  <si>
    <t>Data Engineer</t>
  </si>
  <si>
    <t>This is a W2/Freelance role (40 hours a week)
Candidate must either be a US Citizen or a GC Holder
Requirements
Weekly and bi-weekly sprints with 3rd party off shore dev that is sent to us for testing. Mainly manual testing and eventually moving into automation. Heavet MSFT shop and heavy Data Analytics role. Top 3 notable skills will be Data, ETL, and Azure.
The following qualifications are essential for the team:
Experience working with cloud (Azure is highly preferred)
Experience testing with ETL, data processing
Experience testing with AI/ML models
Experience testing micro-services, orchestration and UI
Experience in performance testing is desirable
Experience in automation is desirable
Works with Senior Technical Architect, Senior Data Scientist, and Functional Architect to understand the
functional and technical architecture and performs white box testing as part of the larger test team, across sprints to ensure accuracy and correctness of the solution being built.
Responsible for identifying diverse test tools that can be leveraged by teams
Responsible for performing sprint level acceptance testing and validation of deliverables from
development partner
Consults with the team and leadership on emerging white box testing and automated testing
technologies and methodologies
Works with a team to understand and identify multiple quality attributes of the solution
Evaluates the performance and stress testing considerations including infrastructure, data, and
solution readiness
Incorporates agile testing strategies to enable validation of sprint releases
Creates a test framework working with the Technical Architect
Performs white box testing of individual sprint deliverables to ensure quality and correctness of
the solution
Performs analysis of external components from third party companies for their testability and
integration into the overall test frameworksAzure Stack tools used:
Azure App Services
Azure Key Vault
Azure Storage Account*
Azure App Service (Linux Containers)
Azure Key Vault
Azure Strage Account*
Azure Managed Cassandra*
Azure Databricks*
Azure Event Hub
Azure Data Factory*
Azure Power BI*
Azure Notification Service
Snowflake
Swagger
*Key components
Job Type: Contract
Salary: $80.00 - $90.00 per hour
Schedule:
4x10
5x8
Experience:
Python: 4 years (Required)
Snowflake: 3 years (Required)
Azure: 4 years (Required)
ETL: 4 years (Required)
Work Location: Remote
Show Less</t>
  </si>
  <si>
    <t>Vision</t>
  </si>
  <si>
    <t>Director of Data Scientist</t>
  </si>
  <si>
    <t>Job Description
The Director, of Data Scientist, uses advanced techniques that integrate traditional and non-traditional datasets to enable analytical solutions. Applies predictive analytics, machine learning, simulation, and optimization techniques to generate management insights and enable customer-facing applications; Builds analytical solutions leveraging internal and external applications to deliver value and create competitive advantage; Leads initiatives and influences system architecture to enable automated intelligent solutions.
Identify, source, transform and join public, proprietary, and internal data sources
Partners with business leaders across the organization to assess business needs, define business problems and develop a research agenda; leads cross-functional, matrixed teams to solve overly complex work critical to the organization.
Designs and builds large and complex information sets; Integrates and extracts relevant information from large amounts of both structured and unstructured data (internal and external) to enable analytical solutions.
Leads efforts to develop scalable, efficient, automated solutions for large-scale data analyses, model development, model validation, and model implementation.
Works with IT to translate prototypes into new products, services, and features and provide guidelines for large-scale implementation.
Builds and maintains a robust library of reusable algorithms and supporting code, such that research efforts are based on the highest quality data, are transparently conducted, and can be productized and reproducible.
Implement advanced statistical methods for prediction and optimization including a wide variety of machine learning technologies (logit, regression, decision trees/forests, boosted models, clustering, etc.) for purposes including explorative analysis, survival analysis, segmentation, prediction, and recommendation systems
Perform analysis and implement solutions that maximize business impact
Prepare and present written and verbal reports to key stakeholders
Job Qualifications
Master's degree in Mathematics, Statistics, Engineering, Econometrics, Physics, Computer Science, Actuarial, Data Science, or comparable quantitative disciplines
5+ years in predictive modeling, large data analysis, and computer science (with responsibility for developing advanced quantitative, analytical, and statistical solutions)
Experience in stochastic modeling, machine learning, and other advanced mathematical techniques (e.g., neural nets, simulation, graph analysis).
A strong record of accomplishment in communicating results, insights, and technical solutions to Senior Executive Management (or equivalent).
Extensive background in data mining and statistical analysis.
Excellent pattern recognition and predictive modeling skills.
Knowledge and application of Data Science principals and experience with data science methodologies.
Hands-on experience applying a wide variety of statistical machine learning techniques to real-world problems spanning analysis, predictive modeling, and optimization on structured and unstructured data
Experience using tools such as Python, R, or equivalent for statistical modeling of large data sets
Experience with AWS, Azure, and Snowflake is a plus
Prior exposure to financial services or the insurance industry may be helpful but is not a prerequisite
Job Types: Full-time, Contract
Pay: $77,550.73 - $191,091.63 per year
Schedule:
8 hour shift
Education:
Bachelor's (Required)
Experience:
Python, R, or statistical modeling of large data sets: 5 years (Required)
stochastic modeling: 5 years (Required)
machine learning: 5 years (Required)
advanced mathematical techniques: 5 years (Required)
neural nets, simulation, graph analysis: 5 years (Required)
Data Science principals: 5 years (Required)
data science methodologies.: 5 years (Required)
apply a variety of statistical machine learning techniques: 5 years (Required)
analysis, predictive modeling, and optimization: 5 years (Required)
structured and unstructured data: 5 years (Required)
AWS, Azure, and Snowflake: 5 years (Required)
Work Location: Remote
Show Less</t>
  </si>
  <si>
    <t>LeanTaaS</t>
  </si>
  <si>
    <t>Data Scientist (full-time, one position)</t>
  </si>
  <si>
    <t>Santa Clara, CA</t>
  </si>
  <si>
    <t>We are a growth stage company that creates software solutions combining lean principles, predictive and prescriptive analytics, and machine learning to transform hospital and infusion center operations. More than 130 health systems and ~500 hospitals across 42 states rely on our award-winning products to increase patient access, decrease wait times, and reduce healthcare delivery costs. We have raised more than $300 million from top-tier investors such as Bain Capital, Insight Partners, and Goldman Sachs. We have been named among the top 100 AI companies in the world.
*
LeanTaaS Inc.is seeking a qualified Data Scientist*
**
Job Duties and Requirements:
Data Scientist in Santa Clara, CA to work in a small data science team imbedded into one of our product verticals. Make sense of complex electronic health record (EHR) data related to surgeries, doctors, patients, etc. and help us derive greater value from our data. Enhance our simulation, optimization, and prediction capabilities. Own your projects end-to-end including a technology stack, data consumption, modeling, algorithm development and evaluation, and production deployment. Wear a product hat to ideate and iterate on features and experiences that allow your users to run hospitals like a clock. Must have a Master’s degree (or foreign equivalent) in Mathematics, Statistics, Data Science, Computer Science or related field plus one (1) year of IT experience. One year of IT experience must include experience in Python or Jira. In the alternative, we will accept a Bachelor’s degree (or foreign equivalent) in Mathematics, Statistics, Data Science, Computer Science or related field, plus five (5) years of progressive IT experience. One (1) year of the five (5) years of IT experience must include experience in Python or Jira. Any suitable combination of education, training, or experience is acceptable. All experience may be acquired concurrently.
**
Job Location: Santa Clara, California
How to apply:
Send resumes to LeanTaaS Inc. 471 El Camino Real, Ste 230 Santa Clara, CA 95050. Online applications not valid.
LeanTaaS is an equal opportunity employer committed to promoting an inclusive work environment free of discrimination and harassment. We value diversity, inclusion, and aim to provide a sense of belonging for everyone. All qualified applicants for employment will be considered without regard to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require assistance during the application process, please reach out to accommodations@leantaas.com. LeanTaaS will reasonably accommodate qualified individuals with disabilities to the extent required by applicable law.
Please note: LeanTaaS is not accepting agency resumes at this time, and we are not responsible for any fees related to unsolicited resumes. Thank you.
Job Type: Full-time
Show Less</t>
  </si>
  <si>
    <t>Principal Data Scientist</t>
  </si>
  <si>
    <t>Arden Hills, MN</t>
  </si>
  <si>
    <t>Principal Data Scientist
Boston Scientific's hybrid workplace includes remote and onsite roles. By applying to this position, you will have the opportunity to discuss your preferred working location with your Talent Acquisition Specialist.
Remote Eligible: Remote in Country
Onsite Location(s): Arden Hills, MN, US, 55112
Additional Location(s): US-MN-Arden Hills; US-MN-Mankato/Rochester; US-TX-Houston
Diversity - Innovation - Caring - Global Collaboration - Winning Spirit - High Performance
At Boston Scientific, we’ll give you the opportunity to harness all that’s within you by working in teams of diverse and high-performing employees, tackling some of the most important health industry challenges. With access to the latest tools, information and training, we’ll help you in advancing your skills and career. Here, you’ll be supported in progressing – whatever your ambitions.
About the role:
Data Scientist will work with a small team of data scientists developing and deploying Deep Learning models to interpret biologic signals on ambulatory patients to improve patient outcomes. The team has developed a large volume of diverse and accurate data for training and validation and works closely with experts in this domain.
Your responsibilities will include:
Develop models and infrastructure to interpret biologic signals and other business data
Validation and documentation of models for production deployment
Support production deployment and monitoring of models
Publishing research in support of business needs
Developing and documenting intellectual property
Required qualifications:
PhD in Computer Science, Biomedical Engineering, or related field of study with a minimum of 2 years' industry experience OR Master of Science with a minimum of 5 years' industry experience in Analytics OR Bachelor of Science with a minimum of 10 years' industry experience in analytics
Minimum of 4 years' experience with Python
Demonstrated cross function teamwork in a technically demanding environment
Preferred qualifications:
ECG / PPG device experience
Experience with deep learning toolkits (Tensorflow, PyTorch, Keras, etc)
Experience with Azure Cloud technologies (Azure Storage, Azure Service Bus, etc)
Experience with containerization technologies (Kubernetes, Docker, Helm, etc)
Demonstrated use of source control tools (Git, etc)
Practical experience developing and deploying software
Experience with regulatory validation processes for software as a medical device
Requisition ID: 534571
As a leader in medical science for more than 40 years, we are committed to solving the challenges that matter most – united by a deep caring for human life. Our mission to advance science for life is about transforming lives through innovative medical solutions that improve patient lives, create value for our customers, and support our employees and the communities in which we operate. Now more than ever, we have a responsibility to apply those values to everything we do – as a global business and as a global corporate citizen.
So, choosing a career with Boston Scientific (NYSE: BSX) isn’t just business, it’s personal. And if you’re a natural problem-solver with the imagination, determination, and spirit to make a meaningful difference to people worldwide, we encourage you to apply and look forward to connecting with you!
At Boston Scientific, we recognize that nurturing a diverse and inclusive workplace helps us be more innovative and it is important in our work of advancing science for life and improving patient health. That is why we stand for inclusion, equality, and opportunity for all. By embracing the richness of our unique backgrounds and perspectives, we create a better, more rewarding place for our employees to work and reflect the patients, customers, and communities we serve. Boston Scientific is proud to be an equal opportunity and affirmative action employer.
Boston Scientific maintains a drug-free workplace. Pursuant to Va. Code § 2.2-4312 (2000), Boston Scientific is providing notification that the unlawful manufacture, sale, distribution, dispensation, possession, or use of a controlled substance or marijuana is prohibited in the workplace and that violations will result in disciplinary action up to and including termination.
Please be advised that certain US based positions, including without limitation field sales and service positions that call on hospitals and/or health care centers, require acceptable proof of COVID-19 vaccination status. Candidates will be notified during the interview and selection process if the role(s) for which they have applied require proof of vaccination as a condition of employment. Boston Scientific continues to evaluate its policies and protocols regarding the COVID-19 vaccine and will comply with all applicable state and federal law and healthcare credentialing requirements. As employees of the Company, you will be expected to meet the ongoing requirements for your roles, including any new requirements, should the Company’s policies or protocols change with regard to COVID-19 vaccination.
Nearest Major Market: Minneapolis
Job Segment: R&amp;D Engineer, Research Scientist, R&amp;D, Biomedical Engineering, Cloud, Engineering, Science, Research, Technology
To apply to this job, click Apply Now
Show Less</t>
  </si>
  <si>
    <t>Longevity InTime</t>
  </si>
  <si>
    <t>Computer Vision ML Engineer Data Scientist</t>
  </si>
  <si>
    <t>3 years ago, we founded a biotech company in the USA. We are creating an AI technology for online early diagnosis of fatal diseases, which can extend an active life by 20 years, slow &amp; reverse aging. The technology is based on Big Data collected over 70 years by the G-20 countries.
At various times, the company was advised by leading scientists, incl. Alexey Moskalev (Russia) and the Principal of the Harvard Medical School Vadim Gladyshev (USA).
The first data set was provided by the Massachusetts Institute of Technology from the USA (MIT) - 60,000 depersonalized profiles.
Have 4 mobile app awards &amp; recently was named by Blue Tulip Awards 2021 (supported by world's famous consulting firm Accenture) as one of the top 20 health innovative companies.
About the company:
2 American patents, 1 PCT patent application (141 countries), 2 accelerators (online in the USA, offline in Finland), 4 prizes for the development of an Android application, and participated in 3 Miami500 boot camps (500 StartUps program).
In one month, we received more than 7000 mobile app downloads (the average cost was 10 cents per download). In total, 3 mobile applications have been developed, including BMI Disease Tracker (Android), AntiObesity (iOS), AntiCoronaVirus (web) - mobile online coronavirus checker.
A separate vertical is working on the development of the first Longevity Scientific Resort, planned to open next year in the Maldives.
August 25, 2021, the company launched a cryptocurrency LongevityCoin (LONG), which is provided with its own anti-aging developments. Funds from the sale of tokens will support the development of products and basic research to combat early death.
The company has not yet started generating revenue, but the paid version of the application in stores.
The company has initiated an international humanitarian program to attract the attention of the world's states to the problems of longevity, the link to change.org in the company's profile. Please e-vote for this initiative https://www.intime.digital/ru/petitions/, if you think that saving people's lives is important.
Our stack:
Swift, Ribs, Kotlin, Vue.js, HTML, Python 3.8/3.9, Django, Scikit-learn, Pandas, Numpy, PyTorch, Scrapy, Bs4, XgBoost, LightGbm, HyperOpt, Catboost
Offering
We are looking for candidates to participate in Mobile Development. Knowledge in backend, frontend, data science &amp; computer vision would be a plus.
Both, full time and part time are offered, depending on your capabilities. Remote work, from 10 hours a week.
Your compensation offer would be based after fulfillment of a test tasks, compensation range in the profile can be considered as a guideline of potential offer.
Bonuses
*
LongevityCoin (LONG) tokens could be offered as part of the offering.*
*
The company has a 40 members team from 12 countries, communication is in English, a good chance to improve your technical English skills.
For team members who have worked for more than a year, it is possible to be included in the US visa program.*
*
Among the additional advantages - it is possible to use the company's achievements to improve your own health and the health of your family.
Additional info
Our experience showed that software developers &amp; other teammates should understand the market they work on, so this test task can show your vision and how it can interact with the product you will participate in the development. Besides this will show, how you can work in the team, cherishing what other mates do, for this we will ask for a free test task.
*
If you feel that you match our vision of what we do, feel free to apply to this vacancy.
Job Types: Full-time, Part-time, Contract
Salary: From $60,000.00 per year
Job Types: Full-time, Part-time, Contract
Job Types: Full-time, Part-time, Contract
Salary: $100,000.00 - $150,000.00 per year
Benefits:
Relocation assistance
Schedule:
4x10
Self-determined schedule
COVID-19 considerations:
Yes
Application Question(s):
Are you ready for a free test to get a guaranteed offer?
Work Location: Remote
Show Less</t>
  </si>
  <si>
    <t>Improvix Technologies</t>
  </si>
  <si>
    <t>Reston, VA</t>
  </si>
  <si>
    <t>Role: Data Science Analyst
Location: Remote
Type: Full-Time
Clearance: Ability to obtain Public Trust Clearance
Minimum of 3 years (5-7 years preferred) performing exploratory data analysis to understand the characteristics of a data set and identify potential issues.
Demonstrated experience of efficient manipulation and wrangling of large datasets
Hands on experience and expertise with SQL, Python or PySpark (preferred), or R
Comfortable dealing with ambiguity, making assumptions, drawing conclusions and distilling complex analysis for non-technical audiences.
Strong data visualization skills (Tableau preferred)
Experience with data warehousing, and knowledge of ETL/ELT best practices.
Familiarity with the AWS data ecosystem (S3, AWS Glue, EMR, etc.)
Comfortable working cross-functionally with different parts of the data analytical areas, and with distributed teams across multiple time zones.
Ability to thrive in a fast-paced, entrepreneurial, high-energy environment with shifting priorities.
Outstanding communication skills and a good team player
Job Type: Full-time
Show Less</t>
  </si>
  <si>
    <t>Logistics Management Institute</t>
  </si>
  <si>
    <t>Camp Lejeune, NC</t>
  </si>
  <si>
    <t>Overview:
LMI is a consultancy dedicated to powering a future-ready, high-performing government, drawing from expertise in digital and analytic solutions, logistics, and management advisory services. We deliver integrated capabilities that incorporate emerging technologies and are tailored to customers’ unique mission needs, backed by objective research and data analysis. Founded in 1961 to help the Department of Defense resolve complex logistics management challenges, LMI continues to enable growth and transformation, enhance operational readiness and resiliency, and ensure mission success for federal civilian and defense agencies.
LMI has been named a 2022 #TopWorkplace in the United States by Top Workplaces!
We are honored to be recognized as a company that values a people-centered culture, and we are grateful to our employees for making this possible!
LMI is seeking a Junior Data Scientist/Engineer to support a Special Operations customer in Jacksonville, NC.
This position is on-site at Camp Lejuene with flexibility for telework.
Responsibilities:
Responsibilities may include:
1+ years applying statistics, machine learning and analytic approaches to answer key intelligence questions, producing results and re-usable products that provide value to Intelligence Analysts.
Work with analysts to interpret analytic results and refine analysis as needed. Collaborate with Intelligence Analysts to understand needs and devise possible solutions.
Apply machine learning techniques to identify and transform data features, find hidden patterns and trends, build and optimize classifiers, create automated anomaly detection systems, and automate steps of the intelligence process.
Communicate results and ideas to key decision makers, analysts and other stakeholders. Contractor shall advise on the interpretation and use of data intelligence products, quality assessments and applications.
Qualifications:
QUALIFICATIONS:
Bachelors dergee in Data Science, Statistics, Applied Math, or related STEM field is required. Master’s degree is preferred
1+ years of related experience required
Ability to obtain an interim Secret clearance in a timely manner is required. TS/SCI clearance is preferred.
Must be proficient with at least one programming language (Java, C++, Python, R, etc.)
Proficient in Agile Development and Git Operations
Demonstrated experience applying data science methods to real-world data problems
Outstanding communication skills, written and verbal
Highly organized and able to manage multiple projects simultaneously
Team-player mentality with a positive attitude
Keen attention to detail and solid analytical skills
Able to articulate complex, abstract concepts concisely and effectively
Languages, Tools, and Techniques
Demonstrated proficiency with Python and SQL to manipulate data and draw insights from large data sets.
Demonstrated proficiency in a variety of supervised and unsupervised machine learning techniques (clustering, decision tree learning, artificial neural networks, etc.) and their real-world advantages/drawbacks.
Demonstrated proficiency in advanced statistical techniques and concepts (regression, properties of distributions, statistical tests and proper usage, etc.) and experience with applications.
Demonstrated proficiency with common data science libraries.
Demonstrated proficiency visualizing/presenting data for stakeholders.
Capability to recognize when Data Science can add value to an intelligence problem, and when it cannot.
#LI-SH1
Show Less</t>
  </si>
  <si>
    <t>Beck's Hybrids</t>
  </si>
  <si>
    <t>Data Scientist &amp; Statistician</t>
  </si>
  <si>
    <t>Atlanta, IN</t>
  </si>
  <si>
    <t>Purpose and Scope
Oversee biostatistical and geospatial analytic efforts in conjunction with technology team.
Responsibilities
Responsible for data cleaning and error analysis procedures.
Assist with machine learning efforts of breeding team with both internal and external groups.
Work alongside cross-functional breeding and testing teams to develop and implement innovative efforts.
Prepare dashboards and other visualization tools to allow for ease of data analytics and reporting by breeding team.
Partner with technology department to develop in house software solutions or assess 3rd party options.
Possess experience with data science tools, pipeline development and coding experience (such as R and/or Python).
Manage genomic data analysis and storage as generated through marker lab.
Support company goals and objectives, policies, and procedures.
Perform other duties as may be required by supervisor.
Job Requirements
1. Education and Training:
MS (required) or PhD (preferred) in data science, bioinformatics, plant breeding, mathematics, or similar field.
Post Graduate work in Data Science field is preferred.
Must possess and maintain a valid driver’s license and insurable driving record as determined by Beck’s automobile insurance policy.
2. Technical knowledge:
Must be able to research and fix problems efficiently and independently.
Must be able to work well in a group and have strong communication skills.
Knowledge of machine learning methods is required.
Knowledge of Tableau is preferred.
3. Experience:
3+ years experience in data systems and reporting
Job Type: Full-time
Show Less</t>
  </si>
  <si>
    <t>Amex</t>
  </si>
  <si>
    <t>Data Scientist - Global Decision Science</t>
  </si>
  <si>
    <t>You Lead the Way. We've Got Your Back.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Decision Science colleagues will serve as a key member of the Credit and Fraud Risk organization. We seek a thought-leader and a problem-solver who can blend business, technical, and industry best practices when it comes to developing the analyses, models, and algorithms that power our customers’ digital experiences.
This critical team is responsible for managing enterprise risks throughout the customer lifecycle, across our consumer and commercial businesses, and across all our global products. We develop industry-first data capabilities, build profitable decision-making frameworks, create machine learning-powered predictive models, and improve customer servicing strategies.
Our Decision Science teams use industry leading modeling and AI practices to predict customer behavior. We develop, deploy and validate predictive models and support the use of models in economic logic to enable profitable decisions across credit, fraud, marketing and servicing optimization engines.
The role will entail some of the below listed responsibilities:
Work with massive amounts of digital data (Web, App, API) and sophisticated tools in an industry leading Big Data environment.
Build NLP driven solutions from identifying business problems, to collecting training dataset, to analyzing data, to modeling, to validating and to delivering NLP models
Build everything from basic reports to advanced machine learning models and algos to drive improvements to our customer’s online and mobile app experiences.
Work with product owners to revolutionize the product and content design with a data-driven approach
Collaborate with tech partners to test, implement and deploy modeling solutions to production system.
Develop insights into customer behavior and introduce new approaches to transform complex behavioral data into actionable information
Leverage the power of closed loop through Amex network to make decisions more intelligent and relevant
Innovate with a focus on developing newer and better approaches using big data &amp; machine learning solutions
In order to work in or visit any of our offices in the United States, we require colleagues to be fully vaccinated against COVID-19.
Qualifications:
Masters/PhDs in a quantitative field (Computer Science, Statistics, Mathematics, Physics, Operation Research and etc.) with hands-on experience leveraging sophisticated analytical and machine learning techniques. PhD degree with practical experiences NLP is a significant plus.
Expertise in an analytical language (Python, R or the equivalent), and experience with databases (Hive, SQL, or the equivalent). Knowledge of SAS is a plus but not required.
Deep understanding of machine learning/statistical algorithms such as deep learning and boosting. Experience with data visualization is a plus
Demonstrated ability to frame business problems into mathematical programming problems, leverage external thinking and tools (from academia and/or other industries) to engineer a solution and deliver business insights.
Ability to work effectively in a team environment
Independent thinker who’s organized, has great attention to detail, and can multi-task
Strong communication skills
Ability to learn quickly and work independently with sophisticated, unstructured initiatives
Ability to integrate with cross-functional business partners worldwide
Proficient in presentation tools, including Excel and PowerPoint
American Express is an equal opportunity employer and makes employment decisions without regard to race, color, religion, sex, sexual orientation, gender identity, national origin, protected veteran status, disability status, age, or any other status protected by law.
Salary Range: $90,000.00 to $165,000.00 annually + bonus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t>
  </si>
  <si>
    <t>Financial Transaction Processing</t>
  </si>
  <si>
    <t>Sysco</t>
  </si>
  <si>
    <t>Houston, TX</t>
  </si>
  <si>
    <t>Company:
US6469 Sysco Payroll, Division of Sysco Resources Services, LLC
Zip Code:
77077
Minimum Level of Education:
Bachelor's Degree
Minimum Years of Experience:
10+ Years
Employment Type:
Full Time
Travel Percentage:
0
JOB SUMMARY
Overtime, this role will own one of the five core predictive\prescriptive engines for Sysco. Each engine will have multiple models as components. To lead the development of this engine, the role will require expert ability in mathematical modeling; analytical and heuristic solution methods; the ability to synthesize, visualize and communicate results; and create a tool at scale to drive the recommended course of action. This role will require close collaboration (with functions, operating companies, specialty companies or geographies and technology teams) to align around the sequencing of priorities and ensure the appropriate path to value. This role is expected to help create models in addition to coaching team members in model creation.
RESPONSIBILITIES
Ensure the data mined, cleansed and engineered for models is accurate and appropriate.
Able to bring forward new and different data sets to help solve problems.
Own the multiple models associated with one of the five predictive\perspective engines of Sysco.
Identify and use appropriate advanced analytic tools, technologies and platforms to solve business problems, create the roadmap for the engine- sequencing models overtime, create or direct the creation of the models\algorithms needed, tune the models to ensure the appropriate business outcome.
Ensure the performance scorecards and dashboards created to monitor adoption, implementation, and impact of models and strategies are adequate and are being shared throughout the enterprise
Work cross-functionally with other roles within the Enterprise Analytics Team and the Sysco broadly to tune models and ensure value created from models.
Work with LABS and Business Technology resources on API and front end integration.
Collaborate with business process owners to validate model outputs and construct an appropriate training
Work with data scientists and associate data scientists to ensure the correct data sets, calculations and analytic method being employed to solve a given problem.
Act as a magnet for data science talent.
Publish a paper and speak ~1 a year at a conference to ensure Sysco is top of mind of emerging data science talent.
QUALIFICATIONS
Education and / or Experience:
Master's degree or PhD or bachelor's degree + 3 years of industry experience in management consulting, strategy, analytics, at a specialized analytics company or in an analytics organization in a corporate setting.
Degree should be in mathematics, statistics or computer science or related field; preferred from a top tier University.
1-4 years of overall analytics experience, can be inclusive of post-graduate work
2+ years of experience accessing and manipulating data in SQL or NoSQL database environments
1+ years of experience with scientific scripting languages (e.g., Python) and/or object-oriented programming (e.g., C++, Java)
2+ years of experience with Bayesian statistics, regression analysis (beyond linear regression), supervised learning, unsupervised learning or time-series analysis required
Professional Skills
Experience accessing and manipulating data in SQL or NoSQL database environments
Experience with scientific scripting languages (e.g., Python) and/or object-oriented programming (e.g., C++, Java)
Experience with regression analysis (beyond linear regression), supervised learning, unsupervised learning or time-series analysis required
BENEFITS INFORMATION:
For information on Sysco's Benefits, please visit https://SyscoBenefits.com
HOW WE PROTECT OUR ASSOCIATES
COVID-19 Precaution(s):
Personal protective equipment and masks provided
Temperature screenings
Social distancing guidelines in place
Sanitizing, disinfecting, and cleaning procedures in place
OVERVIEW:
Sysco is the global leader in foodservice distribution. With over 57,000 associates and a fleet of over 13,000 vehicles, Sysco operates approximately 326 distribution facilities worldwide and serves more than 625,000 customer locations.
We offer our associates the opportunity to grow personally and professionally, to contribute to the success of a dynamic organization, and to serve others in a manner that exceeds their expectations. We're looking for talented, hard-working individuals to join our team. Come grow with us and let us show you why Sysco is at the heart of food and service.
AFFIRMATIVE ACTION STATEMENT:
Applicants must be currently authorized to work in the United States.
We are proud to be an Equal Opportunity and Affirmative Action employer, and consider qualified applicants without regard to race, color, creed, religion, ancestry, national origin, sex, sexual orientation, gender identity, age, disability, veteran status or any other protected factor under federal, state or local law.
This opportunity is available through Sysco Corporation, its subsidiaries and affiliates.
To apply to this job, click Apply Now
Show Less</t>
  </si>
  <si>
    <t>Hireups</t>
  </si>
  <si>
    <t>Data ScientistHireups Inc. – Remote
Research Scientist | Computational Protein Engineer | Remote
Job Overview:
Research Scientist | Computational Protein Engineer - Consultant | Full-Time Possible | Flexible Schedule, C2C, 100% Remote, 1099
Intro:
As a data scientist, you will be at the forefront of developing cutting-edge technology. Be a part of the collaborative and emerging scientific evolution. Hireups Inc. works alongside top engineers to build services for our clients. Join our team of data, science, and cloud professionals. Hireups provides an alternative work environment where you will have substantial opportunities to make a tangible and positive impact across various technologies.
Protein engineering is the conception and production of unnatural polypeptides, often through modification of amino acid sequences that are found in nature. Synthetic protein structures and functions can now be designed entirely on a computer or produced through directed evolution in the laboratory.
The position calls for research scientists/computational protein engineers. The ideal candidate is responsible for writing research papers and collaborating with developers. Candidates should have a background in data science, immersed
Responsibilities:
Writing research papers on different methods of protein-folding
Working with flow cytometry(a cell-analysis technique)
Screening involving DNA sequencing
Developing computational pipelines for protein engineering utilizing PyRosetta/sequence-based approaches
Engage in detailed research and collaboration with a team of scientists/developers
Required:
Excellent programming skills and mastery of one or more programming languages, including Unix, PowerShell, or Python (PyRosetta preferred)
PhD or equivalent in molecular biology, biochemistry, bioengineering, biophysics, physics, computer science, computational biology, quantitative biology, or related field
2+ years of experience with any of the following technologies: Python, Protein Folding, Data Science
Significant hands-on technical experience with modeling software such as Rosetta, Molecular Operating Environment (MOE), and/or Schrodinger
Familiarity with machine learning algorithms applicable to model data
Must be familiar with Jupyter Notebooks, Bayesian, and/or common statistics found in other Biology related projects.
Preferred:
US Citizen with core daylight hours
The ability to design and develop a rich, comprehensive protein engineering pipeline
Strong communication skills with the ability to articulate technical details to different audiences * Hands-on experience in the compilation, assembly, and development of protein structures
Five years plus of demonstrated experience working for a company in a similar roleJoin the Team!
Hireups jobs offer flexible hours with tremendous career growth. Moonlighters are welcome. Employees are offered comprehensive and beneficial training relative to their field. Here at Hireups, we focus on the health and growth of our team members.
We are an equal opportunity employer and considers all qualified applicants equally without regard to race, color, religion, sex, sexual orientation, gender identity, national origin, veteran status, or disability status.
LGBTQ+ friendly workplace
Age-inclusive
Job Types: Part-time, Contract
Pay: $70.00 per hour
Benefits:
Flexible schedule
Show Less</t>
  </si>
  <si>
    <t>Aptara</t>
  </si>
  <si>
    <t>Pomona, CA</t>
  </si>
  <si>
    <t>Title: Technical Specialist / Data Scientist
Start: 11/1/2022
Duration: 18+ Months
Location: Pomona, CA 91763
Pay Rate: $28.14
Job Description
Day to Day Responsibilities:
Job functions include:
· in-depth analysis on asset/transactional data to make recommendations and provide consulting to support data validation, cGIS map corrections, SAP-cGIS alignment, and data requests for compliance.
· This analysis will help organizations throughout T&amp;D discover the underlying data issues and causes of such issues.
Required Skills:
· Analytical skills, problem solving, critical thinking, SAP knowledge, and/or cGIS/mapping knowledge.
Job Type: Full-time
Schedule:
8 hour shift
Ability to commute/relocate:
Pomona, CA: Reliably commute or planning to relocate before starting work (Required)
Experience:
Python: 1 year (Preferred)
SQL: 1 year (Preferred)
Work Location: One location
Show Less</t>
  </si>
  <si>
    <t>You Lead the Way. We've Got Your Back.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Decision Science colleagues will serve as a key member of the Credit and Fraud Risk organization. We seek a thought-leader and a problem-solver who can blend business, technical, and industry best practices when it comes to developing the analyses, models, and algorithms that power our customers’ digital experiences.
This critical team is responsible for managing enterprise risks throughout the customer lifecycle, across our consumer and commercial businesses, and across all our global products. We develop industry-first data capabilities, build profitable decision-making frameworks, create machine learning-powered predictive models, and improve customer servicing strategies.
Our Decision Science teams use industry leading modeling and AI practices to predict customer behavior. We develop, deploy and validate predictive models and support the use of models in economic logic to enable profitable decisions across credit, fraud, marketing and servicing optimization engines.
The role will entail some of the below listed responsibilities:
Work with massive amounts of digital data (Web, App, API) and sophisticated tools in an industry leading Big Data environment.
Build NLP driven solutions from identifying business problems, to collecting training dataset, to analyzing data, to modeling, to validating and to delivering NLP models
Build everything from basic reports to advanced machine learning models and algos to drive improvements to our customer’s online and mobile app experiences.
Work with product owners to revolutionize the product and content design with a data-driven approach
Collaborate with tech partners to test, implement and deploy modeling solutions to production system.
Develop insights into customer behavior and introduce new approaches to transform complex behavioral data into actionable information
Leverage the power of closed loop through Amex network to make decisions more intelligent and relevant
Innovate with a focus on developing newer and better approaches using big data &amp; machine learning solutions
In order to work in or visit any of our offices in the United States, we require colleagues to be fully vaccinated against COVID-19.
Qualifications:
Masters/PhDs in a quantitative field (Computer Science, Statistics, Mathematics, Physics, Operation Research and etc.) with hands-on experience leveraging sophisticated analytical and machine learning techniques. PhD degree with practical experiences NLP is a significant plus.
Expertise in an analytical language (Python, R or the equivalent), and experience with databases (Hive, SQL, or the equivalent). Knowledge of SAS is a plus but not required.
Deep understanding of machine learning/statistical algorithms such as deep learning and boosting. Experience with data visualization is a plus
Demonstrated ability to frame business problems into mathematical programming problems, leverage external thinking and tools (from academia and/or other industries) to engineer a solution and deliver business insights.
Ability to work effectively in a team environment
Independent thinker who’s organized, has great attention to detail, and can multi-task
Strong communication skills
Ability to learn quickly and work independently with sophisticated, unstructured initiatives
Ability to integrate with cross-functional business partners worldwide
Proficient in presentation tools, including Excel and PowerPoint
American Express is an equal opportunity employer and makes employment decisions without regard to race, color, religion, sex, sexual orientation, gender identity, national origin, protected veteran status, disability status, age, or any other status protected by law.
Salary Range: $90,000.00 to $165,000.00 annually + bonus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To apply to this job, click Apply Now
Show Less</t>
  </si>
  <si>
    <t>JPL/NASA</t>
  </si>
  <si>
    <t>Data Scientist IV</t>
  </si>
  <si>
    <t>Pasadena, CA</t>
  </si>
  <si>
    <t>Job Details
New ideas are all around us, but only a few will change the world. That’s our focus at JPL. We ask the biggest questions, then search the universe for answers—literally. We build upon ideas that have guided generations, then share our discoveries to inspire generations to come. Your mission—your opportunity—is to seek out the answers that bring us one step closer. If you’re driven to discover, create, and inspire something that lasts a lifetime and beyond, you’re ready for JPL.
Located in Pasadena, California, JPL has a campus-like environment situated on 177 acres in the foothills of the San Gabriel Mountains and offers a work environment unlike any other: we inspire passion, foster innovation, build collaboration, and reward excellence.
Are you intrigued about artificial intelligence and autonomous systems? Be part of the team leading the development of innovative space technologies such as self-piloting and onboard science processing systems. The Artificial Intelligence Group works on fundamental research problems leading to unique software applications in spacecraft autonomy, scientific data analysis, and mission operations automation and onboard analysis for real-time decisions. Development projects will include automation of ground and flight operations for communications stations, space missions, marine vehicles, aerial vehicles, including fleets of vehicles. You will use Artificial Intelligence and Machine Learning technologies to partially and fully automate critical systems for scheduling, planning and resource allocation. You will initiate and lead new efforts in these areas.
You'll be building analytic solutions for deriving knowledge and insights and action plans from multiple, disparate data sources through the use of data-driven statistical, algorithmic, data mining, search, data fusion, machine learning, information retrieval, information modeling, visualization, artificial intelligence, constraint-based reasoning, and related techniques and methods. Create complex data systems, information architectures, and tools for managing varied datasets, specialized databases and processing environments that control the end-to-end data lifecycle needs of the organization (data acquisition, preparation, processing, fusion, archive and access).
Your job will entail but is not limited to:
Perform analysis on a wide variety of large and disparate datasets using highly complex and novel techniques
Develop novel, complex scheduling algorithms for autonomous systems that must interpret large amounts of input state, constraint, and event data to generate actions and scheduled to achieve higher level goals.
Advance state of the art in the area, routinely publishes such advances - Communicate results to internal and external customers
Apply and combine current and emerging techniques and tools in novel ways - Develop and combine complex data analysis techniques and methods for a specific application
Design and develop software tools for data analytics
Develop system requirements
Formulate new concepts
Qualifications
Typically requires a Bachelor's degree in Computer Science or related discipline with a minimum of 9 years of related experience; Master's degree in similar disciplines with a minimum of 7 year of related experience; or PhD with a minimum of 5 year of related experience in similar disciplines
Significant knowledge in one or more related fields of the following areas: software development, artificial intelligence, search, operations research, resource allocation mechanisms, quantitative modeling, machine learning, computer vision, risk models, decision theory, and probabilistic methods
Experience in wide application of principles, theories, concepts and techniques in modern programming languages such as C++, Python, Java, Hadoop map-reduce, R, Ruby, SAS, Artificial Intelligence Techniques and concepts Preferred Qualifications
Experience in automation and analysis systems for logistics or robotic autonomous systems
Experience and background in Artificial Intelligence, Optimization, Search, Scheduling, Resource Allocation, Operations Research, or related fields - Extensive knowledge of applicable industry and/or academic practices and standards in Software design &amp; development and Computer Science
Experience in interdisciplinary team leadership
Experience in writing proposals, task plans, and research publications for peer reviewed forums
Experience in formulating new concepts, visions, and technology thrusts
Experience in formulating and leading cross institutional efforts
JPL is an Equal Opportunity Employer. All qualified applicants will receive consideration for employment without regard to sex, race, color, religion, national origin, citizenship, ancestry, age, marital status, physical or mental disability, medical condition, genetic information, pregnancy or perceived pregnancy, gender, gender identity, gender expression, sexual orientation, protected military or veteran status or any other characteristic or condition protected by Federal, state or local law.
In addition, JPL is a VEVRAA Federal Contractor.
EEO is the Law.
EEO is the Law Supplement
Pay Transparency Nondiscrimination Provision
The Jet Propulsion Laboratory is a federal facility. Due to rules imposed by NASA, JPL will not accept applications from citizens of designated countries or those born in a designated country unless they are Legal Permanent Residents of the U.S or have other protected status under 8 U.S.C. 1324b(a)(3). The Designated Countries List is available here.
Start your job application: click Apply Now
Show Less</t>
  </si>
  <si>
    <t>Plymouth Rock Assurance</t>
  </si>
  <si>
    <t>Woodbridge, NJ</t>
  </si>
  <si>
    <t>Overview:
Plymouth Rock has been awarded the #1 Large Employer in New Jersey in 2021. We would love for you to join our award winning team!
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$1.6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1,900 people and is headquartered in Boston, Massachusetts. Plymouth Rock Assurance Corporation holds an A.M. Best rating of “A-/Excellent”.
We believe that every person is entitled to equal employment opportunities. We do not discriminate against any employee or qualified applicant for employment on the basis of age, race, color, religion, national origin, ancestry, disability, gender, sexual orientation, gender identity or expression or genetic information. In addition, the state in which you work may protect certain other characteristics. We are committed to treating employees fairly and with dignity and respect, and we unconditionally prohibit discrimination in hiring, terminating, promoting, or compensating any employee on the basis of a qualified individual’s membership in any of these protected classes
Show Less</t>
  </si>
  <si>
    <t>Devcare Solutions</t>
  </si>
  <si>
    <t>Data Scientist (healthcare domain)</t>
  </si>
  <si>
    <t>Job title : Data scientist
Duration : 1+ year
Location: Durham, NC
Project site: Remote
Interview mode : skype
Job Description :
Summary:
The main function of an operations research analyst is to formulate and apply mathematical modeling and interpret information that assists management with decision making, policy formation, or other managerial functions.
A typical operations analyst is responsible for collecting and analyzing data and developing decision support software.
Job Responsibilities:
Formulate mathematical or simulation models of problems, relating constants and variables, restrictions, alternatives, conflicting objectives and their numerical parameters.
Analyze information obtained from management to conceptualize and define operational problems. Perform validation and testing of models to ensure adequacy and reformulate models as necessary.
Define data requirements and gather and validate information, applying judgment and statistical tests
. Qualifications:
Bachelor's degree in a technical field such as computer science, computer engineering, statistics, mathematics or related field required.
MBA or other related advanced degree preferred 5-7 years experience required Experience in operations research, mathematics, probability, statistics, mathematical logic, or data modeling Basic knowledge of business and management principles involved in strategic planning and resource allocation Verbal and written communication skills, problem solving skills, attention to detail and interpersonal skills Basic ability to work independently and manage .
Job Type: Contract
Pay: $60.00 - $65.00 per hour
Benefits:
Dental insurance
Flexible schedule
Health insurance
Vision insurance
Schedule:
10 hour shift
8 hour shift
Work Location: Remote
Show Less</t>
  </si>
  <si>
    <t>ABC Legal Services</t>
  </si>
  <si>
    <t>About ABC Legal Services:
ABC Legal Service is proud to be the national leader in filing service of legal documents. We are growing and are looking for talented new team members to support our growth and solve exciting challenges!
We are a team of 350 with offices in Los Angeles, Dallas, Miami, Brooklyn, Chicago, Washington DC, and more. Seattle is our home and headquarters. We've been successful in this unique business for over 30 years and we continue to advance our technology and business processes to remain years ahead of what our competition is able to offer.
Location:
This position is open to candidates currently living in the Seattle area.
Job Overview:
The Data Scientist role provides data analytics to ABC Legal Services (ABC) leadership, employees, and customers. Analytics duties include data extraction, analysis, and reporting from our PostgreSQL database. This role requires the ability to correctly apply more advanced statistical procedures as well, including predictive analytics, machine learning, dimension reduction &amp; clustering techniques, and the ability to apply statistical tests to measure the validity of outputs.
Key Responsibilities:
Generate Metabase reports and charts using GUI query builder and native SQL.
Query database directly as needed to address specific company and customer needs.
Acquire increasing familiarity with the structure and content of our large production database.
Proactively test the validity, accuracy, and cleanliness of internally generated and externally provided data to apply appropriate fixes/solutions when necessary.
Identify opportunities for machine learning solutions. Develop ML models, and algorithms for these problems.
Review outputs, test for validity using various statistical tests, and report on results.
Skills and Qualifications:
Bachelor's Degree and minimum 2 years experience working with advanced statistical procedures, including machine learning, required.
2 years or more experience working with PostgreSQL or another RDBMS in a professional capacity.
Experience with Java, Python, version control, data visualization tools (i.e., Tableau, seaborn) preferred.
Experience working in the AWS ecosystem of technical products/solutions (Sagemaker and data pipelines) preferred.
Ability to conceptualize technical solutions and develop implementation plans.
Strong communication and business acumen skills- can effectively communicate technical/statistical concepts to those with varying technical skills.
Salary Range: $65K-75K depending on experience
Benefits/Perks:
Comprehensive Medical, Dental, and Vision coverage
Competitive salary package
401(k) retirement plan with 5% matching
Orca Card / Transit Stipend
10 paid holidays per year
Referral program
Show Less</t>
  </si>
  <si>
    <t>Legal</t>
  </si>
  <si>
    <t>Lyra Health</t>
  </si>
  <si>
    <t>Data Scientist (Remote</t>
  </si>
  <si>
    <t>Burlingame, CA</t>
  </si>
  <si>
    <t>About Lyra Health
Lyra is transforming mental health care through technology with a human touch to help people feel emotionally healthy at work and at home. We work with industry leaders, such as Morgan Stanley, Uber, Amgen, and other Fortune 500 companies, to improve access to effective, high-quality mental health care for their employees and their families. With our innovative digital care platform and global provider network, 10 million people can receive the best care and feel better, faster. Founded by David Ebersman, former CFO of Facebook and Genentech, Lyra has raised more than $900 million.
About the Role
At Lyra we believe that data-driven technology and decision making is a critical part of solving the thorny, complex challenges of provider quality and accessibility in a broken system. We are looking for an experienced Data Scientist with a minimum of 3 years of professional experience (academic/internships alone will not qualify) who cares about clinical quality, impact, ownership and cross functional collaboration.
This Data Scientist role can be full-time in our Burlingame, CA headquarters, OR virtual (remote candidates must be currently located in the United States).
As a Data Scientist on this product-facing team, you will...
Work closely with Lyra’s product and operations teams to deliver a great provider experience - one that combines their technology acumen with an emphasis on client skill development - a practice that is differentiated, short-term, and cost-effective.
This includes guiding a client during a difficult experience, and increasing alliance to, and adherence with, our programs/shared decision making tools, allowing for a truly interactive in-session experience.
Create frameworks to monitor and report on the performance of in-session features and tools, and discover actionable insights about the provider experience that our internal teams will leverage to enable our platform to be more engaging and efficient for our providers.
We will also look to you to provide input on business strategy, including generating insights on how we can continue to grow Lyra’s provider network.
Lyra is for you, if you...
Have a passion for data analysis, and want to leverage your work to benefit the mental well-being of our clients.
Want to work with brilliant people solving hard problems
Have a passion for social impact and helping people when they are most vulnerable
Like to collaborate across teams with physicians, therapists, data engineers, and product managers
We are looking for someone with...
MINIMUM of 3+ years of professional experience in data analysis, preferably in a healthcare industry setting.
Preference for individuals who have experience in product analytics and have partnered with Engineering/Product teams in prior roles.
Demonstrated understanding of statistical applications and methods (experimentation, probabilities, regression).
Experience with Python, including cleaning and analyzing data as well as using Python to parse JSON structured data, call APIs, create user-defined functions and automate.
Strong SQL proficiency, including experience writing complex queries with multiple schemas and tables.
Experience developing comprehensive analyses using diverse data sources. Experience with Tableau is a plus.
Willing to self-start, self-teach and research if you don’t know how to do something.
Strong communication/interest in understanding the whole business and collaborating across multiple functions.
Graduate-level Statistics coursework, with MS in a quantitative field preferred (statistics, econometrics, biostatistics, quantitative social sciences) or equivalent professional experience.
Diversity &amp; Inclusion
Diversity, equity, inclusion, and belonging (DEIB) at Lyra is essential to the way we deliver culturally responsive care, build and manage our provider network, and support holistic efforts to strengthen DEIB in workplaces around the world—including our own.
People come to Lyra with a range of needs, backgrounds, and abilities that influence their response to mental health support. Our diverse network of providers delivers comprehensive mental health treatment and support rooted in culturally responsive care, a multicultural approach that accounts for the impact of cultural backgrounds on each person’s care experience. Learn more at https://www.lyrahealth.com/diversity-equity-inclusion-belonging/
#LI-REMOTE
We are an Equal Opportunity Employer. We do not discriminate on the basis of race, color, religion, sex (including pregnancy), national origin, age (40 or older), disability, genetic information or any other category protected by law.
Show Less</t>
  </si>
  <si>
    <t>Sepion Technologies</t>
  </si>
  <si>
    <t>Staff Scientist - Data Science</t>
  </si>
  <si>
    <t>Emeryville, CA</t>
  </si>
  <si>
    <t>We seek an experienced data scientist to apply their skills in data science, data analysis, and machine learning to support the development of high-performing lithium metal batteries. You will work closely with a multidisciplinary team of experimentalists and engineers, including chemists, chemical engineers, materials scientists, and data engineers, as well as with external machine learning consultants, to use data-driven approaches to accelerate improvements in cell performance. Prior experience in Python programming and data science with an emphasis on the development and management of high-throughput, automated data management systems capable of supporting a machine learning approach to materials discovery is necessary to be successful in this role. Additional experience in data engineering and knowledge of JavaScript is ideal. In this role, you will be tasked with taking ownership of and improving an existing multi-scale modeling effort leading to demonstrated improvements in battery cell performance. Your impact on the development of more efficient, higher accuracy predictive methods supporting Sepion's battery research efforts will be critical to accelerating the commercialization timeline of next-gen electric-vehicle batteries. This position is a rare opportunity to be at the forefront of growing an advanced-materials startup into a flourishing business.
Key Responsibilities
Take ownership of parsing, featurizing, and storing varied and distinct datasets derived from computational chemistry, experimental chemistry, and experimental cell data to inform statistical modeling and ML-based predictions of cell performance
Take ownership of the continuous development of updated cell data parsing scripts informed by state-of-the-art battery cell engineering insights developed by the Sepion engineering team and in the scientific literature
Develop data visualizations (or custom tools) and workflows that provide the team with dynamic and informed insights into materials and cell performance data
Analyze and model cell performance data using statistical, DOE, and machine-learning-based methods, using feature engineering to deliver predictive models for cell performance derived from materials and cell stack and cycling protocol data to inform the rational design of battery materials and battery cell testing methods
Support the development of a user-friendly database supported by automated data-mining and downloads tracking results from simulations, modeling, experimental materials, and cell performance
Work closely with a team of experimentalists to drive materials and cell engineering innovation, leading to improvements in lithium metal battery cell performance
Communicate regularly with internal R&amp;D and Cell Production teams as well as external machine learning consultants to maintain data workflows in an existing closed-loop materials optimization program
Skills Knowledge and Expertise
A deep alignment with Sepion’s core values and mission to sustainably power humankind
Desire to learn and implement DE&amp;I best practices for team building and management to solidify a culture of inclusion; commitment to regular self-reflection to understand and mitigate inherent biases
Experience providing and receiving impactful feedback to support professional growth in the spirit of continuous improvement
Deep data science, machine learning, physics, math, or physical chemistry background with experience using Python, SQL, and JavaScript to drive innovation based on experimental and first principles derived datasets
Experience with data visualization tools such as Python/Jupyter libraries or Tableau
Past success collaborating with multidisciplinary teams in an R&amp;D environment
Excellent written and verbal communication skills
Additional Information &amp; Benefits
This position will require access to information protected under U.S. export control laws and regulations, including Export Administration Regulations (EAR). Please note that any offer for employment will be conditioned on any required authorization to receive software or technology controlled under these U.S. export control laws and regulations necessary to perform the responsibilities of the position.
Sepion provides 100% employer-covered healthcare for our employees and 50% employer-covered healthcare for their dependents. Our commitment to balance is demonstrated through our competitive time off plan, including but not limited to vacation, volunteer, sick and national holidays.
Equal Employment Opportunity: Sepion Technologies is an Equal Opportunity/Affirmative Action Employer. All qualified applicants will receive consideration for employment without regard to race, color, religion, sex, sexual orientation, gender identity, national origin, disability, age, or protected veteran status. In compliance with federal law, all persons hired will be required to verify identity and eligibility to work in the United States and to complete the required employment eligibility verification document form upon hire.
About Sepion Technologies
Sepion Technologies combines the latest in nanoscience, polymer chemistry, and cell engineering to deliver lithium-metal batteries with disruptive performance and economic benefits for long-range and low-cost electric vehicles. We are united by a passion to sustainably power humankind with 100% renewable energy. Joining our team means committing to a psychologically safe workplace where diversity, creative thinking, transparency, and compassionate feedback thrive in an exciting, dynamic startup environment. We strongly encourage you to review our core values (www.sepiontechnologies.com) to better understand our culture and how your work at Sepion will positively impact the energy revolution.
Show Less</t>
  </si>
  <si>
    <t>Energy, Mining &amp; Utilities</t>
  </si>
  <si>
    <t>Energy &amp; Utilities</t>
  </si>
  <si>
    <t>KeyBank</t>
  </si>
  <si>
    <t>Climate Risk Data Scientist</t>
  </si>
  <si>
    <t>Location:
For Those Who Work At Home - Various, Ohio 44145
ABOUT THE JOB (JOB BRIEF)
This exciting role is at the intersection of Data Science and Environment Analysis. The Climate Risk modeling process is foundational to KeyCorp’s commitment to transforming to an environmentally responsible bank. This risk management program produces outcomes that help inform the bank’s decisions and strategies. The Risk Modeling and Analytics group within KeyCorp is looking for a Data Scientst to develop Climate Risk models. The primary responsibility will be to apply advanced statistical modeling, machine learning and artificial intelligence to develop, validate, modify and test predictive models at an advanced level. This role requires a deep understanding of statistical modeling techniques and how certain loan portfolios (e.g., commercial loans, real estate loans, etc.) are impacted by both loan attributes as well as physical and transition risks as they relate to climate. As part of the role, there will be a need for strong engagement with internal partners and taking lead on numerous initiatives. Finally, results and other analyses will be shared with various business executives to gain insights into the portfolio and share foresights and conclusions from the modeling and analytics.
ESSENTIAL JOB FUNCTIONS
Develop, design, and/or leverage advanced modeling approaches, standard techniques for data inference and performance, and sophisticated statistical models
Perform complex data discovery utilizing AI and machine learning on large scale data lakes
Partner with business to provide meaningful insights and solutions for complex analytic needs
Deliver the message to partners using past trends to predict future behavior and link conclusions based on analyses to business impact
Communicate with modelers, business partners and stakeholders to gather knowledge and implement solutions
Identify and employ best practices
REQUIRED QUALIFICATIONS
Master’s degree (or its equivalent) in statistics, mathematics, economics, data sciences, or other quantitative disciplines and at least 1-2 years of relevant experience; or Bachelor’s degree (or its equivalent) and at least 3 years of relevant experience
Knowledge of statistics/econometrics and strong analytical ability
Ability to understand and develop statistical models in Python, R, SAS etc
Proficiency in the use of Microsoft Office, with more advanced experience in Excel
Strong data management skills
Track record of excellent time management and completion of complex projects
Strong communication, ability to work with highly technical staff from academia and business; Ability to work well in a team environment
Impeccable integrity, strong accountability, sound judgment, and strategic vision
PREFERRED QUALIFICATIONS
Familiarity with Climate Risk (Carbon emissions, Physical Risks, Transition Risks, etc.)
Familiarity of the Commercial and Industrial Lending (Institutional Banking, Middle Market etc.) and Real Estate portfolios
Understanding of drivers and predictors of deriving expected loss as well as knowledge of the banking sector in general
Familiarity with Cloud Analytics (e.g., Google Cloud Platform, Azure, AWS)
Familiarity with Current Expected Credit Loss (CECL) financial accounting standards
Familiarity with Tableau or other data visualizations platforms
EXPECTED COMPETENCIES
Leadership: Emerging leader across team; Provides direction/mentorship to interns
Partnering / Influencing: Proven relationship building ability; Strong interpersonal skills; Can participate in conversation with partners in the business, technology, etc.; Developing comfort with influencing and consulting typically within and across team
Business Acumen: Understands assigned LOB strategy; Possesses intellectual curiosity; Understands key drivers of financial results and business impact
Critical Thinking / Problem Solving: Leverages critical thinking and business acumen to provide solutions to increasingly more complex problems; thoroughly vets and thinks through options before making a decision
Communication: Strong writing skills; organizes material for brevity, persuasiveness, and impact; Effectively communicates key points to respective stakeholders, with the right amount of detail; Proactively shares information beyond those at the table who may have a need to know; Comfortable in situations where conflict is present; Demonstrated presentation development and delivery skills; Ability to create presentations that include the right data / information and tell the right story
#LI-Remote
COMPENSATION AND BENEFITS
This position is eligible to earn a base salary in the range of $85,000 to $100,000 annually depending on job-related factors such as level of experience. Compensation for this role also includes eligibility for short-term incentive compensation and deferred incentive compensation subject to individual and company performance. Please click
here
for a list of benefits for which this position is eligible.
KeyCorp is an Equal Opportunity and Affirmative Action Employer committed to building a diverse, equitable and inclusive culture. All qualified applicants will receive consideration for employment without regard to race, color, religion, sex, sexual orientation, gender identity, national origin, disability, veteran status or other protected category.
Qualified individuals with disabilities or disabled veterans who are unable or limited in their ability to apply on this site may request reasonable accommodations by emailing
HR_Compliance@keybank.com
.
Start your job application: click Apply Now
Show Less</t>
  </si>
  <si>
    <t>S3vision Inc</t>
  </si>
  <si>
    <t>Job Description
Job Title: Data Scientist
Location: Remote
Duration: Long Term
Required:
Roles &amp; Responsibilities :
Comprehensive experience in Data Science with strong ability to build algorithms.
Extensive knowledge in ML techniques and experience in building Data science models.
Expertise in Data analysis, processing, profiling and cleansing of data.
Experience in programming skills using Python or R.
Good scripting and programming skills in SQL.
Good experience in Business Intelligence such as building dashboards for reporting.
Data engineering experience in building and enhancing data pipelines (Alteryx preferred).
Possess strong communication and co-ordination skills.
Job Type: Full-time
Salary: $55.00 - $60.00 per hour
Schedule:
8 hour shift
Experience:
Python: 4 years (Required)
Alteryx: 2 years (Required)
Work Location: Remote
Speak with the employer
+91 +1 510 956 5483
Show Less</t>
  </si>
  <si>
    <t>Indianapolis, IN</t>
  </si>
  <si>
    <t>Description
Who are we, and what do we do?
At Corteva Agriscience, you will help us grow what’s next. No matter your role, you will be part of a team that is building the future of agriculture – leading breakthroughs in the innovation and application of science and technology that will better the lives of people all over the world and fuel the progress of humankind.
Corteva Agriscience™ has an exciting opportunity for a Senior Data Scientist with expertise in statistical and machine learning methods. The successful candidate will join a robust, diverse, and globally distributed Data Science team that develops and applies innovative methods and tools to deliver insights for R&amp;D. The candidate will partner with leading industrial scientists to support our growing data science efforts in Crop Protection discovery and Development. The Senior Data Scientist will lead projects applying and researching data science methods, along with providing technical mentorship for junior data scientists. The position will be based in Indianapolis, IN to allow for strong collaboration with laboratory chemists, but remote work needs of highly qualified candidates will be considered.
Responsibilities:
How will you help us grow? It matters to us, and it matters to you!
Lead projects to apply machine learning/statistical modeling and interpret complex datasets to enable data-driven decisions
Provide data science expertise and collaborate with scientists to achieve robust solutions to important business challenges
Develop and deploy end-to-end data analysis pipelines and applications for users with diverse backgrounds in chemical and biological disciplines
Communicate results in internal and external forums and contribute to scientific articles
Provide technical leadership, mentoring, and critique to junior data scientists
Qualifications
Requirements:
What expertise have you grown? What do you bring to the table?
Educational Qualifications
Ph.D. degree in Computer Science, Industrial Engineering, Operations Research, Statistics, Computational Chemistry, or related highly quantitative fields with 3+ years of relevant experience, or comparable combinations of formal education and relevant experience.
Required Qualifications
Proven ability to independently translate scientific needs into Data Science problems by asking the right questions and deliver solutions by identifying necessary data, building models, and producing actionable results.
Practical experience with supervised and unsupervised machine learning algorithms (e.g. decision trees, neural networks, SVM, clustering)
Understanding of the fundamental statistical and mathematical bases of machine learning algorithms
Experience with feature selection, model diagnostics, remedial measures, and validation
Strong expertise in data wrangling/munging
Ability to master concepts from new application domains
Excellent written and verbal communication skills and the ability to successfully lead projects and collaborate with colleagues from diverse technical backgrounds
Strong critical thinking and problem-solving skills, flexibility, and willingness to learn
Preferred Qualifications
Experience in the application of statistical experimental design (e.g., randomized complete/incomplete block designs, central composite designs)
Experience conducting statistical analyses of designed and observational experiments
Expertise in complex neural network methods
Experience consulting on scientific projects or working within a scientific team
Experience or education in chemistry/biochemistry
Community:
We care about you and we care that you're comfortable. While there's no place like home, Corteva comes close.
Benefits:
Let’s peek at how you can grow your wellbeing, health, and future at Corteva!
Strike a better worklife balance with robust time off benefits including paid maternity, paternal and family illness leave
Prepare for your future with our competitive retirement savings plan, tuition reimbursement program, and more
Enjoy access to health benefits for you and your family on your first day of employment
And much, much more!
Ready to grow your perspectives, impact and career? Start by applying to this opportunity today!
#LI-CK1
Show Less</t>
  </si>
  <si>
    <t>BD</t>
  </si>
  <si>
    <t>Franklin Lakes, NJ</t>
  </si>
  <si>
    <t>Job Description Summary
Job Description
Be part of something bigger!
BD is one of the largest global medical technology companies in the world and is advancing the world of health by improving medical discovery, diagnostics and the delivery of care. We have over 75,000 employees and a presence in virtually every country around the world to address some of the most challenging global health issues.
In today’s fast evolving medical technology world, one aspect remains common – reliance on data to drive the next wave of innovation. The Data Scientist in Global Clinical Affairs (GCA) will help advance BD’s Real-World Evidence (RWE) strategy and help build the right analytics strategy for a range of Business Units and Functions.
We are looking for a Data Scientist who is passionate about data and analysis tools, has the rigor needed to solve problems and demonstrates curiosity and enthusiasm for the medical device and healthcare industry.
The person will report to the Manager for Data Science in GCA and be accountable for a variety of projects spanning the entire company, with a strong focus on clinical data.
Duties and Responsibilities:
Analytics:
Collect, clean, and merge data, including determine feasibility, handle missing data
Analyze data using appropriate statistical or machine learning models, iterating until desired performance is satisfactory
Implement reproducible data pre-processing and Machine Learning pipelines
Provide visual overviews and dashboards of results explaining trends and patterns in data
Communicate statistical analysis and interpretation of data project sponsors with varying data literacy levels
Develop, maintain and apply ongoing knowledge and awareness in trends, best practice and new developments in analytics and data science
RWE/Clinical Affairs:
Has a firm grasp of the role of RWD in a Clinical Affairs setting, and able to communicate the strengths and limitations for utilizing such data
Participate in mining diverse RWE data from multiple geographic and healthcare system sources to support evidence generation and real-world studies
Teamwork:
Be an active member of the Alternative Data Solutions team, contributing to the development of Medical Affairs’ set of Data Science infrastructure and algorithms
Test and assess the quality of new tools
Shares good practice on statistical, big data and cloud tools usage with BD’s statisticians, data analysts, and engineers
Collaborate with internal and external BD networks to advance open-source technology solutions
Qualifications:
MS or PhD with 2+ years of experience (internship or industry experience preferred)
Degree should be in data science, statistics, computer science, or a related computational discipline
Knowledge in clinical information coding systems (ICD, CPT, OPCS, etc.)
High proficiency in hands-on computer programming in Python, R or similar programming language
Experience with statistical tools (R, SciPy, Jupyter Notebooks, etc.)
Knowledge or experience with Amazon Web Services (AWS) platform (Glue, QuickSight, SageMaker, etc.), Google Cloud Platform or Microsoft Azure.
High proficiency in exploratory data analysis, data profiling and feature engineering on large, structured and unstructured datasets
Proficiency in writing and executing complex queries to extract/process data (e.g. SQL), including linking tables and variables from very large datasets
Excellent written and verbal communication, business analysis, and consultancy skills
Customer focus - dedicated to meeting the expectations and requirements of internal and external customers
Curiosity and enthusiasm about data related techniques and algorithms and enthuse others to see the benefit of your work
Language Requirement
Fluent written and spoken English
Work Environment / Travel
100% Remote: external candidates can work from home
Relocation or sponsorship not available for this role
Travel required domestically and internationally ~3 trips annually (conference attendance and team meeting)
For certain roles at BD, employment is contingent upon the Company’s receipt of sufficient proof that you are fully vaccinated against COVID-19. In some locations, testing for COVID-19 may be available and/or required. Consistent with BD’s Workplace Accommodations Policy, requests for accommodation will be considered pursuant to applicable law.
Why join us?
A career at BD means being part of a team that values your opinions and contributions and that empowers you to bring your authentic self to work. Here our associates can fulfill their life’s purpose through the work that they do every day.
You will learn and work alongside inspirational leaders and colleagues who are equally passionate and committed to fostering an inclusive, growth-centered, and rewarding culture. Our Total Rewards program — which includes competitive pay, benefits, continuous learning, recognition, career growth, and life balance components — is designed to support the varying needs of our diverse and global associates.
To learn more about BD visit https://jobs.bd.com/
Becton, Dickinson and Company is an Equal Opportunity/Affirmative Action Employer. We do not unlawfully discriminate on the basis of race, color, religion, age, sex, creed, national origin, ancestry, citizenship status, marital or domestic or civil union status, familial status, affectional or sexual orientation, gender identity or expression, genetics, disability, military eligibility or veteran status, or any other protected status.
PDN
#LI-PRO
Primary Work Location
USA NJ - Franklin Lakes
Additional Locations
USA CA - San Diego Bldg A&amp;B, USA CA - San Jose, USA MD - Sparks - 39 Loveton Circle
Work Shift
Apply Now: click Apply Now
Show Less</t>
  </si>
  <si>
    <t>Veho</t>
  </si>
  <si>
    <t>About Veho
Veho is a technology-driven shipping company that enables personalized next-day package delivery, extending partner brand value. Veho brand partners have seen a 20% increase in customer repurchase, 40% increase in customer lifetime value, and 8% rise in net promoter score.
Veho gives package recipients greater insight and control, letting them know when they will receive their package, when drivers are en route, and enables real-time rescheduling, address changes, and personal delivery instructions. Veho's technology matches demand for package delivery with a network of qualified crowdsourced driver partners, ensuring every package is delivered on time and correctly.
The concept for Veho started as a school project while co-founder Itamar Zur attended Harvard Business School. Zur constantly experienced issues receiving packages - from getting the dreaded “we missed you” note, to stolen packages. He set out to fix the problem so many customers and brands face.
Today, Veho’s robust technology platform provides customers and e-commerce brands with an unparalleled shipping experience, an industry record 99.9% average on-time performance for next-day delivery and an average 4.9-star customer rating.
Veho is looking for a Data Scientist who will support our product, sales, leadership, and marketing teams with insights gained from analyzing company data. You'll be adept at using large data sets to find opportunities for product and process optimization and using models to test the effectiveness of different courses of action. Having strong experience using a variety of data mining/data analysis methods, using a variety of data tools, building and implementing models, using/creating algorithms, and creating/running simulations is integral. You'll have a proven ability to drive business results with their data-based insights as well as be comfortable working with a wide range of stakeholders and functional teams.
We are looking for someone with a passion for discovering solutions hidden in large data sets and working with stakeholders to improve business outcomes, business decisions, and, ultimately, change the face of an industry!
What You'll Be Doing:
Working with stakeholders throughout the organization to identify opportunities for leveraging company data to drive business solutions.
Mining and analyzing data from company databases to drive optimization and improvement of product development, marketing techniques, and business strategies.
Assessing the effectiveness and accuracy of new data sources and data gathering techniques.
Developing custom data models and algorithms to apply to data sets.
Using predictive modeling to increase and optimize customer experiences, revenue generation, ad targeting, and other business outcomes.
Developing company A/B testing framework and test model quality.
Coordinating with different functional teams to implement models and monitor outcomes.
Developing processes and tools to monitor and analyze model performance and data accuracy.
Experience and Skills You'll Need to Have
Experience using statistical computer languages (R, Python, SLQ, etc.) to manipulate data and draw insights from large data sets.
Experience working with and creating data architectures.
Coding knowledge and experience with several languages: C, C++, Java, JavaScript, etc.
Knowledge and experience in statistical and data mining techniques: GLM/Regression, Random Forest, Boosting, Trees, text mining, social network analysis, etc.
Experience querying databases and using statistical computer languages: R, Python, SLQ, etc.
Experience using web services: Redshift, S3, Spark, DigitalOcean,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Why You Want to Work with Us
Competitive compensation packages including a very generous equity program.
Full suite of benefits with partial company subsidization of the premium.
Flexible PTO plan.
You'll be part of an AMAZING team that is using innovative strategies and cutting-edge technologies to revolutionize the world of package delivery by creating exceptional experiences for customers and drivers!
“The starting salary for this role is $176,634. The actual salary is dependent upon many factors, such as: education, experience, and skills. The pay range is subject to the discretion of the Company.”
#LI-Remote
Veho is a growth company that looks for team members to grow with it. Veho offers a generous ownership package, casual work environment, a diverse and inclusive culture, and an electric atmosphere for professional development. No matter the location, or the role, every Veho employee shares one galvanizing mission: to revolutionize the world of package delivery by creating exceptional experiences for customers and drivers. We are deeply value-driven (Ownership, Candor, Team Success, Human) and care tremendously about investing in people. We are committed to creating a diverse team and an environment that provides everyone with the opportunity to do the work of their lifetime. Veho is unable to provide sponsorship at this time. Applicants must be able to understand and effectively communicate orally and in writing with all parties regarding work matters, which are generally conducted in English. Qualified applicants will receive consideration without regard to race, color, religion, sex, national origin, age, sexual orientation, gender identity, gender expression, veteran status, or disability.
Show Less</t>
  </si>
  <si>
    <t>Swyfft</t>
  </si>
  <si>
    <t>Senior Data Scientist (US Remote)</t>
  </si>
  <si>
    <t>Swyfft Holdings, LLC, consists of Swyfft, LLC and Core Programs, LLC. Both are fast-growing, tech-enabled MGA’s that are disrupting the traditional insurance industry by re-imagining how you price and bind home insurance and commercial package products. From lightning-fast quotes to hassle-free claims servicing, Swyfft Holdings, LLC leverages big data to provide the very best customer service experience in the industry. We're growing, we’re expanding and we're looking for “tech-savvy” folks like you to join our team!
This position is a U.S. remote based opportunity. Some travel for team meetings and trainings may be required
About the Position:
We believe that building an effective insurance company is best accomplished with a systematic, quantitative framework. Underwriting profitability is a problem that we are committed to solving effectively by applying modern statistical and machine learning techniques!
As a Senior Data Scientist, you will help build and evaluate our pricing models to enhance our risk segmentation. You will also work alongside a combination of actuaries, data architects, and other data scientists. You'll leverage modern statistical techniques to build on our pricing capabilities and more accurately segment our portfolio of risk. If you are an analytical thinker, tech savvy, and have great communication skills, this position could be a great fit for you!
Key Responsibilities: (What you'll be asked to do)
Support the overall goal of underwriting profitability.
Provide actionable recommendations to improve rating plans and underwriting sophistication.
Develop novel features to enhance risk segmentation based on internal and external data sources.
Create pipelines for data processing so that research ideas can be rapidly iterated on and put into production.
Take end-to-end ownership of problem domains and continuously improve upon quantitative solutions.
Develop and maintain models used in ratemaking and underwriting.
Evaluate new data sources for marginal impact.
The Successful Candidate: (What we're looking for)
You can communicate findings to key stakeholders and make recommendations to support decision-making.
You are motivated to independently discover beneficial knowledge and make recommendations rather than simply wait for direction.
You understand the importance for analyses/models to be actionable instead of merely academic.
You know your audience and the needs of the business.
You are readily able to identify basic data issues and “triangulate” across multiple sources of information.
Some Requirements: (What you’ll need to be successful)
Strong programming skills with experience using SQL, R, and Python.
Experience with predictive analysis and data visualization techniques using relevant tools such as Tableau and Dataiku.
Demonstrated experience building, validating, and applying statistical machine learning methods. For example, applying LightGBM to real-world problems.
Strong demonstrable knowledge of topics such as inferential statistics, machine learning, and numerical optimization.
Familiarity with Insurance business knowledge such as: economics of insurance, ratemaking and rating plans for both personal and commercial lines of insurance.
Education:
Advanced degree in a quantitative discipline and/or 7+ years of applying advanced quantitative techniques.
7+ years’ experience required in a related field such as: Data Governance, Data Quality, Data Management, or Data Analytics.
Computer Skills:
Must be proficient with MS Office and other internal insurance related programs, systems or applications.
Ability to communicate effectively using programs such as Slack &amp; MS Teams. You are comfortable sharing screens and video chatting.
Other:
Reliable high-speed internet connectivity required.
Designated quiet work from home space.
We Have a Great Benefits Package!
20 days of PTO annually
Medical, Dental, Vision
Short- and Long-Term Disability (Company Paid)
Life &amp; AD&amp;D (Company Paid)
Healthcare, Dependent Care and Transit FSA
401K with a generous matching contribution and no vesting schedule
It is the policy of Swyfft to provide equal employment opportunities to all employees and applicants for employment without regard to race, religion, color, ethnic origin, gender, gender identity, age, marital status, veteran status, sexual orientation, disability, or any other basis prohibited by applicable federal, state, or local law. EOE/AA/M/D/V/F.
Please Note: Swyfft Holdings, LLC is not accepting 3rd party agency resumes for this position, please do not forward resumes to our careers email address or Swyfft Holdings, LLC employees. Swyfft Holdings, LLC will not be responsible for any fees related to unsolicited resumes.
Job Type: Full-time
Show Less</t>
  </si>
  <si>
    <t>Virginia Tech Applied Research Corporation</t>
  </si>
  <si>
    <t>Chantilly, VA</t>
  </si>
  <si>
    <t>Position Summary: Virginia Tech Applied Research Corporation (VT-ARC) is seeking someone to assist in creative development and execution of analysis within VT-ARC’s Strategy, Policy, and Planning Division (SPPD). Directly supporting the Air Force’s Office of Scientific Research program to maintain a portfolio of leap-ahead technologies, analyzing and reporting on relevant technology areas, studying and reporting on historical and on-going technology development, identifying organizations or individuals of interest, and conducting outreach to those identified for partnering efforts. Applies a leadership and analytics background, organizational ability, and communications skills to accomplish the required objectives. Participates in customer technology strategy discussions with the aim of identifying, documenting, and tracking key strategic and technological findings and program issues. Experience with application of a creative approach to developing insightful analytic products, and experience applying multi-disciplinary analytic techniques is highly desired.
Duties/Responsibilities:
Employ qualitative and quantitative research methods to develop market research reports identifying individuals, companies, or researchers active in a specific subject area
Use Google Data Studio to produce interactive data analysis reports for senior-level government officials
Execute Python ETL pipelines to gather, clean and process data for analytics reports
Write SQL queries to create custom reports and datasets
Update and maintain databases to refresh monthly and quarterly metrics reports for government customers
Leverage large raw data sets from data sources such as Pitchbook and USAspending
Required Education, Certification, Skills, Capabilities:
Bachelor of Science (B.S.) or Bachelor of Arts (B.A.) with demonstrated experience performing quantitative data analysis.
Experience using Python to execute data analysis projects, automate recurring data workflows, perform statistical studies, or produce other tangible research products such as publications, patents, or software
Ability to conduct rapid high-level topic research as well as in-depth analysis on a range of technical topics
This is an entry level position, 0 to 2 years professional experience
Preferred Qualifications:
Experience working with datasets in a cloud (preferable Google) environment, including tools such as Cloud SQL and BigQuery
Experience generating business intelligence/analytics reports for G-Suite audiences
Market research experience
Familiarity with visualizing large datasets
Familiarity with SQL and NoSQL databases
Previous internship, or academic project supporting in or with US Government agencies
Experience using Google Data Studios or similar enterprise BI platform to produce data analysis products
Primary Work Location: Work is to be performed in Chantilly, VA
Special Work Conditions:
Possible travel to other CONUS locations
Occasional work outside of corporate core business hours
Security:
Must be a U.S. Citizen
Must be able to obtain &amp; hold a Secret clearance or above
Virginia Tech Applied Research Corporation is an equal opportunity employer. All qualified applicants will receive consideration for employment without regard to race, color, religion, sex, sexual orientation, gender identity, national origin, disability, or status as a protected veteran.
Virginia Tech Applied Research Corporation uses E-Verify to confirm the employment eligibility of all newly hired employee. To learn more about E-Verify, including your rights and responsibilities, please visit www.E-Verify.gov
Virginia Tech Applied Research Corporation (VT-ARC) provides unique access to the broad and rich research enterprise found at Virginia Tech. VT-ARC forms multi-disciplinary teams to apply innovative solutions to the real-world problems that strain our social, political, industrial, and economic foundations. Specializing in the identification and use of fundamental research, VT-ARC performs contract R&amp;D on larger scale problems and at technology readiness levels beyond those generally addressed by academia. VT-ARC combines significant technical expertise with program management skills to deliver robust solutions on schedule and within budget.
Show Less</t>
  </si>
  <si>
    <t>Job Description:
Ibotta is seeking a Senior Data Scientist, Client Analytics to join our innovative team and contribute to our mission to Make Every Purchase Rewarding.
The Senior Data Scientist, Client will help build out analyses that provide compelling, actionable and data-driven recommendations to internal and external stakeholders.
As a Senior Data Scientist, Client, you will be responsible for using the latest developments in statistics, machine learning, and testing methodologies to understand the business in-depth, support and challenge strategic options, and build state-of-the-art tools to improve our retail business and frame data analysis in terms of the decision making process.
This position is located in Denver, Colorado or with the option of full-time remote. Candidates must live in the United States, Canada, or Mexico.
What you will be doing:
Embrace and uphold Ibotta’s Core Values: Integrity, Boldness, Ownership, Teamwork, Transparency &amp; Advocate for Savers
Work cross-functionally to analyze large amounts of behavioral and transaction data to provide clients with actionable insights about Ibotta’s users
Understand and report business performance in detail and identifying opportunities for campaign optimization
Communicate complex analyses and data intricacies in a clear, concise manner both internally as well as to external clients
Ideation, development, and support on strategic initiatives including statistical modeling and advanced analytics
Design, develop and deploy advanced analytics solutions end-to-end, as a trusted analytics partner to our internal and external stakeholders to support business decisions
Automate analyses and create data pipelines via SQL and python based ETL framework
Respond to time-sensitive requests and analyses
Placing actionable data points and trends in context for leadership to understand actual performance and uncover opportunities
What we are looking for:
5+ years of practical work experience in Analytics; experience in mobile, retail, or CPG a plus
Bachelor’s degree in Computer Science, Engineering, Analytics or a related field required; Advanced degree preferred
Strong SQL and proven data wrangling skills with the ability to provide creative, actionable solutions/insights
In-depth experience using modern data analysis tools (such as R, Python, Presto, Hive, Spark, Airflow, GitHub etc)
Proven expertise with data handling, processing, statistical and analytical skills
Ability to thrive in an agile environment
Ability to develop, maintain, automate, visualize, analyze, and communicate reporting to management
Ability to think creatively, provide thoughtful insights, and develop impactful automated reporting to management
Experience with effective communication of analytical outputs to stakeholders, including development of data summaries, visualizations and other storytelling methods
About us:
Built in Denver, CO, Ibotta ("I bought a...") is a free mobile shopping app that gives users cash back on groceries and more. Through our partnerships with brands and retailers like Procter &amp; Gamble, Kraft Heinz, Kellogg, Amazon, Walmart, Target, and Uber, we’ve delivered over $1B in cumulative cash rewards to our Savers. Guided by our values and our mission to make every purchase rewarding, we come to work energized by the business problems we get to solve, the technology we get to build, and the people we get to innovate (and have fun) with. Ibotta made Inc.’s 2020 list of the 5000 fastest-growing private companies in the U.S. for the third consecutive year. In 2019, we became the first mobile consumer technology company in Colorado to achieve $1B in valuation.
To learn more about what our Tech teams are doing day to day, visit
Building Ibotta on Medium.com
.
Additional details:
This position is located in Denver, CO or with the option of full-time remote and includes competitive pay, flexible time off, benefits package (including medical, dental, vision), Lifestyle Spending Account, 401k match, profit sharing and equity. Candidates must live in the United States, Canada, or Mexico.
Base compensation range: $110,000-$140,000
Ibotta is an Equal Opportunity Employer. Ibotta’s employment decisions are made without regard with race, color, religion, national origin, age, sex, marital status, ancestry, physical or mental disability, veteran status, gender identity, sexual orientation, or any other legally protected status.
If living in the United States, applicants must be currently authorized to work in the United States on a full-time basis.
For the security of our employees and the business, all employees are responsible for the secure handling of data in accordance with our security policies, identifying and reporting phishing attempts, as well as reporting security incidents to the proper channels.
#BI-Remote
#LI-Remote
Ibotta is an equal opportunity employer. We celebrate diversity and are committed to creating an inclusive environment for all employees.
Show Less</t>
  </si>
  <si>
    <t>PacArctic LLC</t>
  </si>
  <si>
    <t>Data Scientist- Junior</t>
  </si>
  <si>
    <t>PacArctic, a Koniag Government Services company, is seeking an experienced Data Scientist - Junior A with a Top-Secret Clearance to support PAC and our government customer in Washington, DC.
We offer competitive compensation and an extraordinary benefits package including health, dental and vision insurance, 401K with company matching, flexible spending accounts, paid holidays, three weeks paid time off, and more.
Essential Functions, Responsibilities &amp; Duties may include, but are not limited to:
Support research, analysis, and tracking OBO’s HR function milestones and metrics.
Using data collected in the study, assist the government to identify findings and recommendations of this assessment that will streamline the customer’s functions/products, maximize efficiencies, and provide a concrete structural blueprint for the delivery of HR services in a cost-effective manner that optimizes the customer’s long and short-term service goals.
Recommendations as needed for project data visualizations
Support the government to analyze the data collected outputs throughout the different methodologies
Support data analysis and development of data sets for functional and performance analytics; turning data into value for IT solutions.
Create data visualizations to communicate IT findings which enhance business functions.
Support a wide variety of analytical techniques used to determine and communicate trends and patterns, fill gaps in information and project events, identify anomalies, ascribe meaning to events or information from disparate sources, and develop defensible judgments and conclusions based on accepted research and analytical methodologies.
Work Experience, Knowledge, Skills &amp; Abilities:
Able to obtain and maintain a Top-Secret clearance
Experience in statistical analysis and data mining
Knowledgeable in Eclipse IDE, PyCharm, Java, Rstudio, Microsoft SQL, Python
Knowledge of data management concepts, principles, and methods for database logical and physical design, development, and maintenance of information management systems.
Strong analytical skills with the ability to collect, organize, analyze, and disseminate significant amounts of information with attention to detail and accuracy.
Highly developed oral and written communication skills required to present findings or translate the data into an understandable document. Must be skilled and able to prepare and present highly complex matters, material, and/or issues to others.
Bachelor’s degree in Data Science strongly preferred
2+ years of professional experience required
Working Environment &amp; Conditions
This job operates in a professional office environment and has a noise level of mostly low to moderate. This role routinely uses standard office equipment such as computers, phones, photocopiers, filing cabinets and fax machines. This position is primarily indoors, consistent with a standard office position and has a noise level of mostly low to moderate. The incumbent is required to stand; walk; sit; use hands to finger, handle, or feel objects, tools, or controls; reach with hands and arms; talk and hear. The workload may require the incumbent to sit for extended periods of time. The incumbent must be able to read, do simple math calculations and withstand moderate amounts of stress. The incumbent must occasionally lift and/or move up to 25 lbs. Specific vision abilities required by the job include close vision, distance vision, color vision, depth perception, and the ability to adjust focus.
Our Equal Employment Opportunity Policy
The company is an equal opportunity employer. The company shall not discriminate against any employee or applicant because of race, color, religion, creed, sex, sexual orientation, gender or gender identity (except where gender is a bona fide occupational qualification), national origin, age, disability, military/veteran status, marital status, genetic information or any other factor protected by law. We are committed to equal employment opportunity in all decisions related to employment, promotion, wages, benefits and all other privileges, terms and conditions of employment.
The company is dedicated to seeking all qualified applicants. If you require an accommodation to navigate or to apply to a position on our website, please contact Heaven Wood via e-mail at accommodations@koniag-gs.com or by calling 703-488-9377 to request accommodations.
Koniag Government Services (KGS) is an Alaska Native Owned corporation supporting the values and traditions of our native communities through an agile employee and corporate culture that delivers Enterprise Solutions, Professional Services and Operational Management to Federal Government Agencies. As a wholly owned subsidiary of Koniag, we apply our proven commercial solutions to a deep knowledge of Defense and Civilian missions to provide forward leaning technical, professional, and operational solutions. KGS enables successful mission outcomes for our customers through solution-oriented business partnerships and a commitment to exceptional service delivery. We ensure long-term success with a continuous improvement approach while balancing the collective interests of our customers, employees, and native communities. For more information, please visit www.koniag-gs.com
EOE Minorities/Female/Protected Veterans/Disabled. Shareholder Preference in accordance with Public Law 88-352
Show Less</t>
  </si>
  <si>
    <t>Amiti consulting corp</t>
  </si>
  <si>
    <t>Data Analyst/Data Scientist</t>
  </si>
  <si>
    <t>Hello ,
We've a very urgent requirement for below role, Can you pls go thru the JD and help me with the best.
Role: Data Analyst/Data Science/Data Engineering
United States – Initial Remote for a month.
Need to work during PST
Better look for CA local profiles
Rate: $100/K
TechM/Google
10+ years of hands-on experience in quantitative analysis.
Extensive experience developing complex data analysis.
Experience articulating business questions and using quantitative techniques to arrive at a solution using available data.
Solid foundation of statistical modeling and machine learning algorithms (classification, regression, clustering, etc) and experimental design ( A/B testing, etc.).
Must have experience in BI Architecture.
Proficient in BI queries, dashboarding, reports &amp; visualizations.
Advanced knowledge in SQL handling large amounts of data.
Advanced knowledge in tabular models.
Hands on experience in R and/or Python.
Experience with complex DTS packages for ETL.
Proficient in developing complex stored procedures, triggers, tables, user defined functions, views, and indexes.
Experience performance tuning, handling Indexes, and query optimization.
Knowledge of Relational Database Management Systems and Data Warehouse concepts, OLTP &amp; OLAP.
Strong communication and documentation skills.
Strong ability to work collaboratively with a team as well as independently.
Preferred Qualifications:
Prior experience in Google landscape.
Experience in Google Cloud.
Knowledge in Data Studio/Tableau and Sheets/Excel skills, including pivot tables and charting/graphing capabilities.
Thanks &amp; Regards,
Srilaxmi Pavuluri |Technical Recruiter
Amiti Consulting Group | One Loudoun | Virginia
Mobile: 571.781.5690 | Fax: 202.246.7852
Job Type: Full-time
Salary: Up to $120,000.00 per year
Schedule:
8 hour shift
Work Location: One location
Show Less</t>
  </si>
  <si>
    <t>Dworo.io</t>
  </si>
  <si>
    <t>Los Angeles, CA</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</si>
  <si>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Visa sponsorship available if required,
Training available if required
Remote Jobs available
Candidate must be eligible for visa filling
Responsibilities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
Skills
Proven experience as a Data Scientist or Data Analyst
Understanding of machine-learning and operations research
Knowledge of R, SQL and Python; familiarity with Scala, Java or C++ is an asset
Experience using business intelligence tools (e.g. Tableau) and data frameworks (e.g. Hadoop)
Strong math skills (e.g. statistics, algebra)
Problem-solving aptitude
Excellent communication and presentation skills
BSc/BA in Computer Science, Engineering or relevant field; graduate degree in Data Science or other quantitative field is preferred
Job Type: Full-time
Salary: $89,000.00 - $99,000.00 per year
Schedule:
Monday to Friday
Work Location: Remote
Show Less</t>
  </si>
  <si>
    <t>3M</t>
  </si>
  <si>
    <t>RR - Data Scientist</t>
  </si>
  <si>
    <t>Maplewood, MN</t>
  </si>
  <si>
    <t>Job Description:
Data Scientist to Begin Working in 2023
Collaborate with Innovative 3Mers Around the World
Choosing where to start and grow your career has a major impact on your professional and personal life, so it’s equally important you know that the company that you choose to work at, and its leaders, will support and guide you. With a diversity of people, global locations, technologies and products, 3M is a place where you can collaborate with 96,000 other curious, creative 3Mers.
“A long-lasting career at 3M comes from having vision, imagination and the ability to see what doesn’t exist. 3Mers are groundbreaking innovators and it’s important that we give every person the space for disruptive and creative thinking.” – John Banovetz, senior vice president and chief technology officer at 3M
The Impact You’ll Make in this Role:
Data Scientists at 3M research and develop new technologies and approaches in AI. We explore areas reinforcement learning, speech science, deep learning, natural language processing, and computer vision that enable new opportunities for our businesses and customers. At 3M, our data scientists develop digital solutions for manufacturing, help create new unique 3M materials and enable new process capabilities. These solutions have global impact and reach 3M customers in health information, worker safety, digital oral care, transportation, with smart consumer products and many more.
Here, you will make an impact by:
Conducting research on emerging algorithmic approaches to Data Science and reporting your results to the larger AI community at 3M
Leveraging expertise to develop and lead new data analytics technologies for product development or for manufacturing systems
Collaborating with research teams in corporate research and business labs to build capabilities and applications to solve emerging challenges
Assisting with the design and creation of software applications as a member of a cross-functional team of software developers, engineers, and scientists
Collaborating with other team members on data analysis workflow, data pipelines, analysis techniques, and opportunities for model improvements
Filing patent applications, publishing, and presenting at conferences
Your Skills and Expertise
To set you up for success in this role from day one, 3M is looking for candidates who must have the following qualifications:
Currently possess or are in the final year of pursuing a Master’s degree or higher in a science or engineering discipline from an accredited institution
Additional qualifications that could help you succeed even further in this role include:
Currently possess or are in the final year of pursuing a Ph.D. degree or post-doctoral fellowship in Computer Science, Machine Learning, Electrical Engineering, Data Science, Cognitive Science, Computational Linguistics, Software Engineering, Applied Physics, Applied Mathematics, or related discipline from an accredited institution
Training and/or experience in deep learning, natural language processing, speech recognition, natural language understanding, data science, computer vision, or statistics, through thesis work, internships, or industry or national lab employment
Experience with research projects in areas of interest to 3M: computer vision, manufacturing processes, machine learning applied to product design and development, materials sciences, reinforcement learning and causal AI
Experience with Azure and AWS cloud services and data analytics tools
Experience in the generation, collection, and analysis of materials data
Strong scientific and technical acumen, with demonstrated interest and ability to make connections between science/technology and real-world concerns
Ability to deal with the ambiguity of early stage scouting and evaluation of new opportunities and the flexibility to change direction as additional information becomes available
Demonstrated scientific excellence as evidenced by publications and presentations
Strong performance working in a team environment
Please submit your application using your full detailed CV instead of a one-page resume.
Travel: May include up to 10% domestic/international
Relocation Assistance: May be authorized
Responsibilities of this position may include direct and/or indirect physical or logical access to information, systems, technologies subjected to the regulations/compliance with U.S. Export Control Laws.
U.S. Export Control laws and U.S. Government Department of Defense contracts and sub-contracts impose certain restrictions on companies and their ability to share export-controlled and other technology and services with certain "non-U.S. persons" (persons who are not U.S. citizens or nationals, lawful permanent residents of the U.S., refugees, "Temporary Residents" (granted Amnesty or Special Agricultural Worker provisions), or persons granted asylum (but excluding persons in nonimmigrant status such as H-1B, L-1, F-1, etc.) or non-U.S. citizens.
To comply with these laws, and in conjunction with the review of candidates for those positions within 3M that may present access to export controlled technical data, 3M must assess employees' U.S. person status, as well as citizenship(s).
The questions asked in this application are intended to assess this and will be used for evaluation purposes only. Failure to provide the necessary information in this regard will result in our inability to consider you further for this particular position. The decision whether or not to file or pursue an export license application is at 3M Company's sole election.
Supporting Your Well-being
3M offers many programs to help you live your best life – both physically and financially. To ensure competitive pay and benefits, 3M regularly benchmarks with other companies that are comparable in size and scope.
Resources for You
For more details on what happens before, during and after the interview process, check out the Insights for Candidates page at 3M.com/careers.
3M is an equal opportunity employer. 3M will not discriminate against any applicant for employment on the basis of race, color, religion, sex, sexual orientation, gender identity, national origin, age, disability, or veteran status.
Learn more about 3M’s creative solutions to the world’s problems at www.3M.com or on Twitter @3M.
Responsibilities of this position include that corporate policies, procedures and security standards are complied with while performing assigned duties.
Our approach to flexibility is called Work Your Way, which puts employees first and drives well-being in ways that enable 3M’s business and performance goals. You have flexibility in where and when work gets done. It all depends on where and when you can do your best work.
Pay &amp; Benefits Overview: https://www.3m.com/3M/en_US/careers-us/working-at-3m/benefits/
3M is an equal opportunity employer. 3M will not discriminate against any applicant for employment on the basis of race, color, religion, sex, sexual orientation, gender identity, national origin, age, disability, or veteran status.
Please note: your application may not be considered if you do not provide your education and work history, either by: 1) uploading a resume, or 2) entering the information into the application fields directly.
3M Global Terms of Use and Privacy Statement
Carefully read these Terms of Use before using this website. Your access to and use of this website and application for a job at 3M are conditioned on your acceptance and compliance with these terms.
Start your job application: click Apply Now
Show Less</t>
  </si>
  <si>
    <t>Consumer Product Manufacturing</t>
  </si>
  <si>
    <t>Altak Group</t>
  </si>
  <si>
    <t>We are looking for a Data Scientist to analyze large amounts of raw information to find patterns that will help improve the client's systems. In this role, you should be highly analytical with a knack for analysis, math, and statistics. Critical thinking and problem-solving skills are essential for interpreting data. We want to see a passion for machine learning and research.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
Skills
Proven experience as a Data Scientist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
Job Types: Full-time, Contract
Pay: $75.00 - $80.00 per hour
Schedule:
8 hour shift
Monday to Friday
Experience:
Machine learning: 6 years (Required)
Python: 6 years (Preferred)
SQL: 6 years (Preferred)
Work Location: Remote
Show Less</t>
  </si>
  <si>
    <t>Artificial Intelligence Labs at the American Alliance for International Education</t>
  </si>
  <si>
    <t>Data Scientist / Engineer for Digital Health (Remote, Part-time)</t>
  </si>
  <si>
    <t>This is a part-time and remote job only for data scientists or engineers with experience in medical / healthcare field.
AAFIE Artificial Intelligence Labs at AAFIE focuses on the research and development of digital transformation solutions for healthcare and manufacturing industries. Our founding members include AI professors from UC Berkeley as well as senior engineers from Silicon Valley. Accomplishing our mission requires doing really big things for patients. We are currently looking for innovative, collaborative and curious people who love to leverage machine learning and deep learning solutions to improve human health.
Primary Responsibilities:
Design and build our digital health data platform by leveraging the most updated data architectural technologies and open source frameworks, with multiple sources of data (e.g., wearables, mobile devices, IoT, natural language) ;
Build highly scalable data pipelines and applications to support digital healthcare use cases for real time and batch healthcare data using advanced big-data technologies.
Work closely with machine learning team to realize the digital healthcare solutions;
Perform maintenance and optimization of the big data system.
Required Qualifications:
MS/PhD degree in Computer Science, Information Science, Statistics, Data Science, Mathematics, or related field;
Extensive experience in building streaming data platform based on Kafka;
Programming experience in Scala, Python, and Java experiences;
Extensive experience with Hadoop/Spark, Lambda/Kappa/delta architectures, Data Lake, Delta Lake, and Flink, Airflow, Debezium, and Druid;
Experience with cloud technologies, AWS is a plus;
Experience of implementing CDC (Change Data Capture) process flows for SQL and noSQL;
Experience with digital healthcare production workflows and processes is a plus;
Experience with machine learning modeling for digital healthcare is a plus.
Job Types: Part-time, Contract
Pay: $60.00 - $120.00 per hour
Benefits:
Flexible schedule
Schedule:
Self-determined schedule
Education:
Bachelor's (Required)
Experience:
Kafka in Healthcare: 2 years (Required)
Work Location: Remote
Show Less</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</si>
  <si>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As a Data Scientist at PayPal, you will apply your strategic data and analytical skills to solve major risk challenges in the Large Enterprise Seller Risk Organization
Job Description:
As a Data Scientist at PayPal, you will apply your strategic and analytical skills to solve major risk challenges. You will act as a risk consultant to drive recommendations and implement solutions that ultimately impact the top and bottom lines. And you will do it all by collaborating with a global team of colleagues across sales, operations, product, data science, and finance in an environment that values your risk domain and data expertise, encourages you to take on new responsibility, promotes continuous learning, and rewards innovation.
Your Day-to-day Will Involve
Using modeling and analytics to understand how risk decisions impact our top and bottom lines. This will include assessing risks of new/existing products, determining risk policies, or identifying inefficiencies in existing risk operations.
Ensuring the team is delivering on our KPIs by using various data mining and data visualization tools to monitor portfolio performance and identify improvement opportunities
Developing hypotheses and set up your own problem frameworks to test for the best solutions. You will also scope the operational feasibility, lead implementation efforts, and monitor the success of your solutions.
Leveraging data analysis tools and technologies. For example, using machine learning to determine how we identify and mitigate risk on the platform.
Creating new solutions rooted in empathy and research that assist all customers as they work to better manage their finances.
Collaborating in a team environment. As part of our crew, you will learn to energetically rally diverse groups in pursuit of a common goal.
The Ideal Candidate Is
Innovative &amp; Curious - You have the desire and ability to connect and empathize with our customers. You have an entrepreneurial spirit and get excited about creating new businesses and reinventing current ones. You ask why, explore, and bring your unique perspective to the table.
Analytical &amp; Action-Oriented - You are data driven and outcome focused. You grow comfortable with ambiguity, fueled by a hunger to learn and constantly seeking out new challenges. You have a desire to take action, try new things, and sometimes fail. You persevere but know when to change course and are up for juggling multiple deliverables.
Collaborative &amp; Team-Oriented - You always keep the people around you in the loop and are excited to communicate complex ideas clearly to make sure your co-workers understand the “why” behind their work and their key priorities.
Inclusive - You will empathize with those around you and care about their success, as you bring people together around what’s possible.
Basic Qualifications
Bachelor’s degree or higher in a quantitative field (Business, Math, Economics, Finance, Statistics, Science, Engineering)
Minimum of 2-3 years of experience in the risk domain associated with payments, fintech, banking or the ecommerce industry
Experience with technical tools such as SQL, Python, Tableau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To apply to this job, click Apply Now
Show Less</t>
  </si>
  <si>
    <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new opportunities. As an aspiring data scientist, you know you can help turn these complex data sets into useful information to solve global challenges. Across private and public sectors — from fraud detection to cancer research to national intelligence — you see data scientists turning data into actions and you want to be part of the team.
We have an opportunity for you to develop your analytical skills and establish your career in data science. You’ll join a rigorous training program that combines skills assessments, a comprehensive curriculum, functional mentorship, a capstone analytic challenge, and support to place you on your first data science project. You’ll learn how to write scripts to integrate data, conduct exploratory data analysis to discover hidden trends, apply machine learning to train predictive models, and use the right combination of tools and frameworks to turn that set of disparate data points into objective answers that inform decisions. You’ll learn how to develop, implement, and support the usage of data visualization, configuration, deployment, and usage. Apply advanced consulting skills and extensive technical expertise in data visualization and storytelling and possess a full industry knowledge of tools and techniques to support the development and delivery of impactful data models and data visualizations. Equipped with the foundational data science skills to accelerate your career, you’ll join a team and apply those skills to support our clients’ critical national security missions. Embrace the challenge and join us in driving change through data science. This position is a hybrid role with a combination of working at a Booz Allen office or client site and working remotely.
Empower change with us.
You Have:
Experience with a programming language, including SQL, Python, or R
Experience with querying or analyzing data to answer questions and solve problems
Experience with Microsoft Excel
Knowledge of basic concepts in Mathematics and Statistics
Secret clearance
Bachelor's degree
Nice If You Have:
Experience with Tableau, Qlik, Power BI or other data visualization tools
Ability to learn a programming language
Ability to work in the cloud computing environment
Ability to work effectively in a collaborative team environment
Ability to pursue a career in data science
Bachelor's degree in Data Science, Mathematics, Engineering, Physics, Statistics, or Computer Science
Clearance:
Applicants selected will be subject to a security investigation and may need to meet eligibility requirements for access to classified information; Secret clearance is required.
Compensation:
At Booz Allen, we celebrate your contributions, provide you with opportunities and choice, and support your total well-being. Our comprehensive benefit offerings include healthcare, retirement plan, insurance programs, commuter program, employee assistance program, paid and unpaid leave programs, education assistance, and childcare benefits.
The salary for this position will be determined based on various factors. The proposed salary range for this position in Colorado is 80,000 to 90,000.
Build Your Career:
At Booz Allen, we know the power of analytics and we’re dedicated to helping you grow as a data analysis professional. When you join Booz Allen, you’ll have the chance to:
access online and onsite training in data analysis and presentation methodologies, and tools like Hortonworks, Docker, Tableau, and Splunk
change the world with the Data Science Bowl—the world’s premier data science for social good competition
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To apply to this job, click Apply Now
Show Less</t>
  </si>
  <si>
    <t>To get the best candidate experience, please consider applying for a maximum of 3 roles within 12 months to ensure you are not duplicating efforts.
Job Category
Products and Technology
Job Details
We are looking for an experienced data scientist to support the Customer Experience team at Slack. At Slack, our mission is to make people’s working lives simpler, more pleasant, and more productive. The Customer Experience team lives this every day, providing a delightful experience to our customers.
In this role, you will work closely with the Customer Experience organization to understand and improve the experience people have with Slack across every stage of the customer journey. You will have the opportunity to influence key business and product decisions through your analysis and insights. Your credibility will be strengthened through deep technical skills, strong business sense, and a clear dedication to improving our customers’ experiences. You will bring a solid understanding of SaaS businesses, forecasting models, and ways to process natural language. You can also tell compelling stories with data.
Slack has a positive, diverse, and supportive culture—we look for people who are curious, inventive, and work to be a little better every single day. In our work together we aim to be smart, humble, hardworking and, above all, collaborative. If this sounds like a good fit for you, why not say hello?
What you will be doing
Apply various data science methods to understand usage patterns of Slack Support
Perform evidence-based evaluations of the most important drivers of satisfaction with Slack and Slack Support
Build out key success metrics and reporting for the Customer Experience organization
Prototype foundational data pipelines and partner with the data engineering organization to elevate these into canonical sources of truth for Customer Experience metrics
Identify and clearly communicate potential opportunities to improve the experience of people using Slack
Evangelize evidence-based decision making by partnering with key decision makers and driving general accessibility of data and insights
Organize disparate facts and analyses into a coherent narrative that evaluate the success of and influence product and support strategy
What you should have
A passion for customer support and the role it plays in making a customer-centric team successful
Expertise in scoping work requested by diverse sets of stakeholders
Data science or engineering experience doing data science or quantitative analysis, with preferred experience in settings with multiple consumer user types, such as a marketplace or productivity or collaboration tools.
Expertise in at least one programming language for data analysis (e.g. Python, R, Scala)
Experience working with data technologies that allow analysis of large amounts of data (e.g. Spark, Presto, Hive, Hadoop, etc). Familiarity with Apache Airflow is a plus.
Comfortable and skilled at written and verbal communication to varied audiences
Experience collaborating with and influencing cross functional partners
Experience in building advanced data pipelines and designing data scheme and table infrastructure
Experience in cleaning sets of data so accurate decisions and forecasts can be made
A related technical degree is required
Plus: An advanced degree (MS, PhD) in a quantitative field (e.g. Computer Science, Economics, Physics)
Plus: Experience with statistical and machine learning methods to build descriptive and predictive models
For Colorado-based roles: Minimum annual salary of $150,200. You may also be entitled to receive bonus, restricted stock units, and benefits. More details about our company benefits can be found at the following link: https://www.getsalesforcebenefits.com/
*LI-Y
Accommodations
If you require assistance due to a disability applying for open positions please submit a request via this Accommodations Request Form .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Salesforce and explore our benefits.
Salesforce, Inc .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Salesforce, Inc . and Salesforce.org do not accept unsolicited headhunter and agency resumes. Salesforce, Inc . and Salesforce.org will not pay any third-party agency or company that does not have a signed agreement with Salesforce, Inc . or Salesforce.org .
Salesforce welcomes all.
To apply to this job, click Apply Now
Show Less</t>
  </si>
  <si>
    <t>HOW MIGHT YOU DEFY IMAGINATION?
You’ve worked hard to become the professional you are today and are now ready to take the next step in your career. How will you put your skills, experience and passion to work toward your goals? At Amgen, our shared mission—to serve patients—drives all that we do. It is key to our becoming one of the world’s leading biotechnology companies, reaching over 10 million patients worldwide. Come do your best work alongside other innovative, driven professionals in this meaningful role.
Sr. Associate Data Scientist (Remote)
Live
What you will do
Let’s do this. Let’s change the world. Manufacturing and Clinical Supply (MCS) within Process Development is hiring a Sr. Associate Data Scientist to support its multiple digital data programs. MCS is responsible for the end-to-end delivery of products, process knowledge and technology solutions to enable Amgen’s accelerated product commercialization. MCS serves as a launch site to enable speed to market for Amgen’s innovative products and biosimilars. This person will build a wide-range of innovative data and analytics solutions, from descriptive to prescriptive, develop advanced analytical models, integrate data, derive insights, automate and enhance processes. The ideal candidate enjoys tackling business challenges and excels at organizing information from numerous data sources translating into business insights.
Responsibilities:
Leverage large datasets to conduct end-to-end supply chain and manufacturing analytics that include data gathering and requirements specifications, processing, analytics, and presentations
Understand and collect business/functional requirements, recommend metrics, and create a roadmap/timeline
Interact cross-functionally with a wide variety of people and teams. Work closely with subject matter experts to deliver value by developing novel, practical, scientific, data-driven solutions to meet business needs
Synthesize input into a prioritized feature list and build User Stories (requirements) for each feature
Build a wide range of data and analytics solutions, from descriptive to prescriptive, using sophisticated statistical and machine learning models
Prototype, build, and customize analytical applications to enable in-depth analysis
Define and create automated interactive dashboards and tools that turn data into business insights
Document data relations, data flows, and business logic
Partner with IS and Data Engineers to ensure that the models feeding the dashboards are robust, functional, and relevant to business needs
Ensures delivery of efficient, agile, integrated business and system processes while incorporating agile project management approaches
Win
What we expect of you
We are all different, yet we all use our unique contributions to serve patients. The dynamic professional we seek is an individual with these qualifications.
Basic Qualifications:
Master’s degree OR
Bachelor’s degree and 2 years of directly related experience OR
Associate’s degree and 6 years of directly related experience OR
High school diploma / GED and 8 years of directly related experience
Preferred Qualifications:
Expertise working with large data sets, data mining, and visualization
Expertise in Python and/or R and/or SQL programming languages
Understanding of biopharmaceuticals process and supply chain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Experience with interpreting and extracting meaning from different types of data sets
Excellent communication skills (written and verbal)
Must have a helpful personality and like to address challenges in a collaborative way
Thrive
Some of the vast rewards of working here
As we work to develop treatments that take care of others, we also work to care for our teammates’ professional and personal growth and well-being.
Full support and career-development resources to expand your skills, enhance your expertise, and maximize your potential along your career journey
A diverse and inclusive community of belonging, where teammates are empowered to bring ideas to the table and act
Generous Total Rewards Plan—comprising health, finance and wealth, work/life balance, and career benefits—with compensation and benefits rated above 4 stars (out of 5) on Glassdoor
Apply now
for a career that defies imagination
Objects in your future are closer than they appear. Join us.
careers.amgen.com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Amgen requires all staff in the United States, Puerto Rico and Canada to be vaccinated from COVID 19 as a condition of employment. In accordance with applicable law, Amgen will provide reasonable accommodations to staff members who qualify on the basis of a medical reason or a sincerely held religious belief, practice, or observance. Such accommodation may not pose an undue hardship to Amgen, its operations, or its staff.
To apply to this job, click Apply Now
Show Less</t>
  </si>
  <si>
    <t>* BA/BS in Linguistics, Computer Science, Computational Linguistics, Language Technologies * Experience with Machine Translation, Machine Learning, NLP, and/or corpus analysis * Scripting abilities in a language like Python * Excellent analytical, troubleshooting and problem-solving skills
Job summary
Amazon is looking for Natural Language Processing Data Scientists/Computational Linguists with experience in Machine Translation (MT) and/or Natural Language Processing (NLP) to help us expand our MT and NLP technology.
Amazon’s International Search team owns defining and delivering Amazon’s cutting-edge Search and Machine Translation initiatives to customers and cultures across multiple regions. We do this by developing our own customer-facing features, services and platforms based on customer needs, and through partnerships with Amazon technical teams.
You will work with the largest online retail search application in the world, both in terms of users, catalog size, and computing resources, and your work will directly impact millions of our customers. You will collaborate with recognized experts in business, science and engineering.
Our mission is to enable a superior experience for all of Amazon’s customers in their native language by developing and deploying state-of-the art technology and applications in Machine Translation (MT), Natural Language Processing (NLP) and Machine Learning (ML). The global scale of Amazon means true big data problems, big data opportunities, and building for global customers. Machine Translation allows Amazon to reach people in their preferred language. We are a team tackling the tough language problems that general-purpose MT cannot solve.
As part of our cross-functional MT research &amp; development team, you will work on developing, deploying, maintaining, and supporting our fleet of Machine Translation engines, particularly focused on Search. You will experiment with training data manipulation, multi-arc systems, error analysis, evaluation techniques, and modeling innovations in the MT space. Your linguistic expertise will help guide the team’s work to smart approaches to a wide variety of languages. Your work will directly impact millions of our customers in the form of products and services that make use of our MT and NLP technology. You will gain hands-on experience with Amazon’s heterogeneous language data sources and large-scale computing resources to accelerate advances in MT and NLP.
Key job responsibilities
Drive linguistic and NLP exploration and innovation for MT improvements
Train and evaluate neural MT models
Analyze the accuracy and performance of MT models and drive testing techniques
Assist in deploying, maintaining, and supporting Amazon's fleet of dedicated MT systems in production
Design data-processing workflows to collect, analyze and prepare large natural language data sets
Conduct large-scale A/B testing of MT models for retail customers worldwide
* Good written and spoken communication skills * Experience using tools and systems for standard MT and NLP tasks, such as language modeling, named entity recognition, syntactic parsing, etc. * Formal or informal knowledge of linguistics and/or foreign languages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t>
  </si>
  <si>
    <t>Introduction
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
Your Role and Responsibilities
As a Data Scientist at IBM, you'll help transform clients' data into tangible business value by analyzing information, communicating outcomes, and collaborating on product development. In your role, you will be responsible for:
Implementing and validating predictive and prescriptive models, creating and maintaining statistical models with a focus on big data
Incorporating a variety of statistical and machine learning techniques
Writing programs to cleanse and integrate data in an efficient and reusable manner
Using leading edge and open-source tools such as Python, R, and TensorFlow, combined with IBM tools
Working in an Agile, collaborative environment and partnering with other data scientists, engineers, and consultants to bring analytical rigor and statistical methods to the challenges of predicting behaviors
Communicating with internal and external clients to understand and define business needs and appropriate modelling techniques to provide analytical solutions
Evaluating modelling results and communicating the results to technical and non-technical audiences
Note: Start dates for this role range from April 2023 - October 2023. We are unable to offer earlier start dates.
Required Technical and Professional Expertise
2+ years of relevant professional experience
Experience programming/scripting in a language such as Java or Python
Experience with statistical programming in a language such as R, Python, SAS, or Scala
Exposure to analytical software such as SAS, SPSS, or MATLAB
Strong interpersonal skills with ability to collaborate and work effectively with individuals
Preferred Technical and Professional Expertise
Exposure to Cloud – AWS, Azure, Google Could or IBM Cloud
Exposure or interest in Design Thinking and Agile development methodology
About Business Unit
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
This job requires you to provide your COVID-19 vaccination status with supporting documentation, where legally permissible.
Your Life @ IBM
Are you craving to learn more? Prepared to solve some of the world's most unique challenges? And ready to shape the future for millions of people? If so, then it's time to join us, express your individuality, unleash your curiosity and discover new possibilities.
Every IBMer, and potential ones like yourself, has a voice, carves their own path, and uses their expertise to help co-create and add to our story. Together, we have the power to make meaningful change – to alter the fabric of our clients, of society and IBM itself, to create a truly positive impact and make the world work better for everyone.
It's time to define your career.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We consider qualified applicants with criminal histories, consistent with applicable law.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Apply Now: click Apply Now
Show Less</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</si>
  <si>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Team Introduction
As a member of the Data Science and Product Analytics team, you will work with diverse and highly collaborative teams of product managers, engineers, and other data analysts to drive product impact. You will be working on exciting projects to provide the best user experiences to create, consume and enjoy content on TikTok. You will have the opportunity to define metrics and identify opportunities from one of the richest data sets in the world, and convert the insights into real changes for both new initiatives and scaled products. You are a self-starter who is excited about data, excels in product logic thinking, clear communication, and brings distinctive problem-solving skills and impeccable business judgment.
We are looking for talented individuals to join our team in 2023. As a graduate, you will get unparalleled opportunities for you to kickstart your career, pursue bold ideas and explore limitless growth opportunities. Co-create a future driven by your inspiration with TikTok.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TikTok and its affiliates' jobs globally. Applications will be reviewed on a rolling basis - we encourage you to apply early.
Responsibilities:
Develop comprehensive product metrics and quantitative measurement structure based on product stages and business purposes.
Design and implement reporting dashboards and the associated data pipeline to deliver insights and improve the workflows of internal teams.
Partner closely with key stakeholders to optimize overall product adoption and performance driven growth. Provide suggestions for improvements to align with the business goal.
Measure and visualize the effectiveness of product updates, conduct research and analysis on various business processes to identify business problems, and further provide optimization suggestions to improve operating efficiency.
Be creative and think outside of the box to bring innovative product solutions to our users.
Qualifications
Bachelor's or Master's degree in data analytics/ quantitative or related fields or equivalent practical experience.
Bachelor's or Master's degree in data analytics/ quantitative or related fields or equivalent practical experience.
Final year or recent graduate with a background in data analytics/ quantitative, or a related technical discipline.
Experience with one of the programming languages: SQL, R, Python.
Ability to conduct rigorous analysis and communicate conclusions to both technical and non-technical audiences.
Understanding of data modeling and statistical analysis techniques, including: hypothesis testing, model evaluation, and common regression and classification algorithms.
Solid communication and collaboration skills with the ability to work effectively with internal teams in a cross-cultural and cross-functional environment.
Must obtain work authorization in country of employment at the time of hire, and maintain ongoing work authorization during employment.
Preferred Qualifications:
Demonstrated data science or product analysis experience from previous internship, work experience, etc. Product management experience is a plus.
Demonstrated experience handling terabyte size datasets, applying statistics and machine learning techniques and algorithms, using visualization tools to present data.
Demonstrated success in leading data-driven projects from definition to execution, from defining metrics to communicating actionable insights.
Understanding of deep learning, or distributed computing (Hive/Hadoop).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Apply Now: click Apply Now
Show Less</t>
  </si>
  <si>
    <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new opportunities. As an aspiring data scientist, you know you can help turn these complex data sets into useful information to solve global challenges. Across private and public sectors — from fraud detection to cancer research to national intelligence — you see data scientists turning data into actions and you want to be part of the team.
We have an opportunity for you to develop your analytical skills and establish your career in data science. You’ll join a rigorous training program that combines skills assessments, a comprehensive curriculum, functional mentorship, a capstone analytic challenge, and support to place you on your first data science project. You’ll learn how to write scripts to integrate data, conduct exploratory data analysis to discover hidden trends, apply machine learning to train predictive models, and use the right combination of tools and frameworks to turn that set of disparate data points into objective answers that inform decisions. You’ll learn how to develop, implement, and support the usage of data visualization, configuration, deployment, and usage. Apply advanced consulting skills and extensive technical expertise in data visualization and storytelling and possess a full industry knowledge of tools and techniques to support the development and delivery of impactful data models and data visualizations. Equipped with the foundational data science skills to accelerate your career, you’ll join a team and apply those skills to support our clients’ critical national security missions. Embrace the challenge and join us in driving change through data science. This position is a hybrid role with a combination of working at a Booz Allen office or client site and working remotely.
Empower change with us.
You Have:
Experience with a programming language, including SQL, Python, or R
Experience with querying or analyzing data to answer questions and solve problems
Experience with Microsoft Excel
Knowledge of basic concepts in Mathematics and Statistics
Secret clearance
Bachelor's degree
Nice If You Have:
Experience with Tableau, Qlik, Power BI or other data visualization tools
Ability to learn a programming language
Ability to work in the cloud computing environment
Ability to work effectively in a collaborative team environment
Ability to pursue a career in data science
Bachelor's degree in Data Science, Mathematics, Engineering, Physics, Statistics, or Computer Science
Clearance:
Applicants selected will be subject to a security investigation and may need to meet eligibility requirements for access to classified information; Secret clearance is required.
Compensation:
At Booz Allen, we celebrate your contributions, provide you with opportunities and choice, and support your total well-being. Our comprehensive benefit offerings include healthcare, retirement plan, insurance programs, commuter program, employee assistance program, paid and unpaid leave programs, education assistance, and childcare benefits.
The salary for this position will be determined based on various factors. The proposed salary range for this position in Colorado is 80,000 to 90,000.
Build Your Career:
At Booz Allen, we know the power of analytics and we’re dedicated to helping you grow as a data analysis professional. When you join Booz Allen, you’ll have the chance to:
access online and onsite training in data analysis and presentation methodologies, and tools like Hortonworks, Docker, Tableau, and Splunk
change the world with the Data Science Bowl—the world’s premier data science for social good competition
participate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Start your job application: click Apply Now
Show Less</t>
  </si>
  <si>
    <t>To get the best candidate experience, please consider applying for a maximum of 3 roles within 12 months to ensure you are not duplicating efforts.
Job Category
Products and Technology
Job Details
We are looking for an experienced data scientist to support the Customer Experience team at Slack. At Slack, our mission is to make people’s working lives simpler, more pleasant, and more productive. The Customer Experience team lives this every day, providing a delightful experience to our customers.
In this role, you will work closely with the Customer Experience organization to understand and improve the experience people have with Slack across every stage of the customer journey. You will have the opportunity to influence key business and product decisions through your analysis and insights. Your credibility will be strengthened through deep technical skills, strong business sense, and a clear dedication to improving our customers’ experiences. You will bring a solid understanding of SaaS businesses, forecasting models, and ways to process natural language. You can also tell compelling stories with data.
Slack has a positive, diverse, and supportive culture—we look for people who are curious, inventive, and work to be a little better every single day. In our work together we aim to be smart, humble, hardworking and, above all, collaborative. If this sounds like a good fit for you, why not say hello?
What you will be doing
Apply various data science methods to understand usage patterns of Slack Support
Perform evidence-based evaluations of the most important drivers of satisfaction with Slack and Slack Support
Build out key success metrics and reporting for the Customer Experience organization
Prototype foundational data pipelines and partner with the data engineering organization to elevate these into canonical sources of truth for Customer Experience metrics
Identify and clearly communicate potential opportunities to improve the experience of people using Slack
Evangelize evidence-based decision making by partnering with key decision makers and driving general accessibility of data and insights
Organize disparate facts and analyses into a coherent narrative that evaluate the success of and influence product and support strategy
What you should have
A passion for customer support and the role it plays in making a customer-centric team successful
Expertise in scoping work requested by diverse sets of stakeholders
Data science or engineering experience doing data science or quantitative analysis, with preferred experience in settings with multiple consumer user types, such as a marketplace or productivity or collaboration tools.
Expertise in at least one programming language for data analysis (e.g. Python, R, Scala)
Experience working with data technologies that allow analysis of large amounts of data (e.g. Spark, Presto, Hive, Hadoop, etc). Familiarity with Apache Airflow is a plus.
Comfortable and skilled at written and verbal communication to varied audiences
Experience collaborating with and influencing cross functional partners
Experience in building advanced data pipelines and designing data scheme and table infrastructure
Experience in cleaning sets of data so accurate decisions and forecasts can be made
A related technical degree is required
Plus: An advanced degree (MS, PhD) in a quantitative field (e.g. Computer Science, Economics, Physics)
Plus: Experience with statistical and machine learning methods to build descriptive and predictive models
For Colorado-based roles: Minimum annual salary of $150,200. You may also be entitled to receive bonus, restricted stock units, and benefits. More details about our company benefits can be found at the following link: https://www.getsalesforcebenefits.com/
*LI-Y
Accommodations
If you require assistance due to a disability applying for open positions please submit a request via this Accommodations Request Form .
Posting Statement
At Salesforce we believe that the business of business is to improve the state of our world. Each of us has a responsibility to drive Equality in our communities and workplaces. We are committed to creating a workforce that reflects society through inclusive programs and initiatives such as equal pay, employee resource groups, inclusive benefits, and more. Learn more about Equality at Salesforce and explore our benefits.
Salesforce, Inc .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Salesforce, Inc . and Salesforce.org do not accept unsolicited headhunter and agency resumes. Salesforce, Inc . and Salesforce.org will not pay any third-party agency or company that does not have a signed agreement with Salesforce, Inc . or Salesforce.org .
Salesforce welcomes all.
Start your job application: click Apply Now
Show Less</t>
  </si>
  <si>
    <t>Senior Data Scientist
Boston Scientific's hybrid workplace includes remote and onsite roles. By applying to this position, you will have the opportunity to discuss your preferred working location with your Talent Acquisition Specialist.
Remote Eligible: Hybrid
Onsite Location(s): Marlborough, MA, US, 01752
Additional Location(s): US-MN-Arden Hills; US-MN-Maple Grove; US-MN-Minnetonka
Diversity - Innovation - Caring - Global Collaboration - Winning Spirit - High Performance
At Boston Scientific, we’ll give you the opportunity to harness all that’s within you by working in teams of diverse and high-performing employees, tackling some of the most important health industry challenges. With access to the latest tools, information and training, we’ll help you in advancing your skills and career. Here, you’ll be supported in progressing – whatever your ambitions.
About the Role:
This is a great opportunity to join the Global Technology Partnerships team to deliver high impact technologies aligned with the needs of Boston Scientific. We are looking for a highly-motivated Senior Data Scientist with a broad data science skillset, responsible for identifying, developing and operationalizing machine learning algorithms to solve significant business and healthcare challenges ranging from improving operational efficiency to developing new medical device features.
Your responsibilities will include:
Applies expertise in machine-learning, artificial intelligence, data management and mining, and information retrieval to design, prototype, integrate, and deliver useful analytical tools that drive business growth across BSC.
Develops best practices for analytics (models, standards, tools) and deployment to production environments.
Collaborates with Global Technology Partnerships team members, cross-functional stakeholders, and external partners at leading research institutions to identify, plan and execute on projects having large potential business impact.
Exhibits strong organization, leadership and mentorship over an AI Scholar program that aims to engage and develop data science talent across the company
Gathers voice of the customer and assesses business feasibility of proposed solutions.
Generates appropriate model validation and project documentation.
Develops and documents intellectual property
Required Qualifications
PhD in Computer Science, Biomedical Engineering or related field of study; or a MS with a minimum of 2 years of industry experience in Analytics; or a BS with a minimum of 5 years of industry experience in Analytics
Minimum 2 years of experience with Python and/or "R"
Highly adaptable, flexible and willing to accept new ideas, processes, and procedures
Demonstrated record of cross-functional teamwork in a technically demanding environment
Excellent oral and written communication skills to communicate effectively with both technical and non-technical teams or individuals
Ability to work independently to plan and schedule activities necessary to meet timelines
Detail oriented, organized and perform to a high level of accuracy in all tasks
Preferred Qualifications
Experience with architecture of data systems and connectivity
Experience with cloud platforms, such as AWS, Google, or Azure
Experience in using SQL to query and manipulate large data sets for analysis
Experience working in lean-agile and ML Ops environments
Experience in leveraging data visualization tools like Tableau, Power BI, etc.
Experience with deep learning toolkits such as TensorFlow, PyTorch, Keras, etc.
Practical experience developing and deploying software, ideally in the healthcare industry
Experience with design thinking and voice of customer activities
Requisition ID: 545431
As a leader in medical science for more than 40 years, we are committed to solving the challenges that matter most – united by a deep caring for human life. Our mission to advance science for life is about transforming lives through innovative medical solutions that improve patient lives, create value for our customers, and support our employees and the communities in which we operate. Now more than ever, we have a responsibility to apply those values to everything we do – as a global business and as a global corporate citizen.
So, choosing a career with Boston Scientific (NYSE: BSX) isn’t just business, it’s personal. And if you’re a natural problem-solver with the imagination, determination, and spirit to make a meaningful difference to people worldwide, we encourage you to apply and look forward to connecting with you!
At Boston Scientific, we recognize that nurturing a diverse and inclusive workplace helps us be more innovative and it is important in our work of advancing science for life and improving patient health. That is why we stand for inclusion, equality, and opportunity for all. By embracing the richness of our unique backgrounds and perspectives, we create a better, more rewarding place for our employees to work and reflect the patients, customers, and communities we serve. Boston Scientific is proud to be an equal opportunity and affirmative action employer.
Boston Scientific maintains a drug-free workplace. Pursuant to Va. Code § 2.2-4312 (2000), Boston Scientific is providing notification that the unlawful manufacture, sale, distribution, dispensation, possession, or use of a controlled substance or marijuana is prohibited in the workplace and that violations will result in disciplinary action up to and including termination.
Please be advised that certain US based positions, including without limitation field sales and service positions that call on hospitals and/or health care centers, require acceptable proof of COVID-19 vaccination status. Candidates will be notified during the interview and selection process if the role(s) for which they have applied require proof of vaccination as a condition of employment. Boston Scientific continues to evaluate its policies and protocols regarding the COVID-19 vaccine and will comply with all applicable state and federal law and healthcare credentialing requirements. As employees of the Company, you will be expected to meet the ongoing requirements for your roles, including any new requirements, should the Company’s policies or protocols change with regard to COVID-19 vaccination.
Nearest Major Market: Boston
Job Segment: R&amp;D Engineer, Research Scientist, Senior Scientist, R&amp;D, Biomedical Engineering, Engineering, Science, Research
Apply Now: click Apply Now
Show Less</t>
  </si>
  <si>
    <t>Introduction
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
Your Role and Responsibilities
As a Data Scientist at IBM, you'll help transform clients' data into tangible business value by analyzing information, communicating outcomes, and collaborating on product development. In your role, you will be responsible for:
Implementing and validating predictive and prescriptive models, creating and maintaining statistical models with a focus on big data
Incorporating a variety of statistical and machine learning techniques
Writing programs to cleanse and integrate data in an efficient and reusable manner
Using leading edge and open-source tools such as Python, R, and TensorFlow, combined with IBM tools
Working in an Agile, collaborative environment and partnering with other data scientists, engineers, and consultants to bring analytical rigor and statistical methods to the challenges of predicting behaviors
Communicating with internal and external clients to understand and define business needs and appropriate modelling techniques to provide analytical solutions
Evaluating modelling results and communicating the results to technical and non-technical audiences
Note: Start dates for this role range from April 2023 - October 2023. We are unable to offer earlier start dates.
Required Technical and Professional Expertise
2+ years of relevant professional experience
Experience programming/scripting in a language such as Java or Python
Experience with statistical programming in a language such as R, Python, SAS, or Scala
Exposure to analytical software such as SAS, SPSS, or MATLAB
Strong interpersonal skills with ability to collaborate and work effectively with individuals
Preferred Technical and Professional Expertise
Exposure to Cloud – AWS, Azure, Google Could or IBM Cloud
Exposure or interest in Design Thinking and Agile development methodology
About Business Unit
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
This job requires you to provide your COVID-19 vaccination status with supporting documentation, where legally permissible.
Your Life @ IBM
Are you craving to learn more? Prepared to solve some of the world's most unique challenges? And ready to shape the future for millions of people? If so, then it's time to join us, express your individuality, unleash your curiosity and discover new possibilities.
Every IBMer, and potential ones like yourself, has a voice, carves their own path, and uses their expertise to help co-create and add to our story. Together, we have the power to make meaningful change – to alter the fabric of our clients, of society and IBM itself, to create a truly positive impact and make the world work better for everyone.
It's time to define your career.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We consider qualified applicants with criminal histories, consistent with applicable law.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Start your job application: click Apply Now
Show Less</t>
  </si>
  <si>
    <t>HOW MIGHT YOU DEFY IMAGINATION?
You’ve worked hard to become the professional you are today and are now ready to take the next step in your career. How will you put your skills, experience and passion to work toward your goals? At Amgen, our shared mission—to serve patients—drives all that we do. It is key to our becoming one of the world’s leading biotechnology companies, reaching over 10 million patients worldwide. Come do your best work alongside other innovative, driven professionals in this meaningful role.
Sr. Associate Data Scientist (Remote)
Live
What you will do
Let’s do this. Let’s change the world. Manufacturing and Clinical Supply (MCS) within Process Development is hiring a Sr. Associate Data Scientist to support its multiple digital data programs. MCS is responsible for the end-to-end delivery of products, process knowledge and technology solutions to enable Amgen’s accelerated product commercialization. MCS serves as a launch site to enable speed to market for Amgen’s innovative products and biosimilars. This person will build a wide-range of innovative data and analytics solutions, from descriptive to prescriptive, develop advanced analytical models, integrate data, derive insights, automate and enhance processes. The ideal candidate enjoys tackling business challenges and excels at organizing information from numerous data sources translating into business insights.
Responsibilities:
Leverage large datasets to conduct end-to-end supply chain and manufacturing analytics that include data gathering and requirements specifications, processing, analytics, and presentations
Understand and collect business/functional requirements, recommend metrics, and create a roadmap/timeline
Interact cross-functionally with a wide variety of people and teams. Work closely with subject matter experts to deliver value by developing novel, practical, scientific, data-driven solutions to meet business needs
Synthesize input into a prioritized feature list and build User Stories (requirements) for each feature
Build a wide range of data and analytics solutions, from descriptive to prescriptive, using sophisticated statistical and machine learning models
Prototype, build, and customize analytical applications to enable in-depth analysis
Define and create automated interactive dashboards and tools that turn data into business insights
Document data relations, data flows, and business logic
Partner with IS and Data Engineers to ensure that the models feeding the dashboards are robust, functional, and relevant to business needs
Ensures delivery of efficient, agile, integrated business and system processes while incorporating agile project management approaches
Win
What we expect of you
We are all different, yet we all use our unique contributions to serve patients. The dynamic professional we seek is an individual with these qualifications.
Basic Qualifications:
Master’s degree OR
Bachelor’s degree and 2 years of directly related experience OR
Associate’s degree and 6 years of directly related experience OR
High school diploma / GED and 8 years of directly related experience
Preferred Qualifications:
Expertise working with large data sets, data mining, and visualization
Expertise in Python and/or R and/or SQL programming languages
Understanding of biopharmaceuticals process and supply chain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Experience with interpreting and extracting meaning from different types of data sets
Excellent communication skills (written and verbal)
Must have a helpful personality and like to address challenges in a collaborative way
Thrive
Some of the vast rewards of working here
As we work to develop treatments that take care of others, we also work to care for our teammates’ professional and personal growth and well-being.
Full support and career-development resources to expand your skills, enhance your expertise, and maximize your potential along your career journey
A diverse and inclusive community of belonging, where teammates are empowered to bring ideas to the table and act
Generous Total Rewards Plan—comprising health, finance and wealth, work/life balance, and career benefits—with compensation and benefits rated above 4 stars (out of 5) on Glassdoor
Apply now
for a career that defies imagination
Objects in your future are closer than they appear. Join us.
careers.amgen.com
Join Us
If you're seeking a career where you can truly make a difference in the lives of others, a career where you can work at the absolute forefront of biotechnology with the top minds in the field, you'll find it at Amgen.
Amgen, a biotechnology pioneer, discovers, develops and delivers innovative human therapeutics. Our medicines have helped millions of patients in the fight against cancer, kidney disease, rheumatoid arthritis and other serious illnesses.
As an organization dedicated to improving the quality of life for people around the world, Amgen fosters an inclusive environment of diverse, ethical, committed and highly accomplished people who respect each other but compete intensely to win. Together, we live the Amgen values as we continue advancing science to serve patients.
Amgen is an Equal Opportunity employer and will consider all qualified applicants for employment without regard to race, color, religion, sex, sexual orientation, gender identity, national origin, protected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Amgen requires all staff in the United States, Puerto Rico and Canada to be vaccinated from COVID 19 as a condition of employment. In accordance with applicable law, Amgen will provide reasonable accommodations to staff members who qualify on the basis of a medical reason or a sincerely held religious belief, practice, or observance. Such accommodation may not pose an undue hardship to Amgen, its operations, or its staff.
Start your job application: click Apply Now
Show Less</t>
  </si>
  <si>
    <t>Senior Data Scientist
Boston Scientific's hybrid workplace includes remote and onsite roles. By applying to this position, you will have the opportunity to discuss your preferred working location with your Talent Acquisition Specialist.
Remote Eligible: Hybrid
Onsite Location(s): Marlborough, MA, US, 01752
Additional Location(s): US-MN-Arden Hills; US-MN-Maple Grove; US-MN-Minnetonka
Diversity - Innovation - Caring - Global Collaboration - Winning Spirit - High Performance
At Boston Scientific, we’ll give you the opportunity to harness all that’s within you by working in teams of diverse and high-performing employees, tackling some of the most important health industry challenges. With access to the latest tools, information and training, we’ll help you in advancing your skills and career. Here, you’ll be supported in progressing – whatever your ambitions.
About the Role:
This is a great opportunity to join the Global Technology Partnerships team to deliver high impact technologies aligned with the needs of Boston Scientific. We are looking for a highly-motivated Senior Data Scientist with a broad data science skillset, responsible for identifying, developing and operationalizing machine learning algorithms to solve significant business and healthcare challenges ranging from improving operational efficiency to developing new medical device features.
Your responsibilities will include:
Applies expertise in machine-learning, artificial intelligence, data management and mining, and information retrieval to design, prototype, integrate, and deliver useful analytical tools that drive business growth across BSC.
Develops best practices for analytics (models, standards, tools) and deployment to production environments.
Collaborates with Global Technology Partnerships team members, cross-functional stakeholders, and external partners at leading research institutions to identify, plan and execute on projects having large potential business impact.
Exhibits strong organization, leadership and mentorship over an AI Scholar program that aims to engage and develop data science talent across the company
Gathers voice of the customer and assesses business feasibility of proposed solutions.
Generates appropriate model validation and project documentation.
Develops and documents intellectual property
Required Qualifications
PhD in Computer Science, Biomedical Engineering or related field of study; or a MS with a minimum of 2 years of industry experience in Analytics; or a BS with a minimum of 5 years of industry experience in Analytics
Minimum 2 years of experience with Python and/or "R"
Highly adaptable, flexible and willing to accept new ideas, processes, and procedures
Demonstrated record of cross-functional teamwork in a technically demanding environment
Excellent oral and written communication skills to communicate effectively with both technical and non-technical teams or individuals
Ability to work independently to plan and schedule activities necessary to meet timelines
Detail oriented, organized and perform to a high level of accuracy in all tasks
Preferred Qualifications
Experience with architecture of data systems and connectivity
Experience with cloud platforms, such as AWS, Google, or Azure
Experience in using SQL to query and manipulate large data sets for analysis
Experience working in lean-agile and ML Ops environments
Experience in leveraging data visualization tools like Tableau, Power BI, etc.
Experience with deep learning toolkits such as TensorFlow, PyTorch, Keras, etc.
Practical experience developing and deploying software, ideally in the healthcare industry
Experience with design thinking and voice of customer activities
Requisition ID: 545431
As a leader in medical science for more than 40 years, we are committed to solving the challenges that matter most – united by a deep caring for human life. Our mission to advance science for life is about transforming lives through innovative medical solutions that improve patient lives, create value for our customers, and support our employees and the communities in which we operate. Now more than ever, we have a responsibility to apply those values to everything we do – as a global business and as a global corporate citizen.
So, choosing a career with Boston Scientific (NYSE: BSX) isn’t just business, it’s personal. And if you’re a natural problem-solver with the imagination, determination, and spirit to make a meaningful difference to people worldwide, we encourage you to apply and look forward to connecting with you!
At Boston Scientific, we recognize that nurturing a diverse and inclusive workplace helps us be more innovative and it is important in our work of advancing science for life and improving patient health. That is why we stand for inclusion, equality, and opportunity for all. By embracing the richness of our unique backgrounds and perspectives, we create a better, more rewarding place for our employees to work and reflect the patients, customers, and communities we serve. Boston Scientific is proud to be an equal opportunity and affirmative action employer.
Boston Scientific maintains a drug-free workplace. Pursuant to Va. Code § 2.2-4312 (2000), Boston Scientific is providing notification that the unlawful manufacture, sale, distribution, dispensation, possession, or use of a controlled substance or marijuana is prohibited in the workplace and that violations will result in disciplinary action up to and including termination.
Please be advised that certain US based positions, including without limitation field sales and service positions that call on hospitals and/or health care centers, require acceptable proof of COVID-19 vaccination status. Candidates will be notified during the interview and selection process if the role(s) for which they have applied require proof of vaccination as a condition of employment. Boston Scientific continues to evaluate its policies and protocols regarding the COVID-19 vaccine and will comply with all applicable state and federal law and healthcare credentialing requirements. As employees of the Company, you will be expected to meet the ongoing requirements for your roles, including any new requirements, should the Company’s policies or protocols change with regard to COVID-19 vaccination.
Nearest Major Market: Boston
Job Segment: R&amp;D Engineer, Research Scientist, Senior Scientist, R&amp;D, Biomedical Engineering, Engineering, Science, Research
Start your job application: click Apply Now
Show Less</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</si>
  <si>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Team Introduction
As a member of the Data Science and Product Analytics team, you will work with diverse and highly collaborative teams of product managers, engineers, and other data analysts to drive product impact. You will be working on exciting projects to provide the best user experiences to create, consume and enjoy content on TikTok. You will have the opportunity to define metrics and identify opportunities from one of the richest data sets in the world, and convert the insights into real changes for both new initiatives and scaled products. You are a self-starter who is excited about data, excels in product logic thinking, clear communication, and brings distinctive problem-solving skills and impeccable business judgment.
We are looking for talented individuals to join our team in 2023. As a graduate, you will get unparalleled opportunities for you to kickstart your career, pursue bold ideas and explore limitless growth opportunities. Co-create a future driven by your inspiration with TikTok.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TikTok and its affiliates' jobs globally. Applications will be reviewed on a rolling basis - we encourage you to apply early.
Responsibilities:
Develop comprehensive product metrics and quantitative measurement structure based on product stages and business purposes.
Design and implement reporting dashboards and the associated data pipeline to deliver insights and improve the workflows of internal teams.
Partner closely with key stakeholders to optimize overall product adoption and performance driven growth. Provide suggestions for improvements to align with the business goal.
Measure and visualize the effectiveness of product updates, conduct research and analysis on various business processes to identify business problems, and further provide optimization suggestions to improve operating efficiency.
Be creative and think outside of the box to bring innovative product solutions to our users.
Qualifications
Bachelor's or Master's degree in data analytics/ quantitative or related fields or equivalent practical experience.
Bachelor's or Master's degree in data analytics/ quantitative or related fields or equivalent practical experience.
Final year or recent graduate with a background in data analytics/ quantitative, or a related technical discipline.
Experience with one of the programming languages: SQL, R, Python.
Ability to conduct rigorous analysis and communicate conclusions to both technical and non-technical audiences.
Understanding of data modeling and statistical analysis techniques, including: hypothesis testing, model evaluation, and common regression and classification algorithms.
Solid communication and collaboration skills with the ability to work effectively with internal teams in a cross-cultural and cross-functional environment.
Must obtain work authorization in country of employment at the time of hire, and maintain ongoing work authorization during employment.
Preferred Qualifications:
Demonstrated data science or product analysis experience from previous internship, work experience, etc. Product management experience is a plus.
Demonstrated experience handling terabyte size datasets, applying statistics and machine learning techniques and algorithms, using visualization tools to present data.
Demonstrated success in leading data-driven projects from definition to execution, from defining metrics to communicating actionable insights.
Understanding of deep learning, or distributed computing (Hive/Hadoop).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To apply to this job, click Apply Now
Show Less</t>
  </si>
  <si>
    <t>* BA/BS in Linguistics, Computer Science, Computational Linguistics, Language Technologies * Experience with Machine Translation, Machine Learning, NLP, and/or corpus analysis * Scripting abilities in a language like Python * Excellent analytical, troubleshooting and problem-solving skills
Job summary
Amazon is looking for Natural Language Processing Data Scientists/Computational Linguists with experience in Machine Translation (MT) and/or Natural Language Processing (NLP) to help us expand our MT and NLP technology.
Amazon’s International Search team owns defining and delivering Amazon’s cutting-edge Search and Machine Translation initiatives to customers and cultures across multiple regions. We do this by developing our own customer-facing features, services and platforms based on customer needs, and through partnerships with Amazon technical teams.
You will work with the largest online retail search application in the world, both in terms of users, catalog size, and computing resources, and your work will directly impact millions of our customers. You will collaborate with recognized experts in business, science and engineering.
Our mission is to enable a superior experience for all of Amazon’s customers in their native language by developing and deploying state-of-the art technology and applications in Machine Translation (MT), Natural Language Processing (NLP) and Machine Learning (ML). The global scale of Amazon means true big data problems, big data opportunities, and building for global customers. Machine Translation allows Amazon to reach people in their preferred language. We are a team tackling the tough language problems that general-purpose MT cannot solve.
As part of our cross-functional MT research &amp; development team, you will work on developing, deploying, maintaining, and supporting our fleet of Machine Translation engines, particularly focused on Search. You will experiment with training data manipulation, multi-arc systems, error analysis, evaluation techniques, and modeling innovations in the MT space. Your linguistic expertise will help guide the team’s work to smart approaches to a wide variety of languages. Your work will directly impact millions of our customers in the form of products and services that make use of our MT and NLP technology. You will gain hands-on experience with Amazon’s heterogeneous language data sources and large-scale computing resources to accelerate advances in MT and NLP.
Key job responsibilities
Drive linguistic and NLP exploration and innovation for MT improvements
Train and evaluate neural MT models
Analyze the accuracy and performance of MT models and drive testing techniques
Assist in deploying, maintaining, and supporting Amazon's fleet of dedicated MT systems in production
Design data-processing workflows to collect, analyze and prepare large natural language data sets
Conduct large-scale A/B testing of MT models for retail customers worldwide
* Good written and spoken communication skills * Experience using tools and systems for standard MT and NLP tasks, such as language modeling, named entity recognition, syntactic parsing, etc. * Formal or informal knowledge of linguistics and/or foreign languages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To apply to this job, click Apply Now
Show Less</t>
  </si>
  <si>
    <t>At Bayer we’re visionaries, driven to solve the world’s toughest challenges and striving for a world where ,Health for all, Hunger for none’ is no longer a dream, but a real possibility. We’re doing it with energy, curiosity and sheer dedication, always learning from unique perspectives of those around us, expanding our thinking, growing our capabilities and redefining ‘impossible’. There are so many reasons to join us. If you’re hungry to build a varied and meaningful career in a community of brilliant and diverse minds to make a real difference, there’s only one choice.
Data Scientist
YOUR TASKS AND RESPONSIBILITIES
The primary responsibilities of this role, Data Scientist, are to:
Providing technical contributions in a fast-paced team environment to accelerate our efforts on building an analytics driven product pipeline;
Assesses needs and recommends experiments and projects, suggests new algorithmic development, drive tactical decisions about approaches and needed data;
Using advanced mathematical models, machine learning algorithms, operations research techniques, and strong business acumen to deliver insight, recommendations, and solutions;
Demonstrate full autonomy in developing relationships for effective cross functional collaboration throughout multiple organizations and partner on work stream initiatives for Data Science Community;
Developing sustainable, consumable, accurate, and impactful reporting on model inputs, model outputs, observed outputs, business impact, and key performance indicators;
Present compelling, validated stories to all levels of organization, including peers, senior management, and internal customers to drive both strategic and operational changes in business.
Domestic relocation as well as visa sponsorship is available.
WHO YOU ARE
Your success will be driven by your demonstration of our life values, more specifically related to this position, Bayer seeks an incumbent who possesses the following:
Required qualifications:
Bachelors degree plus five years experience, Master degree plus two years experience, or PhD;
Educational preparation or applied experience in engineering, computer science, machine learning, statistics, physics, genetics, animal/breeding or equivalent;
Two years Data Science code development experience in Python;
Two years machine learning techniques such as regression, classification &amp; deep learning;
Experience with SQL;
Experience with coding best practices, version control and documentation;
Commitment to ensuring data quality and accuracy and attention to detail;
Strong business aptitude, the ability to rapidly learn new problem domains, and become conversant in the domain with subject matter experts;
Strong organizational, interpersonal skills with proven ability to communicate complex qualitative analysis in clear, concise, and precise manner;
PhD or equivalent in engineering, computer science, machine learning, statistics, physics, genetics, animal/breeding or equivalent;
Familiarity with genetic data;
Familiarity with Docker and CI/CD tools;
Familiarity with advanced data science topics like Autoencoder, numerical optimization, transfer learning etc;
Experience with cloud data science environments like Domino Data Lab, AWS Sagemaker &amp; Google Collab;
Experience with AWS, docker and other cloud deployment tools;
Knowledge of plant breeding and genomic predictions.
Entirely remote jobs that could be performed in Colorado: employees can expect to be paid a salary of approximately $110,000 (or between $100,000 to $125,000). Additional compensation may include a bonus or commission (if relevant). Additional benefits include health care, vision, dental, retirement, PTO, sick leave, etc.. This salary (or salary range) is merely an estimate and may vary based on an applicant’s location, market data/ranges, an applicant’s skills and prior relevant experience, certain degrees and certifications, and other relevant factors.
YOUR APPLICATION
Bayer offers a wide variety of competitive compensation and benefits programs. If you meet the requirements of this unique opportunity, and want to impact our mission Science for a better life, we encourage you to apply now. Be part of something bigger. Be you. Be Bayer.
To all recruitment agencies: Bayer does not accept unsolicited third party resumes.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IMPORTANT NOTE for POTENTIAL US CANDIDATES: Bayer expects its employees to be fully vaccinated against COVID-19. Bayer active employees are also expected to disclose their vaccination status and if fully vaccinated, provide proof of vaccination status to Occupational Medicine. Bayer defines fully vaccinated in alignment with CDC which is two weeks after completing the two-dose vaccine regimen or two weeks after completing the one-dose regimen. Additionally, Bayer employees are also required to comply with state, local and customer requirements.
Location:
United States : Missouri : Chesterfield || United States : Residence Based : Residence Based
Division:
Crop Science
Reference Code:
758185
Contact Us
Email:
hrop_usa@bayer.com
Start your job application: click Apply Now
Show Less</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</si>
  <si>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As a Data Scientist at PayPal, you will apply your strategic data and analytical skills to solve major risk challenges in the Large Enterprise Seller Risk Organization
Job Description:
As a Data Scientist at PayPal, you will apply your strategic and analytical skills to solve major risk challenges. You will act as a risk consultant to drive recommendations and implement solutions that ultimately impact the top and bottom lines. And you will do it all by collaborating with a global team of colleagues across sales, operations, product, data science, and finance in an environment that values your risk domain and data expertise, encourages you to take on new responsibility, promotes continuous learning, and rewards innovation.
Your Day-to-day Will Involve
Using modeling and analytics to understand how risk decisions impact our top and bottom lines. This will include assessing risks of new/existing products, determining risk policies, or identifying inefficiencies in existing risk operations.
Ensuring the team is delivering on our KPIs by using various data mining and data visualization tools to monitor portfolio performance and identify improvement opportunities
Developing hypotheses and set up your own problem frameworks to test for the best solutions. You will also scope the operational feasibility, lead implementation efforts, and monitor the success of your solutions.
Leveraging data analysis tools and technologies. For example, using machine learning to determine how we identify and mitigate risk on the platform.
Creating new solutions rooted in empathy and research that assist all customers as they work to better manage their finances.
Collaborating in a team environment. As part of our crew, you will learn to energetically rally diverse groups in pursuit of a common goal.
The Ideal Candidate Is
Innovative &amp; Curious - You have the desire and ability to connect and empathize with our customers. You have an entrepreneurial spirit and get excited about creating new businesses and reinventing current ones. You ask why, explore, and bring your unique perspective to the table.
Analytical &amp; Action-Oriented - You are data driven and outcome focused. You grow comfortable with ambiguity, fueled by a hunger to learn and constantly seeking out new challenges. You have a desire to take action, try new things, and sometimes fail. You persevere but know when to change course and are up for juggling multiple deliverables.
Collaborative &amp; Team-Oriented - You always keep the people around you in the loop and are excited to communicate complex ideas clearly to make sure your co-workers understand the “why” behind their work and their key priorities.
Inclusive - You will empathize with those around you and care about their success, as you bring people together around what’s possible.
Basic Qualifications
Bachelor’s degree or higher in a quantitative field (Business, Math, Economics, Finance, Statistics, Science, Engineering)
Minimum of 2-3 years of experience in the risk domain associated with payments, fintech, banking or the ecommerce industry
Experience with technical tools such as SQL, Python, Tableau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Apply Now: click Apply Now
Show Less</t>
  </si>
  <si>
    <t>Working at Atlassian
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
Your future team
Join Atlassian to start your career with us to have impact on how millions of users collaborate and use software. The most amazing thinkers—like NASA rocket scientists and Tesla engineers—are coming to us for solutions. We're in the business of developing software to help teams everywhere get amazing ideas on the ground and into the world. Sound like an exciting place to start your career? Here you'll be encouraged to use your imagination and try new things. You'll be guided (as we are) by our core values, and you'll be supported by some of the best minds in tech. You will report to one of our analytics managers within our marketing organization.
Not eligible for Visa sponsorship. Unfortunately, we do not offer U.S. work visa sponsorship to F-1/OPT, J-1/TN, or H-1B student graduates at this time.
What you'll do
Work with partners to identify high impact opportunities for analytics, and align analytics &amp; data science priorities with our partner's strategy
Improve user journey and customer value by managing large volumes of data to understand insightful trends
Guide the measurement culture and understand the impact of our partner's strategy; including designing and analyzing experiments and feature launches
Envision, scope, and implement projects by collaborating with partners, customer research, data engineers and other data scientists
Share your high-quality recommendations to multiple levels of leadership to guide important decisions and shape overall company strategies
Foster a world-class analytics culture, leading by example, through education and creation of self-service tools, to make a lasting change in how your partners use data to make decisions
Your background
Must be currently enrolled in a full-time degree program and graduating between December 2022 to June 2023
Experience with SQL and other programming languages
Experience with dashboard tools like Tableau, Micro-strategy, PowerBI
Can commit to a full-time (40hrs / week)
Have a passion for Data Science, expressed by previous internships, work experience, projects, or publications
Please note: At this time, this role is only open to entry-level candidates with less than a year of professional experience (this does not include internships/co-ops)
It's great, but not required, if you
Have experience with machine learning and predictive modeling
Have a general understanding of supervised learning, optimization, and statistical analysis
Can translate business problems into technical solutions
Our perks &amp; benefits
To support you at work and play, our perks and benefits include ample time off, an annual education budget, paid volunteer days, and so much more.
About Atlassian
The world’s best teams work better together with Atlassian. From medicine and space travel, to disaster response and pizza deliveries, Atlassian software products help teams all over the planet. At Atlassian, we're motivated by a common goal: to unleash the potential of every team.
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
To learn more about our culture and hiring process, explore our Candidate Resource Hub.
To apply to this job, click Apply Now
Show Less</t>
  </si>
  <si>
    <t>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
ABOUT THE ROLE
Our Data Scientists are end-to-end owners and, as such, you will have the opportunity to participate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
WHO WE ARE LOOKING FOR
You have an abundance of curiosity and take a proactive approach to learning and developing new skills.
You have a strong sense of data intuition. At our scale, many off-the-shelf modeling techniques (open source and enterprise) simply don't work. You are able to work from first principles and intuition to develop solutions and adapt them to a unique environment.
You have broad familiarity with basic concepts in probability and statistics, along with exposure to basic foundations of computer science.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
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Preferred, a BS/MS with 0 to 5 years or a PhD with 0 to 2 years of experience working in a data-driven role. What is most important to us is what and how you can contribute though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#LI-BM2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Apply Now: click Apply Now
Show Less</t>
  </si>
  <si>
    <t>As a Lead Data Scientist, you will collaborate with the business to use the scientific method, math and statistics, specialized programming, advanced analytics, AI, and storytelling to uncover and explain the business insights buried in data. You will be using data mining techniques, including pattern detection, graph analysis or statistical analysis.
You will advise business partners on how data and predictive models (processes, practices and technologies) play a critical role in improving business management, and optimization. Works with the business stakeholders to identify the business requirements and the expected outcomes. Determines optimum requirements to meet business needs.
Model and frame and validate business scenarios that are meaningful and which impact on critical business processes and/or decisions. Supports iterative processes of reviews with the business and validates findings in easy-to-understand terms.
HERE’S A TASTE OF WHAT YOU’LL BE DOING
Evaluates business customers' needs and abilities in order to provide appropriate analytic solutions and facilitates usage of appropriate data access tools.
Advises business partners on how data and predictive models (processes, practices and technologies) play a critical role in improving business management, and optimization.
Model and frame and validate business scenarios that are meaningful and which impact on critical business processes and/or decisions
Supports iterative processes of reviews with the business and validates findings in easy-to-understand terms.
Supports and validates assessment with the business the expected qualification and assurance of the information in support of the use case. This may include defining the validity of the information, how long the information is meaningful and what other information it is related to.
Advocate for and train the organization during deployment of analytic solutions.
YOUR RECIPE FOR SUCCESS
Experience in data analysis, modeling, and data mining
Strong experience with analytical software and technology (such as R/Python, RStudio, R Shiny, AWS Data &amp; Analytics)
Effectively collaborate with people within a project team
Ability to identify and effectively resolve issues
Demonstrated experience translating complex and technical subject matter
Ability to work in conditions, which include multiple and sometime conflicting priorities
WHAT’S NEXT
After you apply, your application will be reviewed by a real recruiter – not a bot. This means it could take us a little while to get back with you so watch your inbox for updates. In the meantime, visit our How We Hire page to get insights into our hiring process and how to best prepare for a Kellogg interview.
If we can help you with a reasonable accommodation throughout the application or hiring process, please USA.Recruitment@kellogg.com.
This role takes part in Locate for Your Day, Kellogg’s hybrid way of working that empowers office-based employees to, in partnership with their managers, find a balance between working from home and the office.
ABOUT KELLOGG COMPANY
Kellogg Company is a multibillion-dollar company with over 30 thousand employees all over the globe. We are proud to make delicious foods that people love – foods that you grew up with like Frosted Flakes, Cheez It, Eggo, Pop-Tarts, Crunchy Nut, Pringles, as well as innovative foods such as MorningStar Farms, RX bar, and Noodles. Our KValues and BetterDays commitments are at the core of who we are, what we believe and what brings us together. We’re proud to say we’ve been awarded with Fortune’s “World’s Most Admired Companies”, DiversityInc’s “Top 50 Companies for Diversity”, Newsweek’s “Most Loved Workplaces”, and many more awards that you can check out here.
Equity, Diversity, and Inclusion has been part of our DNA since the beginning. Clearly stated in our Code of Ethics “we have respect for individuals of all backgrounds, capability and opinions.” We believe that equity is more than leveling the playing field. It is making sure barriers, both tangible and intangible, are removed. Interested in the numbers? We hold ourselves accountable with our yearly Features report.
Kellogg is proud to offer industry competitive Total Health benefits (Physical, Financial, Emotional, and Social) that vary depending on region and type of role. Be sure to ask your recruiter for more information!
THE FINER PRINT
The ability to work a full shift, come to work on time, work overtime as needed and the ability to work according to the necessary schedule to meet job requirements with or without reasonable accommodation is an essential function of this position.
Kellogg Company is an Equal Opportunity Employer that strives to provide an inclusive work environment, a seat for everyone at the table, and embraces the diverse talent of its people. All qualified applicants will receive consideration for employment without regard to race, color, ethnicity, disability, religion, national origin, gender, gender identity, gender expression, marital status, sexual orientation, age, protected veteran status, or any other characteristic protected by law. For more information regarding our efforts to advance Equity, Diversity &amp; Inclusion, please visit our website here.
Where required by state law and/or city ordinance; this employer will provide the Social Security Administration (SSA) and, if necessary, the Department of Homeland Security (DHS), with information from each new employee’s Form I-9 to confirm work authorization. For additional information, please follow this link.
Let’s create the future of food,
Kellogg Recruitment
#LI-Remote
Start your job application: click Apply Now
Show Less</t>
  </si>
  <si>
    <t>I28 Technologies</t>
  </si>
  <si>
    <t>Jr Data Science-333318</t>
  </si>
  <si>
    <t>Knowledge Data Scientist who possesses a passion for designing and driving data science projects forward Have the ability to adapt to rapid changes in test priorities.
Ability to handle large amount of data and extracting valuable insights for business applications.
Applying Machine Learning/Deep Learning techniques to analyses the extracted data.
Adjustment of the models and algorithms to improve the accuracy of the result.
Sharing technical expertise with the team bringing new practices and techniques.
Integration of the developed application with producers and consumers of data.
Job Type: Full-time
Salary: $60,000.00 - $65,000.00 per year
Benefits:
Health insurance
Schedule:
8 hour shift
Work Location: One location
Show Less
Report</t>
  </si>
  <si>
    <t>other</t>
  </si>
  <si>
    <t>Abbott Laboratories</t>
  </si>
  <si>
    <t>Data Scientist 1</t>
  </si>
  <si>
    <t>Abbott Park, IL</t>
  </si>
  <si>
    <t>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Primary Job Function
We have an exciting opportunity for the right candidate to join our rapidly growing clinical team within the Abbott Structural Heart division. The Data Scientist will provide statistical expertise on clinical data sets prepared for podium presentations and scientific publications. Their work will directly support evidence generation for transcatheter tricuspid and mitral programs. They will work collaboratively with clinical scientists and biostatisticians and other cross-functional team members. They will also play a supporting role in interacting with clinical trial investigators to ensure the successful execution of clinical strategies to meet corporate podium and publication goals.
Core Job Responsibilities
This position will work closely with the clinical study team including the medical director, biostatistician, project management, data management, and other clinical study personnel. This position will have significant interaction with executive leadership, physicians, and regulatory authorities. Furthermore, this position will be required to execute their job responsibilities within the corporate policies and standard operating procedures. This position will:
Critically analyze data and present to internal and external groups including but not limited to clinicians and cross-functional team members
Participate in the development of the scientific podium and publication strategy in close collaboration with cross-functional teams
Participate in publications for clinical study data through coordination with investigator authors and project management of reviews and revisions for abstracts and manuscripts
Particularly skilled in quantitative analysis and data management
Utilize technologies to collect, clean, analyze, predict, and effectively communicate information
Able to examine relevant data and quickly develop an analysis plan that will answer key business questions and create value for the client
Understanding of machine learning algorithms and advanced statistics such as regression, time-series forecasting, clustering, decision trees, exploratory data analysis methodology, simulation, scenario analysis, modeling, optimization, unstructured data analysis, and neural networks
Analyze data, draw insights, and present results in a cohesive, intuitive, and simplistic manner
Conduct advanced statistical analysis to determine trends and significant data relationships
Validate models/analytical techniques, and develop algorithms to execute analytical functions
Communicate model logic and restrictions and iteratively refine analyses if necessary
Works with stakeholders to define business questions, requirements, timelines, objectives, and success criteria to address the need
Performs other related duties and responsibilities, on occasion, as assigned
Minimum Education
Bachelors Degree required, advanced degree preferred in Computer Science, Data Analytics, or similar discipline including Mathematics, Statistics, Physics, or Engineering is preferred with work-related experience with a degree or sufficient transferable experience to demonstrate functional equivalence to a degree.
Minimum Experience / Training Required
2+ years of experience required.
Intermediate programming experience (eg. Python, R, Java, Scala, C++ in Linux/Unix and/or equivalent).
Working experience with database applications.
Experience with and understanding operational or strategic systems and/or building tools.
Comprehensive knowledge of a particular technological field.,
Uses in-depth knowledge of business unit cross-group dependencies/ relationships.
Is recognized as a resource in work group and across functions.
Will perform this job in a quality system environment.
Failure to adequately perform tasks can result in noncompliance with governmental regulations.
Works on complex problems where analysis of situations or data requires an in-depth evaluation of various factors.
Exercises judgment within broadly defined practices and policies in selecting, methods, techniques and evaluation criteria for obtaining results.
Has broad knowledge of various technical alternatives and their potential impact on the business. Experience in cardiovascular or imaging fields is a plus.
Travel
20% of the time.
Apply Now: click Apply Now
Show Less
Report</t>
  </si>
  <si>
    <t>Interclypse Inc</t>
  </si>
  <si>
    <t>Data Scientist - All Levels</t>
  </si>
  <si>
    <t>Annapolis Junction, MD</t>
  </si>
  <si>
    <t>Description:
Interclypse is seeking Data Scientists.
The Interclypse difference is our emphasis on employee growth and development through continuous learning, mentorship, and empowerment. Interclypse employees grow in a positive cultivating work environment with endless career opportunities. Let Interclypse empower you by putting you in the driver's seat of your career.
Currently, Interclypse is seeking motivated, career and customer-oriented Data Scientists to join our team to provide exemplary support to our customers and to begin an exciting and rewarding career within Interclypse. As a Data Scientist, you will enjoy leading edge work developing innovative solutions to address data analytics challenges, to collect large volumes of data from varying sources, perform data cleansing, transformation, interpretation, inferencing, create solutions to overcome mission challenges, and communicate with interested stakeholders.
Requirements:
Education
Degree must be in Mathematics, Applied Mathematics, Statistics, Applied Statistics, Machine Learning, Data Science, Operations Research, or Computer Science is required.
Primary Responsibilities
Engage in developing innovative solutions to address data analytics challenges, to collect large volumes of data from varying sources, perform data cleansing, transformation, interpretation, inferencing, create solutions to overcome mission challenges, and communicate with interested stakeholders.
To succeed in this position; you need to be curious, creative, and tech-savvy.
You need to stay up to date with data processing software and algorithms, have an in-depth understanding of statistics and mathematics and be proficient in writing data processing algorithms.
You must be persistent and have excellent analytical and problem-solving skills.
Devise strategies for extracting semantic value from large datasets.
Develop conclusions from data using mathematics, statistics, computer science, and application specific knowledge and concisely communicate these conclusions.
Provide informed recommendations regarding competing technical solutions through awareness of the constantly shifting collections, processing, storage and analytic capabilities and limitations.
Required Skills/Experience
Experience with SQL databases and data models (e.g., PostgreSQL , Amazon Aurora)
Experience with programming in R, Python, Java
Experience with NoSQL databases ( e.g., MongoDB, Accumulo)
Experience designing data models and approaches
Experience working in a cloud environment ( e.g., AWS, Azure)
Experience with Linux
Excellent interpersonal skills and ability to get along with data scientists, engineers, and customers at all levels
Ability to work in a dynamic team-oriented environment, demonstrate teamwork and initiative, and function productively in a dynamic work environment
Desired Skills/Experience
Experience with programming in TensorFlow, PyTorch
Experience with Hadoop, MapReduce
Experience with Tableau
Experience with Cognos
Experience with designing, implementing, and using REST APIs
Experience with RDF/OWL, SPARQL, and Semantic Web technologies
Experience with Statistical and ML analytics and modeling (e.g., R, Spark, etc.) or other deep learning frameworks a plus
Experience with Data catalogs and data management
Ability to help visualize the data for analysis and to display results
Why You Might Like This Job:
You’re tired of working for a massive organization.
You want to work for an established company that values your stable career.
You want to work with a team who loves their job and making cool stuff.
You want to be part of a team focused on making a positive impact.
You want to grow your skills in management or work toward becoming an expert.
You want to have the option for career mentorship, both in technology and in business.
You value a company with a strong culture of growth and support.
Benefits:
31 Days of Paid Personal Time Off (PTO) for vacation, holidays, and illnesses. Additionally, 30 days can be rolled over year to year
Unlimited 401K match up to 8% of your salary up to the federal maximum
Medical/Dental/Vision Insurance: Premium is 100% company paid (contact us for specific plan details)
Health Savings Account (HSA): Interclypse contributes $1,500 for individuals and $3,000 for families
Vision Insurance
Dental Insurance with orthodontics coverage
Life Insurance
Accidental Death Insurance
Disability: Short-term and long-term disability coverage
Educational support: reimbursement up to the federal max of $5,250
Maternity/Paternity Leave: 40 hours
Bereavement Leave: 24 hours
Military Reserve Leave
Jury Duty Leave
Company apparel: $200 for company apparel each year
Social events: Holiday Party, Spring Picnic, Fall Picnic, happy hours and more
Interclypse isn’t your typical company. We strive to have a positive &amp; transformational impact on our community, our industry, and individuals. We keep this focus through our motto: "Doing What is Right". Apply today to see how you can join our winning team and start down the career path that’s right for you!
EOE AA M/F/Vet/Disability:
Interclypse is an Equal Opportunity/Affirmative Action employer. All qualified applicants will receive consideration for employment without regard to race, color, religion, creed, sex, sexual orientation, gender identity, national origin, disability, or protected Veteran status.
Show Less
Report</t>
  </si>
  <si>
    <t>Cisco Systems</t>
  </si>
  <si>
    <t>Research Triangle Park, NC</t>
  </si>
  <si>
    <t>About the position
The CX Data, Insights and Growth team is looking for a strong Data Science Technical Lead to develop and apply innovative data science solutions to drive CX transformation. We are looking for expertise in Machine Learning and passion for deploying to production reliable and efficient solutions at scale. As a Data Science Technical Lead within the team, you will collaborate cross-functionally with stakeholders and other team members to invent, design and implement end-to-end reliable, scalable, efficient services using pioneering big data and Machine Learning tools.
Primary job responsibilities
As a Lead Data Scientist within the team, you will
? Leverage Cisco’s data to provide to design, implement and deploy Machine Learning technologies into reliable and scalable services both independently and in a team setting
? Drive end-to-end projects by identifying, gathering, cleansing, verifying, analyzing, and presenting data associated with key business problems while applying innovative methods &amp; tools
? Create the vision for data science solutions incorporating the latest techniques. Focus on causal inference, semi-supervised learning techniques, deep learning and so on.
? Answer sophisticated business questions by internalizing business problems, applying structured problem solving, performing technical analyses, drawing inferences, &amp; delivering impactful insights &amp; recommendations
? Engage with business stakeholders and manage/cultivate long-term projects, create technical and non-technical plans, processes, and metrics for achieving success
? Monitor and ensure life cycle maintenance of Machine Learning models and solutions, with focus on quality and impact
? Develop and Contribute to technical roadmap and project planning
Qualifications
? Solid background in statistics and machine learning is required, preferably with 5+ years of industry experience in AI/ML or related fields
? Masters or PhD degree in Computer Science, Statistics, Mathematics or a related field
? General knowledge and expertise in end-to-end data science techniques, with an ability to wear many hats in the development process
? Well versed in machine learning, information retrieval, applied statistics
? Ability to do exploratory analysis on big data and find key descriptive and inferential properties in large and diverse datasets
? Develop effective data science solutions with a focus on both delivering value and applying the latest methods from AI (deep learning, NLP, Causal inference methods for observational data sets)
? Strong programming skills in Python (5+ years), with an ability to manipulate large and complex datasets using distributed computing technologies (e.g., Apache Spark)
? A knowledge of cloud services and developing data science projects on cloud services (e.g. GCP, AWS)
? Experience with building Machine Learning models and working with libraries like Scikit, Tensorflow or FastText
? Software development methodologies and tools (unit and system testing, code reviews, Git)
? Familiarity with NoSQL database, experience with an ETL framework like Airflow
? Self-motivated and fast learner
? Excellent communication, presentation, interpersonal and analytical skills
Tools
Python
Scikit-learn
Apache Spark
Tensorflow/Keras
Python Statistical Packages
Kubernetes &amp; Kubeflow
Google Cloud Services (Or some other cloud services)
GIT
Jira/Agile Data Science Development
BASH scripting
Why Cisco
#WeAreCisco, where each person is unique, but we bring our talents to work as a team and make a difference. Here’s how we do it. We embrace digital, and help our customers implement change in their digital businesses. Some may think we’re “old” (30 years strong!) and only about hardware, but we’re also a software company. And a security company. An AI/Machine Learning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we give our egos a break, and we give of ourselves (because giving back is built into our DNA.) We take accountability, we take bold steps, and we take difference to heart. Because without diversity of thought and a commitment to equality for all, there is no moving forward. So, you have colorful hair? Don’t care. Tattoos? Show off your ink. Like polka dots? That’s cool.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Message to applicants applying to work in the U.S.:
When available, the salary range posted for this position reflects the projected hiring range for new hire salaries in U.S. locations. For non-sales roles, the hiring ranges reflect base salary and do not include bonuses, equity, or benefits. Hiring ranges for sales positions include base and incentive target, and do not include equity or benefits. Individual pay is determined by the candidate's hiring location and additional factors, including but not limited to skillset, experience, and relevant education, certifications or training. Applicants may not be eligible for the full salary range based on their U.S. hiring location. The recruiter can share more details about compensation for the role in your location during the hiring process.
Apply Now: click Apply Now
Show Less
Report</t>
  </si>
  <si>
    <t>Genomic Data Scientist - 115k/yr</t>
  </si>
  <si>
    <t>A Data Scientist is responsible for developing and deploying analytical models on data and processes. They collaborate with digital product teams to deliver insights to business stakeholders, drive automation of processes, and to help improve business decisions. This position will drive deployment of a variety of models and workflows using cloud-based model orchestration and data virtualization solutions. The role will require exploration and adoption of new technologies made available by IT engineering teams. It will require close partnerships with other internal teams to shape the solutions as they are developed and to assist in enabling and migrating production workflows.
Required Skills:
- M.S in Computer Science, Computer Engineering or related field with 3+ years experience
- Proficiency in Python and R programming languages
- Experience with model management and model orchestration in cloud computing environments such as AWS or GCP
- Experience with containerized deployment methods (e.g. Docker)
- Proficiency in consuming REST based API and/or gRPC framework output
- Proficiency in quantitative modeling techniques such as statistics, machine learning, optimization, and simulation
- Experience working with models that require large datasets and are computationally intensive
- Experience with source control methodologies (e.g. Git)
- Strong interpersonal skills and ability to collaborate with colleagues in business and IT
- Ability to take initiative, drive work independently, and lead technical projects with partners from a variety of scientific and business backgrounds
- Strong communication including the ability to make presentations and deliver complex quantitative analyses in a clear, concise and manner
Desired Skills:
- Experience with Apache Airflow, Kubernetes, SageMaker, SQL, MapReduce
- Proficiency in Java and/or other modern programming languages
- Experience applying analytical techniques to genomic data or another biological domain (e.g. genetics, molecular biology, plant breeding)
- Proficiency in mathematical modeling including comprehension of theory, modeling/identification strategies and limitations/pitfalls
Job Type: Contract
Pay: $100,000.00 per year
Schedule:
8 hour shift
Education:
Master's (Required)
Experience:
Python: 1 year (Required)
AWS: 1 year (Preferred)
Work Location: Remote
Show Less
Report</t>
  </si>
  <si>
    <t>Data Scientist, University Graduate - 2023 Start (BS/MS)</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</si>
  <si>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Team Introduction
Our TikTok data team is responsible for developing state-of-the-art machine learning models and strategies to improve user consumption experience, inspire creativity, build a fair and flourishing ecosystem.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TikTok and its affiliates' jobs globally. Applications will be reviewed on a rolling basis - we encourage you to apply early.
Responsibilities
Design analysis framework according to the business objectives, and indicator system to evaluate business performance.
Build data indicator reports, monitor indicator changes, and perform attribution analysis of changes;
In-depth analysis of user data, mining the optimization space of product experience and recommendation strategies, and producing executable data insights; cooperating with product managers and algorithm engineers to promote the implementation of optimization;
Through rigorous AB experimental design and causal inference analysis, quantitatively verify business assumptions and evaluate optimized benefits;
Research on ecological topics such as content evolution, creator ecology, and social networks.
Qualifications
Final year or recent graduate with a background in Software Development, Computer Science, Computer Engineering, or a related technical discipline
Familiar with commonly used statistical analysis methods, proficient in the use of scripting languages such as SQL, R, Python;
Good logical thinking ability, problem interpretation ability and fast learning ability;
Sensitive to numbers, passionate about analysis, and believe in data-driven value;
Good communication skills, team spirit and initiative.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Job Information
The base salary range for this position in the selected city is $104149 - $172800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Start your job application: click Apply Now
Show Less
Report</t>
  </si>
  <si>
    <t>Ancestry</t>
  </si>
  <si>
    <t>Data Scientist, CV/NLP</t>
  </si>
  <si>
    <t>About Ancestry:
When you join Ancestry, you join a human-centered company where every person’s story is important. We believe that by discovering the struggles and triumphs of our past, we can foster deeper bonds and more meaningful connections among families and communities. Our talented team of scientists, engineers, genealogists, historians, and storytellers is dedicated to empowering customers around the world from all backgrounds on their journeys of personal discovery.
With more than 30+ billion digitized global historical records, 125+ million family trees, and 22+ million people in our growing AncestryDNA database, Ancestry helps customers discover their family story and gain a new level of understanding about their lives. Passionate about dedicating your work to enriching people’s lives? You belong at Ancestry.
We are hiring a Data Scientist with Computer Vision expertise to join our centralized Data Science &amp; Machine Learning Team. Reporting to our VP of Data Science, you will be a leading contributor on a team bringing together advanced degrees and expertise solving Ancestry's toughest and most exciting data science challenges. You will have access to Ancestry's unique content collections and data spanning decades and centuries across a variety of media channels. Your mission is to mine, extract and organize information from these collections to create user experiences to inform, enlighten, and delight customers. You will have the potential to be fully remote (some states excluded).
What you will do...
Use Computer Vision and Natural Language Processing (CV-NLP) methods and expertise to build models that extract and organize information from billions of historical and genealogical records.
Build models that promote product development, customer success, and content creation across our Family History business.
Work with teams and partners across the company providing data science support for multiple projects.
Advocate for a data-driven culture and push long-term value creation through development of outstanding data science capabilities.
Who you are...
2 years related professional experience
Expert level in machine learning, computer vision, and deep learning
Excellent project management and written skills
Experience translating requirements from partners into detailed implementation plans
Experience completing multiple data science projects end-to-end; from idea generation, objective formulation, to implementation and deliverables
Experience understanding and implementing published models and methods for practical application and real-world problems.
Experience in document image processing i.e.: computer vision methods, image classification, object detection, segmentation, layout analysis, redaction, handwriting recognition.
Preference for experience building and training models with deep learning frameworks like TensorFlow and Pytorch.
Strong proficiency in Python and related imaging tools and libraries, Java and multi-threaded programming preferred
Preference for current familiarity with leading trends and advances in document analysis and recognition, and experience with cloud (AWS)
Helping people discover their story is at the heart of ours. Ancestry is the largest provider of family history and personal DNA testing, harnessing a powerful combination of information, science and technology to help people discover their family history and stories that were never possible before. Ancestry’s suite of products includes: AncestryDNA, AncestryProGenealogists, Fold3, Newspapers.com, Find a Grave, Archives.com, and Rootsweb. We offer excellent benefits and a competitive compensation package. For additional information, regarding our benefits and career information, please visit our website at http://ancestry.com/careers
#GDSponsored
#IND2
#LI-MK1
As a signatory of the ParityPledge in Support of Women and the ParityPledge in Support of People of Color, Ancestry values pay transparency and pay equity. We are pleased to share the base salary range for this position: $68,000 - $191,000 with eligibility for bonus, equity and comprehensive benefits including health, dental and vision. The actual salary will vary by geographic region and job experience. We will share detailed compensation data for a specific location during the recruiting process. Read more about our benefits here: https://www.ancestrybenefits.com/.
Note: Disclosure as required by sb19-085(8-5-20) and sb1162(1-1-23)
Additional Information:
Ancestry is an Equal Opportunity Employer that makes employment decisions without regard to race, color, religious creed, national origin, ancestry, sex, pregnancy, sexual orientation, gender, gender identity, gender expression, age, mental or physical disability, medical condition, military or veteran status, citizenship, marital status, genetic information, or any other characteristic protected by applicable law. In addition, Ancestry will provide reasonable accommodations for qualified individuals with disabilities.
All job offers are contingent on a background check screen that complies with applicable law. For San Francisco office candidates, pursuant to the San Francisco Fair Chance Ordinance, Ancestry will consider for employment qualified applicants with arrest and conviction records.
Ancestry is not accepting unsolicited assistance from search firms for this employment opportunity. All resumes submitted by search firms to any employee at Ancestry via-email, the Internet or in any form and/or method without a valid written search agreement in place for this position will be deemed the sole property of Ancestry. No fee will be paid in the event the candidate is hired by Ancestry as a result of the referral or through other means.
Show Less
Report</t>
  </si>
  <si>
    <t>Lawrence Livermore National Laboratory</t>
  </si>
  <si>
    <t>Data Scientist - Entry Level</t>
  </si>
  <si>
    <t>Livermore, CA</t>
  </si>
  <si>
    <t>Company Description
Join us and make YOUR mark on the World!
Are you passionate about data science? Do you enjoy staying updated on the latest methods and developing solutions to novel data science problems? Are you interested in joining some of the brightest talent in the world to create solutions with national impact that advance our scientific fields and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Pay Range
$103,290 - $139,128 Annually for the SES.1 level
$123,960 - $166,992Annually for the SES.2 level
Please note that the pay range information is a general guideline only. Many factors are taken into consideration when setting starting pay including education, experience, the external labor market, and internal equity.
Job Description
We have openings for Data Scientists to provide solutions for various projects. You will work in a dynamic, multidisciplinary team of independent/entrepreneurial computer scientists, engineers, and scientific staff who research, develop, and integrate state-of-the-art algorithms, software, hardware, and computer systems solutions to challenging research and development problems. These positions are in the Global Security Computing Applications Division (GS-CAD) within the Computing Directorate.
These positions will be filled at either level based on knowledge and related experience as assessed by the hiring team. Additional job responsibilities (outlined below) will be assigned if hired at the higher level.
In this role you will
Collaborate with scientists and researchers in one or more of the following areas: data intensive applications, natural language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Contribute to technical solutions,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Additional job responsibilities, at the SES.2 level
Contribute to multiple parallel tasks and priorities of customers and partners, ensuring deadlines are met.
Solve abstract problems, converting them into useable algorithms and software modules.
Provide solutions that require analysis of multiple factors and the creative use of established methods.
Qualifications
Ability to secure and maintain a U.S. DOE Q-level security clearance which requires U.S. citizenship.
Bachelor’s degree in data science, computer science, mathematics, statistics, or related field, or the equivalent combination of education and related experience.
Fundamental knowledge of one or more of the following: scientific data analysis, statistical analysis, knowledge discovery, supervised learning, unsupervised learning, deep learning, reinforcement learning, natural language processing, and big data technologies.
Skilled in all aspects of the data science life cycle: feasibility / background research, data exploration, feature engineering, modeling, visualization, deployment
Fundamental experience developing data science algorithms with C++, Python, or R in Linux, UNIX, Windows environments, sufficient to integrate solutions into larger applications.
Experience with scikit-learn, PyTorch, TensorFlow, or similar machine learning (AI/ML) development API for the purpose of developing data science solutions.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Sufficient interpersonal skills necessary to interact with all levels of personnel.
Sufficient verbal and written communication skills necessary to effectively collaborate in a team environment and present and explain technical information.
Additional qualifications, at the SES.2 level
Effective analytical, problem-solving, and decision-making skills to develop creative solutions to complex problems.
Broad experience with one or more of the following technical languages, concepts, or constructs: Python, scientific data analysis, statistical analysis, knowledge discovery, supervised learning, unsupervised learning, deep learning, reinforcement learning, natural language processing, and big data technologies.
Proficient experience with at least one of the following advanced ML concepts: Transfer Learning, distributed ML (data/model), ML operations, generative models, Bayesian optimization, computer vision modeling, transformers, graph neural networks, uncertainty quantification, surrogate modeling, or techniques for data-poor ML (low-shot, coresets, etc).
Additional Information
All your information will be kept confidential according to EEO guidelines.
Position Information
This is a Career Indefinite position, open to Lab employees and external candidates.
Why Lawrence Livermore National Laboratory?
Included in 2022 Best Places to Work by Glassdoor!
Flexible Benefits Package
401(k)
Education Assistance
Flexible schedules (*depending on project needs
Security Clearance
This position requires a Department of Energy (DOE) Q-level clearance. If you are selected, we will initiate a Federal background investigation to determine if you meet eligibility requirements for access to classified information or matter. Also, all L or Q cleared employees are subject to random drug testing. Q-level clearance requires U.S. citizenship.
Pre-Employment Drug Test
External applicant(s) selected for this position must pass a post-offer, pre-employment drug test. This includes testing for use of marijuana as Federal Law applies to us as a Federal Contractor.
Equal Employment Opportunity
We are an equal opportunity employer that is committed to providing all with a work environment free of discrimination and harassment.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We invite you to review the Equal Employment Opportunity posters which include EEO is the Law and Pay Transparency Nondiscrimination Provision.
Reasonable Accommodation
Our goal is to create an accessible and inclusive experience for all candidates applying and interviewing at the Laboratory. If you need a reasonable accommodation during the application or the recruiting process, please use our online form to submit a request.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Apply Now: click Apply Now
Show Less
Report</t>
  </si>
  <si>
    <t>Barclays</t>
  </si>
  <si>
    <t>Data Scientist
New York, New York
Barclays Services Corp.
What will you be doing?
Use Python to develop machine learning models for areas covering Surveillance and Compliance, including Financial Crime, Anti-Money Laundering Transaction Monitoring, and Electronic Communications Surveillance, applying a broad range of machine learning techniques and algorithms;
Utilize Relational Databases and Big Data Technologies to access data and manipulate from databases;
Execute machine learning model development using Amazon Web Services and access and control infrastructure required for machine learning model development using Unix / Unix Shell Scripting;
Ensure all deliveries conform to Group-wide Model Risk Governance framework and external regulatory requirements related to model risk management and Financial Crime;
Establish model monitoring methodology using key understanding of model performance measurement and support regular, periodic model performance reviews, retrains, and remediation activity as required;
Provide consultancy to Technology teams to support the production implementation of data products by defining the requirements for data curation through model execution to ensure accurate and efficient implementation of models into production systems;
Understand machine learning and industry developments and perform exploratory research and development into the novel application of machine learning to areas within Compliance and Surveillance;
Draw upon applied knowledge of financial services, products, and financial crime requirements and regulations to act as Subject Matter Expert for Financial Crime data and data products related to Financial Crime and Anti-Money Laundering, disseminating expertise to both internal team members and external stakeholders;
What we’re looking for:
Minimum of Master’s degree, or foreign equivalent, in Statistics, Mathematics, Data Science, or related field and at least three (3) years of experience in the offered position (Data Scientist) or conducting data analysis and research in a related occupation.
Must have at least one (1) year of employment experience with each of the following required skills: Using Python and machine learning techniques and algorithms to develop models; Using Relational Databases and Big Data Technologies to access and manipulate data in databases; Using Amazon Web Services, Unix, and Unix Shells Scripting to execute machine learning model development; and Using model governance and control requirements to deliver a model from PoC (Proof of Concept) to production implementation. Must have knowledge of: Financial Crime and Anti-Money Laundering Transaction Monitoring; Electronic Communications Surveillance; Financial Crime regulatory requirements.
Where will you be working?
You will be working at our New York, New York location at 745 Seventh Avenue. This 37-story office tower is located in Times Square in the heart of Manhattan and features a cafeteria, fitness center and state-of-the-art LED signage on the façade of the building. The building is easily accessible to Restaurants, Shops and Public Transportation. Interested and want to know more about Barclays? Visit home.barclays/who-we-are/ for more details.
Our Values
Everything we do is shaped by the five values of Respect, Integrity, Service, Excellence and Stewardship. Our values inform the foundations of our relationships with customers and clients, but they also shape how we measure and reward the performance of our colleagues. Simply put, success is not just about what you achieve, but about how you achieve it.
Our Diversity
We aim to foster a culture where individuals of all backgrounds feel confident in bringing their whole selves to work, feel included and their talents are nurtured, empowering them to contribute fully to our vision and goals.
It is the policy of Barclays to ensure equal employment opportunity without discrimination or harassment on the basis of race, color, creed, religion, national origin, alienage or citizenship status, age, sex, sexual orientation, gender identity or expression, marital or domestic/civil partnership status, disability, veteran status, genetic information, or any other basis protected by law.
Dynamic working gives everyone at Barclays the opportunity to integrate professional and personal lives, if you have a need for flexibility then please discuss this with the hiring manager.
Our Benefits
Our customers are unique. The same goes for our colleagues. That's why at Barclays we offer a range of benefits, allowing every colleague to choose the best options for their personal circumstances. These include a competitive salary and pension, health care and all the tools, technology and support to help you become the very best you can be. We are proud of our dynamic working options for colleagues. If you have a need for flexibility then please discuss this with us.
Salary/Rate Minimum/yr: $185,000
Salary/Rate Maximum/yr: $185,000
The minimum and maximum salary/rate information above include only base salary or base hourly rate. It does not include any other type of compensation or benefits that may be available.
This position is eligible for incentives pursuant to Barclays Employee Referral Program.
Show Less
Report</t>
  </si>
  <si>
    <t>Dianthus</t>
  </si>
  <si>
    <t>NYC, Boston, or Louisville
Full Time
Posted on:
17-2-2022
Data Scientist (Boston, New York, or Louisville)
Job Description
We are looking to hire a Data Scientist to join our team. You will help transform all our eCommerce data into tangible business value by analyzing information, communicating outcomes, and collaborating on product development. Work with Best in Class open-source and visual tools, along with the most flexible and scalable deployment options.
Responsibilities
Implement and validate predictive and prescriptive models, create and maintain statistical models with a focus on big data.
Incorporate a variety of statistical and machine learning techniques in your projects.
Write programs to cleanse and integrate data in an efficient and reusable manner.
Use leading-edge and open-source tools such as Python, R, Pytorch, and TensorFlow,
Work in an Agile, collaborative environment, partnering with other scientists, engineers, consultants, and database administrators of all backgrounds and disciplines to bring analytical rigor and statistical methods to the challenges of predicting behaviors.
Evaluate modeling results and communicate the results to technical and non-technical audiences.
Qualifications and Skills
Ability to look at things differently, debug, troubleshoot, design, and implement solutions to complex technical issues.
Strong technical and analytical abilities, a knack for driving impact and growth, and experience with programming/scripting in a language such as Python.
Basic understanding of statistical programming in a language such as R, Python, etc.
Experience using an ML library such as Tensorflow, Keras, or Pytorch
Basic understanding of Cloud (Google Cloud, Azure, etc).
Excellent verbal and written communication skills.
Work or internship experience using data science tools in a corporate environment.
Apply to
this job
At Dianthus we are committed to building a diverse team, so we are proud to be an equal opportunity workplace. All qualified applicants will receive consideration for employment without regard to race, color, religion, gender, gender identity or expression, sexual orientation, national origin, genetics, disability, age, or veteran status.
Show Less
Report</t>
  </si>
  <si>
    <t>BlueCondui</t>
  </si>
  <si>
    <t>As data scientists at BlueConduit, we use machine learning models, working with geospatial data from a variety of data sources, to predict health hazards in infrastructure. Our founding team members were first to build models to predict whether water pipes were made of lead in Flint. And we’ve expanded that to serve cities throughout North America, on both a for-profit and charitable basis. We are passionate about using data science for social good and improving equity.
BlueConduit is seeking a data scientist who will:
Build and improve machine learning models and data pipeline
Actively engage in R&amp;D to identify how to continue to scale the impact of BlueConduit’s predictive methods
Integrate client data into internal software tools, generating predicted probabilities of likelihood of lead in pipes at any address
Support clients with data analysis
Participate and present in the BlueConduit Data Seminars (with internal, industry, and academic speakers)
Be curious to learn and understands the human side of data science
Be passionate about data science for social good and environmental justice
We are a small, remote, and growing team, so this is an excellent opportunity to grow into and shape your role at our company. The role provides opportunities for mentorship, growth and for stepping into leadership positions.
Necessary Qualifications:
Experience building data science products at a company/organization that is scaling and growing quickly
Undergraduate degree in quantitative field (e.g., CS, math, stats, physics, etc.)
Substantial experience with Python, especially Pandas, Scikit-learn, and Numpy
Extensive experience with machine learning and statistical models, including validation and evaluation of model performance
Excellent data visualization skills and ability to present results clearly to non-technical audiences
Excellent verbal and written communication skills
Nice-to-have Qualifications:
Graduate degree in quantitative field
Experience working with geospatial models and modern GIS systems (e.g., GeoPandas)
Familiarity with issues related to modeling (e.g., selection biases, causal inference)
Proficiency with Git workflow
Experience with Agile product development (e.g., sprints, standups, scrums)
Familiarity with infrastructure water quality, or government data
Passion for the environmental justice and community well being, as the company continues to partner with communities, as it did in Flint, around the country
Location: Remote
Compensation:
Salary commensurate with experience($90-120K)
Stock options
Health benefits
Co-working space/work place stipend
About BlueConduit
BlueConduit, a water analytics software company, pioneered the predictive modeling approach to lead service line identification and replacement. Through our SaaS platform, utilities, municipalities, government agencies, and consultants standardize, predict, report, and communicate key information about lead pipes. BlueConduit was founded in 2019 and operates out of Ann Arbor, MI.
Our SaaS platform lets utilities focus on digging where the lead is. Digging in the right place accelerates the removal of this significant health concern and saves millions of dollars in avoided digs. Since 2016, BlueConduit has worked with more than 100 cities and inventoried over 1.8 million service lines, saving our customers over $300M and years of added work.
Job Type: Full-time
Pay: $90,000.00 - $120,000.00 per year
Benefits:
Health insurance
Paid time off
Schedule:
8 hour shift
Monday to Friday
Work Location: Remote
Show Less
Report</t>
  </si>
  <si>
    <t>Verily</t>
  </si>
  <si>
    <t>Data Scientist, Viral Genomics</t>
  </si>
  <si>
    <t>South San Francisco, CA</t>
  </si>
  <si>
    <t>South San Francisco, CA
Who We Are
Verily is a subsidiary of Alphabet that is using a data-driven approach to change the way people manage their health and the way healthcare is delivered. Launched from Google X in 2015, Our purpose is to bring the promise of precision health to everyone, every day. We are focused on generating and activating data from a variety of sources, including clinical, social, behavioral and the real world, to arrive at the best solutions for a person based on a comprehensive view of the evidence. Our unique expertise and capabilities in technology, data science and healthcare enable the entire healthcare ecosystem to drive better health outcomes.
DESCRIPTION
As a Data Scientist working on computational biology, you will be joining a team making use of diverse ‘omics data in different disease settings. You will work in a collaborative, cross-functional team to develop novel viral genomics methods for public health applications, with an emphasis on viral metagenomic analyses of wastewater samples. You will work closely with your lab colleagues to refine the best laboratory techniques based on data quality, set up robust data processing QC pipelines and perform downstream analyses to answer important public health questions. You will develop new methods and models to help derive insights from our proprietary platforms. You may also work with internal and external collaborators to design new studies in which to apply these molecular platforms and analyses.
RESPONSIBILITIES
Develop methods to process, QC, and analyze targeted and metagenomics viral genome data to derive insights.
Analyze complex RNA and DNA sequence data sets in combination with epidemiological and other data.
Give input on experimental design and analyze results from assay development experiments to optimize workflows.
Communicate technical results to internal and external cross-functional teams.
QUALIFICATIONS
Minimum qualifications:
Advanced degree (Masters or PhD) in a quantitative discipline (Computational Biology, Bioinformatics, Statistics, Computer Science, or related), or equivalent practical experience.
Proficient in Python and/or R.
Expertise in statistical data analysis, modeling, machine learning and exploratory data analysis.
Experience collaborating with wet lab teams for assay development using sequencing technologies.
Preferred qualifications:
1+ years industry experience.
Demonstrated track record of analyzing metagenomics data.
Experience working with viral genomics data in a public health setting.
Outstanding oral and written communication and teamwork.
Desire to work closely with cross-functional collaborators to help drive the team to results.
The US base salary range for this full-time position is $119,000 - 183,000 + bonus + equity + benefits. Our salary ranges are determined by role, level, and location. The range displayed on each job posting reflects the minimum and maximum target for new hire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#LI-SR1
Why Join Us
Build What’s Vital.
At Verily, you are a part of something bigger. We are a diverse team of builders innovating at the intersection of health and technology—united by a shared spirit of curiosity, resilience and determination to make better health possible for all. This builder mindset means your fingerprints will be on the work that shapes the future of health. Fulfilling our precision health purpose starts with the health of our Veeps (what we call our employees), which is why we offer flexibility, resources, and competitive benefits to support you in your whole-person well being. We believe diversity of thought drives innovation—we unite the brightest minds, and encourage all Veeps to bring their lived experience to work with them.
If this sounds exciting to you, we would love to hear from you.
You can find out more about our company culture on our LinkedIn Company Page and Verily Careers page.
Verily requires all employees in the U.S. (including employees eligible for remote work) to be fully vaccinated against COVID-19 and for all successful candidates who receive an offer of employment in the U.S. to show proof of an FDA-approved COVID vaccination, subject to applicable law. Verily is an equal opportunity employer, and will provide reasonable accommodation consistent with applicable federal, state, and local law to a successful candidate who is unable to be vaccinated and requests such an accommodation.
Apply Now: click Apply Now
Show Less
Report</t>
  </si>
  <si>
    <t>Experian</t>
  </si>
  <si>
    <t>Tapad - Senior Data Scientist (Remote)</t>
  </si>
  <si>
    <t>Company Description
Position is open to Remote candidates in the US or Canada. Must be able to work starting around 9am EST to connect with teammates in Oslo, Norway.
Founded in 2010, Tapad cracked the code on cross-device marketing technology. Our groundbreaking, proprietary technology assimilates trillions of data points to find the relationship between smartphones, desktops, laptops, tablets, and connected TVs. Ten years later, we are processing data at petabyte scale, with an engineering team that comprises roughly half of our entire organization. When you work with us, you matter, and your work matters.
We use Scala, in combination with large-scale data processing and open-source technologies, to build our device graph. Across our engineering teams, we also use Scala, GCP, Spark, Kubernetes, Python, TypeScript, Angular, and anything else that helps us get the job done. We're open-minded about new technologies, we're passionate about what we do, and we make time for everyone to learn and grow as the industry changes. Engineers at Tapad are approachable and ambitious people who think outside the box and solve big problems collaboratively. Are you up for the challenge?
Job Description
Small Teams; Big Data
At Tapad, we look for individuals who are motivated by complex and challenging work. We want to work with people who share compelling solutions to those challenges, solutions informed by their unique experiences, passions, and expertise.
We are looking for a Senior Data Scientist with profound experience in advertising and marketing technology to research and develop state-of-the-art algorithms and build models to support Tapad’s mission to create the world's largest identity graph. As part of Tapad’s Data Science team, you will leverage cutting edge technologies and techniques to impact our core intellectual property and commercial products. This includes, but is not limited to, machine learning, deep learning, NLP, Google Cloud AI Platform, BigQuery, TensorFlow Extended, and Kubeflow Pipelines.
Tapad Data Scientists are responsible for turning new ideas into innovative products. With your deep industry experience, you will lead critical work programs, actualizing your research and solutions into concrete commercial products and services. In addition to collaborating with Tapad’s technologists, you will work closely with product managers and business stakeholders to understand our customers' needs, the broader addressable market and participate in identifying new opportunities.
When you work with us, you matter. We ask our employees to make an impact and feel it is only right to give a lot in return! This is why we prioritize a balanced work life to allow all our employees to enjoy the things that are the most important to them. We offer every employee a 401k with matching, paid maternity/paternity leave, PTO and sick days! We purposefully cultivate a strong and genuine culture which includes access to a free and open hierarchy every day. We hire deliberately, patiently and smart, making sure our team is full of individuals who can teach and learn from one another.
Technologies we use at Tapad (don’t worry, we’ll teach you):
Python, SQL, Scala
Spark, SparkML, AutoML, SciKit Learn, BigQuery ML, Airflow, etc.
Google Cloud Platform (GCP), Tensorflow Extended (TFX), BigQuery
A day in the life as a Tapad Senior Data Scientist:
You will use machine learning (e.g., deep learning), clustering, statistical modeling, and other advanced techniques to infer connections from petabytes of data
Employ predictive modeling, data mining, graph algorithms, and other data science techniques to contribute to and enhance our cross-device identity resolution portfolio
Design experiments and apply appropriate metrics to measure the impact of the developed models
Lead projects from ideation through research and development to productization
Partner with other data scientists and engineers to turn various machine learning, clustering, and statistical solutions into viable and scalable products
Collaborate with product managers and business partners to understand market needs and identify new opportunities for Tapad
Qualifications
We are looking for candidates who meet some of the following qualifications:
Ph.D. in a Quantitative Discipline (e.g. Computer Science, Engineering, Mathematics, Statistics, Physics, Chemistry, etc.) or 6+ years of equivalent experience
6+ years of experience as a Data Scientist, specifically in applying Machine Learning techniques, advanced analytics, and statistical modeling
Must have 1+ years of experience in the advertising technology or marketing technology industry
Experience in productionalization of Machine Learning research results, and ML project lifecycle management
Proven track record of leading projects from ideation through solution to implementation
Experience working with large data sets using SQL, Spark, Hadoop, or MapReduce
Understanding of programming concepts and experience with programming languages, such as Python, R, Java, Scala, MATLAB
Strong communication skills both verbal and written
Experience in working on large-scale, distributed system environment(s)
Bonus Experience:
Experience using cloud computing technologies
Tapad Perks:
Generous PTO, sick time off, and paid Volunteer Time Off (VTO)
401k matching, Life, LTD &amp; STD Insurance, dental, vision, and telehealth plan with 24/7 access to a dedicated team of physical and mental healthcare providers
Scala School (we’ll teach you!), peer-lead professional development, continuous education reimbursement, and an abundance of resources to help you stay sharp
Unlimited snacks and beverages for local staff in-office, collaboration lunches (virtual lunches for remote teammates)
Discounts on gym memberships and wellness programs
Foosball, ping pong, diversity and inclusion group, book club, virtual game nights and happy hours, and tons of other extra-curricular activities that will make you feel like part of the Tapad family
Check out our #TapadLife page to see what our employees have to say
Find more about our engineering culture HERE
#LI-REMOTE
Additional Information
Experian Marketing Service’s mission is to accelerate client success through enabling ecosystems, partnerships, and technology solutions. We help brands put people at the heart of their business and have meaningful interactions with their customers.
Founded in 2010, Tapad cracked the code on cross-device marketing technology, creating not only the first but the most robust global cross-device digital identity graph on the market. Ten years later, The Tapad Graph enables marketers to maximize their digital marketing investment for years to come. In November 2020, Experian acquired Tapad, which furthers Experian’s strong commitment to digital identity, activation and connected TV. As a leading provider of consumer data analytics and targeting solutions, Experian Marketing Services has a rapidly growing need to continue expanding our strategy on identity data and services to meet market demand.
All your information will be kept confidential according to EEO guidelines.
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 The Power of YOU and and it reflects what we believe. See our DEI work in action!
Please contact us at JobPostingInquiry@experian.com to request the salary range of this position (please include the exact Job Title as it reads above in your email). In addition to a competitive base salary and variable pay opportunity, Experian offers a comprehensive benefits package including health, life and disability insurance, generous paid time off including 12 company paid holidays and parental and family care leave, an employee stock purchase plan and a 401(k) plan with a company match.
Experian Careers - Creating a better tomorrow together
Find out what its like to work for Experian by clicking here
Start your job application: click Apply Now
Show Less
Report</t>
  </si>
  <si>
    <t>Research &amp; Development</t>
  </si>
  <si>
    <t>Entry Level Data Scientist - Machine Learning Algorithms - 333322</t>
  </si>
  <si>
    <t>Wellston, OH</t>
  </si>
  <si>
    <t>· You will architect, code and deploy ML models (from scratch) to predict credit risk.
· Design, run, and analyze A/B and multivariate tests to test hypotheses aimed at optimizing user experience and portfolio risk.
· You will perform data exploration and build statistical models on user behavior to discover opportunities for decreasing user defaults. And you must truly be excited about this part.
· You'll use behavioral and social data to gain insights into how humans make financial choices
· You will spend a lot of time in building out predictive features from super sparse data sources.
· You'll continually acquire new data sources to develop a rich dataset that characterizes risk.
Job Type: Full-time
Salary: $65,000.00 - $70,000.00 per year
Benefits:
Health insurance
Schedule:
8 hour shift
Work Location: One location
Show Less
Report</t>
  </si>
  <si>
    <t>Ingress IT Solution</t>
  </si>
  <si>
    <t>Data Scientist responsibilities include:
Data mining or extracting usable data from valuable data sources
Using machine learning toolsto select features, create and optimize classifiers
Carrying out preprocessing of structured and unstructured data
Developing prediction systems and machine learning algorithms
Presenting results in a clear manner
Job Type: Contract
Pay: $32.00 - $42.00 per hour
Schedule:
8 hour shift
Work Location: Remote
Show Less
Report</t>
  </si>
  <si>
    <t>LPL Financial</t>
  </si>
  <si>
    <t>South Carolina</t>
  </si>
  <si>
    <t>Are you solution-oriented and passionate about delivering results? Do you like thinking outside the box, learning new skills and problem solving?
Excited to learn more? If so, then this could be the role for you!
LPL Financial (Nasdaq: LPLA) was founded on the principle that the firm should work for the advisor, and not the other way around. Today, LPL is a leader* in the markets we serve, supporting more than 18,000 financial advisors, 800 institution-based investment programs and 450 independent RIA firms nationwide. We are steadfast in our commitment to the advisor-centered model and the belief that Americans deserve access to personalized guidance from a financial advisor. At LPL, independence means that advisors have the freedom they deserve to choose the business model, services, and technology resources that allow them to run their perfect practice. And they have the freedom to manage their client relationships, because they know their clients best. Simply put, we take care of our advisors, so they can take care of their clients.
Job Overview:
The Long Term Forecasting Sr. Analyst, Data Scientist will be responsible for building and maintaining statistical models required for forecasting metrics such as call volume, SLA, etc. to support call center staffing models.
Responsibilities:
Building and maintaining statistical time series forecasting models using techniques such as ARIMA and Erlang.
Gathering and transforming data inputs using tools such as SQL, Tableau, Alteryx
Gathering data from, and communicating forecasts to, call center leadership.
Adhoc Data Analysis, including 'what if' forecasting scenarios
Construct formal documents to articulate the approach.
What are we looking for?
We want strong collaborators who can deliver a world-class client experience. We are looking for people who thrive in a fast-paced environment, are client-focused, team oriented, and are able to execute in a way that encourages creativity and continuous improvement.
Requirements:
Bachelor's degree in Statistics or related STEM field required
Experience with ARIMA or other time series statistical models desired
Strong SQL Experience required
Core Competencies: (If needed)
Ability to evaluate and provide solutions to complex situations and problems
Very strong analytical skills coupled with effective verbal and written communication ability
Effective team player
Ability to present complex information in a clear and concise way
Enthusiastic, positive attitude
Demonstrated ability to interact with and influence senior leaders
Preferences:
Advanced Degree in Statistics, or equivalent experience desired
Experience with Erlang a plus
Experience with R, Python, Tableau and/or Alteryx a plus
Workforce Management experience is a plus
Pay Range:
$91,000-$136,500/year
The salary range is dependent on a number of factors, including the applicant’s skill, experience, and work location.
Show Less
Report</t>
  </si>
  <si>
    <t>Investment &amp; Asset Management</t>
  </si>
  <si>
    <t>Net2Aspir</t>
  </si>
  <si>
    <t>? Apply Statistical and Machine Learning methods to specific business problems and data.
? Ensure data quality throughout all stages of acquisition and processing, including such areas as data sourcing/collection, ground truth generation, normalization, transformation, cross-lingual alignment/mapping, etc.
? Using tools such as Tableau, Looker and GoogleData Studio to aggregate data from across our software tools to build and develop dashboards for both client-facing and internal purposes across the company that feature relevant KPIs and metrics
? Create data dashboards and other data visualization tools to track progress to inform continuous quality improvement of the Congregate Settings Investigation and Response Unit.
? Design, develop, evaluate, and release highly innovative models elevate the customer experience and track impact over time
Job Types: Full-time, Part-time, Contract
Salary: $65,000.00 - $80,000.00 per year
Benefits:
401(k)
Health insurance
Schedule:
8 hour shift
Monday to Friday
Experience:
Data science: 1 year (Required)
Machine learning: 1 year (Required)
Work Location: Remote
Show Less
Report</t>
  </si>
  <si>
    <t>Snowflake</t>
  </si>
  <si>
    <t>San Mateo, CA</t>
  </si>
  <si>
    <t>We’re at the forefront of the data revolution, committed to building the world’s greatest data and applications platform. Our ‘get it done’ culture allows everyone at Snowflake to have an equal opportunity to innovate on new ideas, create work with a lasting impact, and excel in a culture of collaboration.
We’re looking for a talented Senior Data Scientist to come aboard. In this role, you will work closely with our Product and Engineering teams to uncover insights about how customers use Snowflake, helping to inform Product’s decision making and focus Engineering efforts. You will also work on long-running analytical initiatives marked by greater complexity and less structure that will yield substantial product enhancements. This is a strategic, high-impact role that will help shape the future of Snowflake products and services.
AS A SENIOR DATA SCIENTIST AT SNOWFLAKE YOU WILL:
Sleuth through large amounts of data to uncover feature-usage patterns, subtle issues with the system, potential performance enhancements, and areas to improve user experience.
Collaborate closely with Engineers and Product Managers to inform product decision making with data and to identify opportunities to create more value for our customers.
Build dashboards to help Engineering and Product Managers monitor performance and availability of our system.
Answer questions from executive team for board reporting, publications, and industry reports.
Think creatively to find optimal solutions to our complex, often unstructured problems.
OUR IDEAL CANDIDATE WILL HAVE:
BS/MS in quantitative discipline (Math, Statistics, Operations Research, Economics, Engineering, or CS)
Expert-level experience working with SQL and relational data (4+ years on a regular basis).
4+ years of experience with Python, including scikit-learn, numpy, and pandas.
Experience working with large-scale machine generated data (e.g., log, application, or customer-usage data).
Hands-on experience with MPP databases, such as Snowflake, Redshift, BigQuery, Vertica, etc.
Ability to clearly present learnings to business leaders and technical stakeholders.
The ability to thrive in a dynamic environment. That means being flexible and willing to jump in and do whatever it takes to be successful.
The following represents the expected range of compensation for this role:
The estimated pay range for this role is $138000 - $213000.
Additionally, this role is eligible to participate in Snowflake's bonus and equity plan.
The successful candidate's starting salary will be determined based on permissible, non-discriminatory factors such as skills, experience, and geographic location. This role is also eligible for a competitive benefits package that includes: medical, dental, vision, life, and disability insurance; 401(k) retirement plan; flexible spending &amp; health savings account; at least 12 paid holidays; paid time off; parental leave; employee assistance program; and other company benefits.
Snowflake is growing fast, and we're scaling our team to help enable and accelerate our growth. We are looking for people who share our values, challenge ordinary thinking, and push the pace of innovation while building a future for themselves and Snowflake.
How do you want to make your impact?
Show Less
Report</t>
  </si>
  <si>
    <t>Locus Robotics</t>
  </si>
  <si>
    <t>Wilmington, MA</t>
  </si>
  <si>
    <t>Company Description
Locus Robotics is a leader in the rapidly growing eCommerce order fulfillment optimization space. Our solution helps warehouse owners attain 2-3X efficiency improvement over cart-picking operations, by empowering pickers to work collaboratively with our robots. All this is accomplished while integrating with the operator’s Warehouse Management System, utilizing and optimizing existing facility infrastructure.
Job Description
The Locus Data Science Team (DST) is responsible for providing data management, access, and analysis to interested stakeholders - both within and outside Locus. The DST will provide access to deeper analysis, modeling, and predictive analytics based on large and complex datasets. The Data Scientist - Machine Vision role is fundamental to extending Locus capabilities relating to machine learning and object classification based on data from multiple sources.
What the role involves:
Developing multiple classification models for various data sources - finding features and objects of interest in a warehouse environment
Streamlining and optimizing models onto limited resource platforms with strong performance obligations
Influencing and shaping the direction of machine vision and deep learning applications within the team, and also in the larger company
Coordinating development and research aims with internal and external partners to fully leverage available expertise
Demonstrating excellent verbal and written communication skills
Using an evolving range of data analysis tools and techniques, including open source, some of which must be learnt quickly, as and when required
Working with other teams and groups to understand where data science can add value at an organizational level
Helping to grow data science skills in other teams, understanding the variety of functional roles relating to data science and how they can be most effectively applied to solve business problems
Adapting to the exciting challenges provided by a cutting edge and fast evolving solution at a global leader in robotics
Qualifications
Technical skills should include, but not be limited to:
MSc or PhD level qualification in a machine vision, computer science, data science, or related discipline
3+ years experience using image-centric Deep Learning to solve real world problems
Demonstrable experience with techniques involving Object Detection, Image Classification, Convolutional / Recurrent Neural Networks, and Hyperparameter Tuning
Solid Python programmer, including (Pandas, Numpy, SKLearn) and PyTorch or Tensorflow
Bonus points for experience in: ROS (Robot Operating System) and Linux
Familiarity with MLOps and related technologies for developing, maintaining, and deploying models
Demonstrable experience with cloud e.g. AWS, Azure
Comfortable using version control for software e.g. Git-related services
Ability to adhere to technical standards and follow procedures rigorously
Flexible and capable of adapting to new technologies as needed
Additional Information_
Locus Robotics is an Equal Opportunity Employer_
Job Type: Full-time
Show Less
Report</t>
  </si>
  <si>
    <t>MultiPlan Inc.</t>
  </si>
  <si>
    <t>Data Scientist (remote)</t>
  </si>
  <si>
    <t>Data Scientist II (remote)
Imagine a workplace that encourages you to interpret, innovate and inspire. Our employees do just that by helping healthcare payers manage the cost of care, improve competitiveness and inspire positive change. You can be part of an established company with a 40-year legacy that helps our customers thrive by interpreting our client's needs and tailoring innovative healthcare cost management solutions.
Our commitment to diversity, inclusion and belonging are part of the fabric of our company. We strive to create a workplace that fosters mutual respect and collaboration, where every talented individual can participate and perform their best work. We are MultiPlan and we are where bright people come to shine!
This is a work-from-home position
JOB SUMMARY: Multiplan pioneers innovative solutions for healthcare payments, drawing on unique insights and data analysis to create customized action plans to help our customers thrive. This position will work to enable deeper insights and better decision making through the use of data science techniques. They will work with stakeholders across the business to identify opportunities, understand data, develop actionable insights, and work to implement those insights into practice. Let’s work together to improve our healthcare space!
JOB ROLES AND RESPONSIBILITIES:
Utilizing your intellectual curiosity, partner with stakeholders throughout the organization to identify opportunities to leverage company data and drive business solutions.
Mine and analyze data from company databases and use predictive modeling to drive optimization and improvement of product development, marketing techniques and business strategies.
Develop complex machine learning services that combine modeling, optimization, and business rules
Coordinate with Product Management, Engineering and DevOps colleagues in the implementation of models and ML services
Deploy solutions and develop continuous monitoring to ensure continued efficacy of solutions.
Employ ethical principles of machine learning/AI to ensure models are transparent, relevant, and properly used.
Mature our data science practice with continuous learning and knowledge sharing.
Collaborate, coordinate, and communicate across disciplines and departments.
Ensure compliance with HIPAA regulations and requirements.
Please note due to the exposure of PHI sensitive data – this role is considered to be a High Risk and Privileged Role.
The position responsibilities outlined above are in no way to be construed as all encompassing. Other duties, responsibilities, and qualifications may be required and/or assigned as necessary.
JOB SCOPE: This position works independently under general supervision to complete the assigned job responsibilities. Work performed is often varied and complex requiring a reliance on a knowledge base built through experience. The incumbent follows established procedures and uses knowledge of the Company’s general business principles, industry dynamics, market trends, advanced math and analytic technologies and specific operation details when performing the duties of the position as assigned.
REQUIREMENTS
To pursue actionable knowledge through data in this role, a Data Scientist II must have the following:
Minimum Bachelor’s Degree in Quantitative Science or related field
Minimum 3 years experience in Data Science or related area
Proven experience using a variety of data mining/data analysis methods, using a variety of data tools, building and implementing models, using/creating algorithms and creating/running simulations.
Possess a passion for discovering solutions hidden in large data sets and working with stakeholders to improve business outcomes.
Possess a drive to learn and master new technologies and techniques.
Experience using statistical computer languages (Python preferred) to manipulate data and draw insights from large data sets.
Experience designing, conducting, analyzing, and interpreting experiments and investigations.
Knowledge of advanced statistical techniques and concepts (regression, properties of distributions, statistical tests and proper usage, etc.) and experience with applications.
Problem solving, critical thinking, creativity, organizational, design, interpersonal, communication (written, verbal and listening) skills.
Proven ability to drive business results with data-based insights.
Ability to work with a wide range of stakeholders, functional teams and all levels of engineers.
Individual in this position must be able to work in a standard office environment which requires sitting and viewing monitor(s) for extended periods of time, operating standard office equipment such as, but not limited to, a keyboard, copier and telephone
PREFERENCES
Master’s in Quantitative Science or related field
Healthcare space experience
Process optimization experience
Knowledge of IT service development is a plus
BENEFITS
We realize that our employees are instrumental to our success, and we reward them accordingly with very competitive compensation and benefits packages, an incentive bonus program, as well as recognition and awards programs. Our work environment is friendly and supportive, and we offer flexible schedules whenever possible, as well as a wide range of live and web-based professional development and educational programs to prepare you for advancement opportunities.
Your benefits will include:
Medical, dental, and vision coverage (low copay &amp; deductible)
Life insurance
Short- and long-term disability
401(k) + match
Generous Paid Time Off
Paid company holidays
Tuition reimbursement
Flexible Spending Account
Employee Assistance Program
Summer Hours
COMPENSATION
The salary range for this position is $110k-$130k. Offers take into account a candidate’s education, experience and skills, as well as the candidate’s work location and internal equity. This position is also eligible for health insurance, 401k and bonus opportunity.
EEO STATEMENT
MultiPlan is an Equal Opportunity Employer and complies with all applicable laws and regulations. Qualified applicants will receive consideration for employment without regard to age, race, color, religion, gender, sexual orientation, gender identity, national origin, disability or protected veteran status. If you’d like more information on your EEO rights under the law, please click here.
Show Less
Report</t>
  </si>
  <si>
    <t>YES Communities</t>
  </si>
  <si>
    <t>Analyst - Junior Data Scientist</t>
  </si>
  <si>
    <t>Greenwood Village, CO</t>
  </si>
  <si>
    <t>About YES
YES Communities, founded in 2008, owns and operates manufactured housing communities with locations across the United States. YES takes a new approach to manufactured home communities and works to build and maintain an environment in each community that reflects their positive YES attitude. YES’s unique operating model, personal approach and strong corporate culture has garnered it the Community Operator of the Year award by the Manufactured Housing Institute for the past ten years.
Our company’s leadership team has over 100 years of combined experience in the manufactured housing industry. This dedication has brought industry acknowledgement to not only our executive team, but also to every endeavor they have touched throughout the past four decades.
Life at YES
YES Communities strives to hire a diverse workforce that shares our vision of what a manufactured home community should be. We empower our employees to develop a strong sense of community with our residents because we know that happy, dedicated employees make the difference.
Our culture is relaxed and one where leaders set clear expectations and give you the freedom to manage your goals. We invest in our employees and take pride as we watch them achieve results and make a difference in their roles every day.
Your Role at YES:
You will be joining the YES Data Science Team. A group of smart, talented people in a culture that is simultaneously driven, entrepreneurial, and collaborative. We set high expectations for team members in the areas of delivering quality results, building trusted relationships, and aspiring for continuous improvement.
Responsibilities include:
Partner with home office and field team members to understand opportunities and needs while working to solve challenges through the development of specific analytical tools
Develop financial and statistical models and analytical tool(s)/software used for portfolio management, valuation/pricing/costing, and strategic decision-making
Create actionable insights to help shape future business strategy.
Define functional requirements and design testing strategies for analytical applications
Analyze and interpret complex data sets
Clearly communicate complex, technical concepts to both technical and non-technical stakeholders
Secure and protect company and client data and prevent its improper disclosure.
To Achieve Success in this Role, You MUST Have the Following:
Advanced proficiency with Microsoft Excel
Creativity in creating new tools using existing technology
Strong quantitative and analytical skills
Ability to work in a deadline-driven environment, where the schedule can be unpredictable
Willingness to contribute to all tasks needed to accomplish team goals
Demonstrated ability to learn and apply new concepts quickly, and to take on a broad range of analytical tasks
Excellent communication skills
Strong interest in technology
Desire to work in a fast-paced demanding environment
Ability to work independently and within a team
Other Nice-to-Haves Include:
A foundational working knowledge of, SQL, and Python/STATA/MATLAB/R. Familiarity with VBA is a plus.
Excellent collaboration skills with development-minded and solutions-oriented mindset who embraces change and brings an enterprise outlook to the position.
Education and Experience:
Bachelor’s degree in Economics, Finance, Accounting, Math or other applicable quantitative or technical field
SALARY RANGE: $85,000 to $90,000 Annually, plus quarterly bonus
The YES Difference
Competitive salary | Comprehensive health benefits | Life, long and short-term disability insurance | 401(k) with company match
YES I can help * YES We are a team * YES We add value * YES We build community
YES Communities is an Equal Opportunity Employer
Apply Now: click Easy Apply
Show Less
Report</t>
  </si>
  <si>
    <t>Real Estate</t>
  </si>
  <si>
    <t>IKEA</t>
  </si>
  <si>
    <t>Data Analyst</t>
  </si>
  <si>
    <t>Conshohocken, PA</t>
  </si>
  <si>
    <t>Why we will love you
We set the digital agenda to keep IKEA leading in an uncertain and fast moving environment. We drive the development, provision and operation of our digital products and services through the use of new and existing technology and agile delivery methods to deliver at pace. At the same time, we provide a home for digital skills to both develop and extend the technical, people and business skills needed to ensure continuous development and growth of our digital capability. To support data driven decisions on product and strategy by helping to visualize and present meaningful and actionable insights derived from analysis of business data, e.g. identifying correlations and discover patterns.
What you'll be doing day to day
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
Preferred: Experience in software engineering
Preferred: Experience in data processing and –analysis languages
Preferred: Experience in working in an Agile or DevOps working set-up
Preferred: Knowledge of IKEA Brand, culture, values and way of working Salary Range: 74,497-108,019.75 Hybrid Role: Minimum 1 day a week in the office
Together as a Team
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
Start your job application: click Apply Now
Show Less
Report</t>
  </si>
  <si>
    <t>Home Furniture &amp; Housewares Stores</t>
  </si>
  <si>
    <t>Xcel Energy</t>
  </si>
  <si>
    <t>Responsible for modeling complex business problems and discovering insights through the use of statistical, algorithmic, mining and visualization techniques. Communicates results clearly and concisely to provide insight to multiple audiences; provides strategic direction to senior management. The Data Scientist within the Analytics and Reporting helps with data centralization and accessibility, helps improve and automate reporting, metrics, dashboards, as well as performs ad-hoc analyses. The analysis and reporting requirements supported by this role include federally mandated reporting and analysis.
Essential Responsibilities
Data Wrangling/Exploration: Follow consistent practices to ensure data integrity and deal with imperfections in data. Champion the acquisition of new data sources to enhance value and fill gaps; automate collection processes; effectively process structured and semi-structured/unstructured data; proficiently integrate varied datasets; collaborate with business stakeholders as needed to ensure solid data understanding and proper data transformation; work cross-functionally with development and engineering teams; analyze large amounts of information to discover trends and patterns; draw conclusions and gain actionable insights.
Machine Learning: Build predictive models; propose solutions and strategies for business problems; apply the appropriate machine learning algorithm to data problems (e.g. supervised vs. unsupervised machine learning, clustering, ensemble methods, etc.); validate model results. Work closely with architecture and engineering team to deploy models; communicate results in a clear and non-technical manner.
Communication &amp; Relationship Building: Interact with senior management and effectively communicate technical information to numerous audiences (e.g. senior management, client community, peers and junior associates);effectively develop relationships with individuals inside and outside of IT; deliver difficult messages and express disagreement with others with confidence and self-control; address challenges to analytic processes and influence others to change their approach and work collectively to implement new tools/techniques; gain support from related stakeholders for analytic solutions and champion data driven business decisions.
Statistics: Apply appropriate statistical techniques to data exploration and model development/assessment; communicate complex statistical concepts to non-technical audiences; maintain skills through continuing education.
Data Visualization: Create meaningful data visualizations to communicate results and highlight business impact; utilize various techniques and delivery methods of visualization that are audience appropriate.
Programming: Effectively collaborate with others to deliver efficient and high quality code; implement solid validation process to ensure consistency and minimize errors; champion more efficient ways to produce code iteratively; maintain skills through continuing education; stay up to date on new technologies/ tools; seamlessly transition between languages to apply the right approach to the problem.
Minimum Requirements
Bachelor’s degree in IT or math related field and 7 years of experience in analytics OR Master’s degree in IT or math related field and 5 years of experience in an analytics.
Problem solving skills, business acumen, and demonstrated excellent oral and written communication skills.
Expert SQL, Python skills.
Distributed Computing experience.
Excellent data visualization skills.
Knowledge of data architecture and structure.
Experience with machine learning, statistical modeling, predictive modeling are imperative; text mining and topic modeling are plus.
Experience with Neural Networks and corresponding technologies.
Preferred Qualificaitons
Experience with SAP Analytics Cloud (SAC) or Power BI
_______________________________________________________________________________________________
Xcel Energy is committed to the safety of its employees and customers, and promotes a Safety Always culture. Because of this, we strongly encourage all employees to be fully vaccinated against COVID-19; however, vaccination is not mandatory. After being hired, you will asked to report your vaccination status and dates of vaccination. This information will be maintained confidentially and disclosed only on a need-to-know basis. If you are not fully vaccinated or choose not to disclose your vaccination status you will be required to follow any health-and-safety rules applicable to unvaccinated employees.
As a leading combination electricity and natural gas energy company, Xcel Energy offers a comprehensive portfolio of energy-related products and services to 3.4 million electricity and 1.9 million natural gas customers across eight Western and Midwestern states. At Xcel Energy, we strive to be the preferred and trusted provider of the energy our customers need. If you’re ready to be a part of something big, we invite you to join our team.
Posting Notes: CO - Denver || CO - Denver || United States (US) || Operations and Generation || 25200:Commercial Operations || Full-Time || Non-Bargaining ||
The anticipated starting base pay for this position is: $90,000 to $127,333 per year
This position may also be eligible for the following benefits and/or pay components: Pay - Annual Incentive Program, Medical/Pharmacy Plan, Dental, Vision, Life Insurance, Dependent Care Reimbursement Account, Health Care Reimbursement Account, Health Savings Account (HSA) (if enrolled in eligible health plan), Limited-Purpose FSA (if enrolled in eligible health plan and HSA), Transportation Reimbursement Account, Short-term disability (STD), Long-term disability (LTD), Employee Assistance Program (EAP), Fitness Center Reimbursement (if enrolled in eligible health plan), Tuition reimbursement, Transit programs, Employee recognition program, Pension, 401(k) plan, Paid time off (PTO), Holidays, Personal holidays, Volunteer Paid Time Off (VPTO) (full-time employees only), Parental Leave
Click here to see our benefits
Requisition Number: 53578
All qualified applicants will receive consideration for employment without regard to age, race, color, religion, sex, sexual orientation, gender identity, national origin, disability, or status as a protected veteran.
Individuals with a disability who need an accommodation to apply please contact us at recruiting@xcelenergy.com
Show Less
Report</t>
  </si>
  <si>
    <t>Olo</t>
  </si>
  <si>
    <t>At Olo, we are metrics obsessed, striving to learn and evolve; hence, data is a core component of empowering our customers and partners, as well as internal decision-making. The data intelligence team partners with product, engineering, finance, marketing, sales, and customer success and thus require pivotal cross-functional leadership and collaboration across all levels of the business.
The Data Scientist provides our customers, partners, and internal stakeholders with insights and industry trends, including the usage, health, and return on investment of the Olo platform.
You can work remotely from anywhere in the U.S. or at Olo's headquarters in NYC.
What You'll Do
Use statistical methods to measure incrementality and build ROI case studies
Design and perform A/B test
Define and own key metrics such as customer retention, customer conversion, and customer lifetime value with key business partners internally
Work with important internal partners across Product, Engineering, Customer, and Finance teams, help define key SaaS business metrics, uncover data patterns and generate actionable data insights
Partner with our teams to propose and develop new data products and tools, including data dashboards and models.
Communicate findings to a wide range of internal business stakeholders through an approach that facilitates learning, prioritization, and action
Work, as part of an organization-wide data governance team, to determine policies and rules to ensure data quality and operational security
What We'll Expect From You
Bachelor’s Degree in any quantitative discipline, such as Statistics, Mathematics, or Operational Research
4+ years of work experience as a data scientist using advanced statistical methods
Proficiency in writing advanced SQLs and a good understanding of RDBMS
Proficiency in Python programming
Working experience using at least one BI/data visualization tool (e.g., Looker, Tableau, etc.)
Demonstrable product sense and business acumen
Passion for analyzing data to find meaningful insights and speaking to them
Top-notch communication and the ability to educate a range of stakeholders, from individual contributors to senior management and executives
About Olo
Olo is the engine of hospitality powering the restaurant industry's digital transformation. As a leading open SaaS platform, we enable over 600 restaurant brands to jointly reach 85 million connected guests across approximately 84,000 locations. More than two million orders per day run on Olo's platform, allowing brands to maximize the convergence of digital and brick-and-mortar operations while raising the bar on hospitality. The result: brands do more with less and make every guest feel like a regular. With integrations to over 300 technology partners, our customers can build digital experiences with the largest and most flexible restaurant commerce ecosystem on the market. You have likely used Olo and not even known it! Learn more at olo.com.
We’re remote-friendly. Since 2015, we have been evolving our culture to continue to support a more distributed workforce and now over 75% of our team works remotely across the U.S. If you're in the New York City area, you can choose to work remotely or from Olo's headquarters, located in Tribeca.
We offer great benefits, such as 20 days of paid time off, 10 separate sick days, 11 holidays plus year-end closure, fully paid health, dental and vision care premiums, a 401k match, remote-office stipend, company equity, a generous parental leave plan, volunteer time off, gift matching policy, and more!
Our best estimate of the compensation range for this opportunity is $115k to $140k annually, depending on the experience you bring and your location. We look forward to discussing your salary expectations and our full total rewards offerings throughout the interview process.
We encourage you to apply!
We value diversity. At Olo, we know a diverse and inclusive team makes our workplace better. Don't meet every single qualification in the job description? Market data shows that women and people of color are less likely to apply to jobs unless they meet every single qualification. We are dedicated to building a diverse, inclusive, and authentic workplace, that is free from discrimination and harassment; this allows us to make better decisions and better serve the communities we’re a part of. So if you're excited about this role but your previous experience doesn't align perfectly with every qualification in the job description, we encourage you to apply anyway. You may be just the right candidate for this or other roles.
All applicants receive consideration for employment. We do not discriminate on the basis of race, religion, color, national origin, gender identity, sexual orientation, pregnancy, age, marital status, veteran status, or disability status. If you require further accommodations or have questions regarding accessibility, please contact us at talent@olo.com.
California Residents: CCPA notice
Show Less
Report</t>
  </si>
  <si>
    <t>Sr Data Scientist-COE</t>
  </si>
  <si>
    <t>Creve Coeur, MO</t>
  </si>
  <si>
    <t>At Bayer we’re visionaries, driven to solve the world’s toughest challenges and striving for a world where ,Health for all, Hunger for none’ is no longer a dream, but a real possibility. We’re doing it with energy, curiosity and sheer dedication, always learning from unique perspectives of those around us, expanding our thinking, growing our capabilities and redefining ‘impossible’. There are so many reasons to join us. If you’re hungry to build a varied and meaningful career in a community of brilliant and diverse minds to make a real difference, there’s only one choice.
Sr Data Scientist-COE
YOUR TASKS AND RESPONSIBILITIES
The primary responsibilities of this role, NA COE Data Scientist, are to:
Create best-in-class statistical recommendations on experimental design during the planning stages of field experiments related to Crop protection for the region and within the Global Field Testing COE framework,
Stay current with the fast-paced innovation in advanced analytics applied to the analysis of experiment protocols, with a focus on modeling the crop science projects with quality, accuracy, automation, and efficiency;
Provide clear and understandable validated analysis of trial results to internal customers which drive both strategic decisions, knowledge transfer, and marketing/sales support;
Collaboratively develop a high-quality toolkit for data processing and predictive modeling of Crop Protection data;
Come up with new ideas, own and pursue a research agenda to carry out long-running projects;
Conceive, execute and evaluate models and experiments, interpret the results, and present them in various cross-functional meetings;
Enable researchers use Domino and RShiny in their daily exploratory activities to accelerate innovation and product insights generation at a broader level;
Apply statistical principles which maximize the predictive power of trial results including sample size, power calculations, trial design, and placement of experiments;
Work in close collaboration with peers located in the Global FT/FI COE regions, i.e., EMEA, LATAM, and APAC;
Strengthen Global COE excellence through collaboration, sharing of best practices and knowledge transfer with other FT COE regions
WHO YOU ARE
Your success will be driven by your demonstration of our LIFE values. More specifically related to
this position, Bayer seeks an incumbent who possesses the following:
Required Qualifications:
Master’s degree or Ph.D. in data science, statistics, or crop science-related fields
Educational preparation or applied experience in at least one of the following areas, Machine Learning, Operation Research, Statistical Genetics, Statistics, Biostatistics, Bioinformatics, Genomics, Computational Biology, Applied Mathematics, Computer Science or other related quantitative disciplines
Experience with state-of-the-art advanced mixed models, machine learning methods, and model selection concepts
Excellent programming and software engineering skills in R, Proficiency in writing code, and experience in cloud computing
Highly creative, independent, fast-learning person with outstanding problem-solving ability and the willingness to undertake challenging analysis tasks autonomously and in a timely fashion,
A sincere interest for biology and the crop sciences
Strong interpersonal skills, excellent written and verbal communication, and the ability to work effectively both independently and in cross-functional teams
Willingness to travel between research sites domestically and globally
Fluency in English, both written and spoken
Preferred Qualifications:
2-5 years experience in data science, statistics, or crop science-related fields
Previous experience with experimental design
Strong knowledge of mixed model
Proven skills in big data processing
Proven skills in developing customer-recognized reputable Rshiny tools supporting 50+ stakeholders
Demonstrated ability to work effectively in teams and collaborate across functions
Demonstrated ability to interpret results effectively and clearly communicate complex analyses and recommendations
YOUR APPLICATION
Bayer offers a wide variety of competitive compensation and benefits programs. If you meet the requirements of this unique opportunity, and want to impact our mission Science for a better life, we encourage you to apply now. Be part of something bigger. Be you. Be Bayer.
To all recruitment agencies: Bayer does not accept unsolicited third party resumes.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IMPORTANT NOTE for POTENTIAL US CANDIDATES: Bayer expects its employees to be fully vaccinated against COVID-19. Bayer active employees are also expected to disclose their vaccination status and if fully vaccinated, provide proof of vaccination status to Occupational Medicine. Bayer defines fully vaccinated in alignment with CDC which is two weeks after completing the two-dose vaccine regimen or two weeks after completing the one-dose regimen. Additionally, Bayer employees are also required to comply with state, local and customer requirements.
Location:
United States : Missouri : Creve Coeur
Division:
Crop Science
Reference Code:
784212
Contact Us
Email:
hrop_usa@bayer.com
Apply Now: click Apply Now
Show Less
Report</t>
  </si>
  <si>
    <t>Procter &amp; Gamble</t>
  </si>
  <si>
    <t>Research &amp; Development Engineer Co-op (Associate Scientist)</t>
  </si>
  <si>
    <t>Your first step towards an amazing career in Research and Development (R&amp;D) at Procter and Gamble (P&amp;G) starts with applying to this co-op. Within an R&amp;D co-op, you’ll be actively involved in creating, reimagining and launching new innovations which improve our consumers lives… all around the world.
The duration of our co-ops are 6 months starting in January or July located at our Gillette World Shaving Headquarters in Boston, MA. As a co-op, you'll receive a co-op allowance. At P&amp;G, Intern/Co-Op sessions are considered temporary employment, with a predicted ending point. No full-time employment commitments are made. However, depending on satisfactory completion of certain criteria, you may be considered for a full-time position upon graduation.
As a company, P&amp;G believes that ‘innovation is our lifeblood’. As such, we invest to ensure that our products best serve the current and future needs of our more than 5 billion consumers worldwide across our 65 iconic, trusted brands.
From Day 1, you’ll be equipped with cutting edge innovation tools, you’ll be encouraged to dive into the innovation process, and you’ll be tasked to advance real needs for our business. To enable your success, you’ll collaborate with talented technologists and mentors to strengthen your skillsets and develop new areas of mastery. The environments you’ll work in are creative workspaces where new ideas flourish and where your technical mastery is recognized and rewarded. Ultimately, our investment in you is equally an investment in the development of our future R&amp;D talent and in advancing our lofty innovation goals.
What will I do? Our Associate Scientist co-op’s are constantly learning, growing in service of improving how our products perform. In this role, you will find new ways to innovate, develop and manufacture consumer products. Since we’re a highly collaborative company, you will have the opportunity to work with some of the best and brightest technical and commercial partners.
We strive to match your skills, qualifications, and interests with a role that works best for you and have a number of areas in R&amp;D where you could work as a co-op, including:
Products Research: Deeply understand our consumers and their needs in order to inform product design parameters for new or improved products.
Product Formulation &amp; Design: Translates the consumer’s needs into the development of delightful finished-products which use the best available technologies/chemicals/materials.
Packaging &amp; Device Development: Creates and improves packages and devices that delight consumers and retailers. Packaging and Device technologists lead the development of packages of superior function and premium design. In addition to ensuring the product functions well once the consumer has brought it home, we place a premium in ensuring that our packages and devices are responsibly developed with sustainability in mind.
Process Development &amp; Pilot Plant Operations: Translates ideas, concepts, and technologies into the design and scale-up of commercially feasible, state of the art, chemical and mechanical manufacturing processes.
Material Development: Start by developing 'new to the world' raw material technologies so we can meet our customer's needs with the highest quality, best performing materials.
Modeling and Simulation (M&amp;S): M&amp;S development is a powerful capability which increasingly underpins the work across all our R&amp;D functions. Our M&amp;S experts are developing new to the world mathematical models which speed the pace and impact of our innovations.
Data Science: Here, we would want you to communicate complex data or algorithms into simple conclusions that will empower others to drive action based on the insights you derive. As a Data Scientist, you will transform the business to enable better decision-making through the use of advanced analytics.
Qualifications
We are looking for Bachelor's/Master's students who: Majoring in engineering degrees:
oWe offer a wide range of roles for Chemical, Mechanical and Biomedical Engineering. Increasingly, we have roles designed for Data Science/Analytics, Electrical and Environmental Engineering (or other related engineering disciplines).
Overall G.P.A. of 3.0 or above on a 4.0 scale
Have strong communication skills
Have both critical thinking and active listening
Has the ability to learn quickly in a dynamic environment
What we offer:
Responsibilities as of Day 1 – you will feel the ownership of your project from the beginning, and you will be given specific projects and responsibilities.
Continuous mentorship – you will work with passionate people and receive both formal training as well as day-to-day mentoring from your manager.
Work and be part of a dynamic and encouraging environment - working over a diverse array of interesting problems.
Promote agility and work/life balance for employees, we value every individual and support initiatives.
Experience true support for work/life effectiveness and your long-term well-being.
Get a competitive salary and benefits' package.
JUST SO YOU KNOW:
We are committed to providing equal opportunities in employment. We value diversity and do not discriminate on the basis of race, religion, color, national origin, gender, sexual orientation, age, marital status, veteran status, or disability status.
Immigration Sponsorship is not available for this role. For more information regarding who is eligible for hire at P&amp;G along with other work authorization FAQ’s, please click HERE.
Procter &amp; Gamble participates in e-verify as required by law.
Qualified individuals will not be disadvantaged based on being unemployed.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Job locations:
Boston, Massachusetts, United States Job Type: Full time Job categories: Research And Development Req No: R000070726
Show Less
Report</t>
  </si>
  <si>
    <t>Etsy</t>
  </si>
  <si>
    <t>Company Description
Etsy is the global marketplace for unique and creative goods. We build, power, and evolve the tools and technologies that connect millions of entrepreneurs with millions of buyers around the world. As an Etsy Inc. employee – whether a team member of Etsy, Reverb, Depop, or Elo7 – you’ll tackle unique, meaningful, and large-scale problems alongside passionate coworkers, all the while making a rewarding impact and Keeping Commerce Human.
Job Description
What’s the role?
The Marketing Analytics team is responsible for helping drive the success of marketing efforts at Etsy by providing meaningful insights, industry-leading measurement techniques, and access to the metrics, data, and tools needed for decision-making and optimization. We partner with our peers in marketing, analytics, research, product, engineering, and finance through all stages of development: identifying initial opportunities, refining the user experience, analyzing the impact of our efforts, and highlighting improvement areas. Ultimately, the team’s work strengthens Etsy and helps continuously improve the Etsy experience.
Learning new skills and techniques is not only a requirement but a perk of the job. We are always looking for opportunities to improve. Our mission is to demystify marketing with insights grounded in data, telling the story of how we attract and retain our users to teams, to senior management, and to the community.
This is a full-time position reporting to the Director, Marketing Analytics and the base salary range will be 84,000 - 110,000 USD per year. In addition to salary, you will also be eligible for an equity package, an annual performance bonus, and our competitive benefits that support you and your family as part of your total rewards package at Etsy. For this role, we are considering candidates based in the US who are either remote, flex, or office-based. Etsy offers different work modes to meet the variety of needs and preferences of our team. Learn more about our flexible work options and vaccination policy here.
What does the day-to-day look like?
Play a foundational role in deciding how we can best engage and grow Etsy users by determining and helping to execute on opportunities for growth through analysis of behavioral and transactional data.
Identify key metrics that drive the performance of marketing channels and marketing products, make these accessible to partners through dashboards and reports, and drive these metrics through statistical analyses of experiments.
Transform raw data into meaningful and impactful analysis characterized by strong data governance, technique clarity, and clear documentation.
Continually evaluate and refine your technical toolkit; teach what you learn to the team.
Of course, this is just a sample of the kinds of work this role will require! You should assume that your role will encompass other tasks, too, and that your job duties and responsibilities may change from time to time at Etsy's discretion, or otherwise applicable with local law.
Qualifications
Qualities that will help you thrive in this role are:
At least one year of experience in a data scientist or data analyst role in which you extracted meaning from big data sets with little engineering support
Understanding of acquisition and retention marketing operations, channel attribution, churn and lifetime value models, and finding efficient growth strategies a plus
Proficiency in SQL and familiarity with either R or Python. Bonus points for experience with the Hadoop ecosystem or additional scripting languages (Scala, PHP, Ruby, etc.)
Experience with Looker, Tableau, or other data visualization software is a plus
Desire to advance your technical abilities and to apply new methods to impactful questions
Ability to communicate your insights verbally, visually, and in writing, and care for the quality and integrity of your work
Ability to play a key role on a cross-functional team
Passion for subjects such as experimental design, data visualization, and statistical analysis techniques
Additional Information
What's Next
If you're interested in joining the team at Etsy, please share your resume with us and feel free to include a cover letter if you'd like. As we hope you've seen already, Etsy is a place that values individuality and variety. We don't want you to be like everyone else - we want you to be like you! So tell us what you're all about.
Our Promise
At Etsy, we believe that a diverse, equitable and inclusive workplace furthers relevance, resilience, and longevity. We encourage people from all backgrounds, ages, abilities, and experiences to apply. Etsy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due to a disability, you need an accommodation during any part of the interview process, please let your recruiter know. While Etsy supports visa sponsorship, sponsorship opportunities may be limited to certain roles and skills.
For U.S. roles only:
Many Etsy roles are open to remote candidates, and you'll be able to identify which ones within the location header of each job description. We're open to remote hires from all U.S. states except Hawaii and Alaska.
Show Less
Report</t>
  </si>
  <si>
    <t>Other Retail Stores</t>
  </si>
  <si>
    <t>National Security Agency</t>
  </si>
  <si>
    <t>Fort Meade, MD</t>
  </si>
  <si>
    <t>Data science at the National Security Agency (NSA) is a multi-disciplinary field that uses elements of mathematics, statistics, computer science, and application-specific knowledge to gather, make, and communicate principled conclusions from data. Data science is present in every aspect of the mission. NSA Data Scientists tackle challenging real-world problems leveraging big data, high-performance computing, machine learning, and a breadth of other methodologies. We are looking for critical thinkers, problem solvers, and motivated individuals who are enthusiastic about data and believe that answers to hard questions lie in the yet-to-be-told story of diverse, complicated data sets. You will employ your mathematical science, computer science, and quantitative analysis skills to develop solutions to complex data problems and take full advantage of NSA's capabilities to tackle the highest priority foreign intelligence and cybersecurity challenges. As a Data Scientist, your responsibilities may include: - Exploratory data analysis and exploratory model-fitting to reveal data features of interest - Machine-learned predictive modeling - Construct usable data sets from multiple sources to meet customer needs - Identifying and analyzing anomalous data (including metadata) - Developing conceptual design and models to address mission requirements - Developing qualitative and quantitative methods for characterizing datasets in various states. - Performing analytic modeling, scripting, and/or programming - Working collaboratively and iteratively throughout the data-science lifecycle - Designing and developing analytics and techniques for analysis - Analyzing data using mathematical and statistical methods - Evaluating, documenting, and communicating research processes, analyses, and results to customers, peers, and leadership - Creating interpretable visualizations.
Job Summary
Data scientists are hired into positions either directly supporting a technical mission office or into the Data Science Development Program (DSDP). For the former, you will have the opportunity to collaborate with NSA's experts in the field of data science and other computational disciplines while tackling NSA's highest priority mission challenges. You will have opportunities to attend technical conferences with experts internally and from industry and academia as well as discuss and share NSA's challenges and successes at technical roundtables. The Data Science Development Program (DSDP) is a three-year opportunity to develop and enhance your data science skills. Participants experience the breadth of data science at NSA through six- to nine-month assignments in a variety of diverse organizations, and collaborate with NSA's experts in the field of data science. You will have opportunities to attend technical conferences with experts from industry and academia, and you will routinely discuss and share NSA's challenges and successes at weekly technical roundtables. You will study data science and related subjects taught by NSA experts. We foster an environment where you will develop your data science skills, while quickly contributing to NSA's highest priority mission challenges. Graduates of the DSDP may choose their first permanent assignments from any of the NSA Directorates.
Qualifications
The qualifications listed are the minimum acceptable to be considered for the position. Applicants who meet minimum qualifications may be asked to complete the Data Science Examination (DSE) evaluating their knowledge of statistics, mathematics, and computer science topics that pertain to data science work. Passing this examination is a requirement in order to be considered for selection into a data scientist position. Degree must be in Mathematics, Applied Mathematics, Statistics, Applied Statistics, Machine Learning, Data Science, Operations Research, or Computer Science. A degree in a related field (e.g., Computer Information Systems, Engineering), a degree in the physical/hard sciences (e.g. physics, chemistry, biology, astronomy), or other science disciplines (i.e., behavioral, social, library, and life) may be considered if it includes a concentration of coursework (typically 5 or more courses) in advanced mathematics (typically 200 level or higher; such as calculus, differential equations, discrete mathematics, linear algebra, and calculus based statistics) and/or computer science (e.g., algorithms, programming, data structures, data mining, artificial intelligence). College-level Algebra or other math courses intended to meet a basic college level requirement, or upper level math courses designated as elementary or basic do not count. Relevant experience must be in one or more of the following: designing/implementing machine learning, data mining, advanced analytical algorithms, programming, data science, advanced statistical analysis, artificial intelligence, computational science, software engineering, or data engineering. Note: Degrees in related fields will be considered if accompanied by a Certificate in Data Science from an accredited college/university. ENTRY/DEVELOPMENTAL Entry is with a Bachelor's degree and no experience. An Associate's degree plus 2 years of relevant experience may be considered for individuals with in-depth experience that is clearly related to the position. FULL PERFORMANCE Entry is with a Bachelor's degree plus 3 years of relevant experience or a Master's degree plus 1 year of relevant experience or a Doctoral degree and no experience. An Associate's degree plus 5 years of relevant experience may be considered for individuals with in-depth experience that is clearly related to the position. SENIOR Entry is with a Bachelor's degree plus 6 years of relevant experience or a Master's degree plus 4 years of relevant experience or a Doctoral degree plus 2 years of relevant experience. An Associate's degree plus 8 years of relevant experience may be considered for individuals with in-depth experience that is clearly related to the position. EXPERT Entry is with a Bachelor's degree plus 9 years of relevant experience or a Master's degree plus 7 years of relevant experience or a Doctoral degree plus 5 years of relevant experience. An Associate's degree plus 11 years of relevant experience may be considered for individuals with in-depth experience that is clearly related to the position.
Competencies
The ideal candidate is someone with a desire for continual learning and strong problem-solving, analytical, and interpersonal skills. You might be a great fit for our team if the following describes you: - Completed a degree program in the fields of mathematics, statistics, computer science, computational sciences, or a passion for rigorous analysis of data - Tenacity, integrity, persistence, and willingness to learn - Ability to solve complex problems - Use critical thinking and reasoning to make analytic determinations - Works effectively in a collaborative environment - Strong communications skills to both technical and non-technical audiences
Pay, Benefits, &amp; Work Schedule
Salary offers are based on candidates' education level and years of experience relevant to the position and also take into account information provided by the hiring manager/organization regarding the work level for the position. This is a full-time position. This position is hiring for the Maryland location. Salary ranges vary by work level. Salary range: $74,682 - $176,300 (Entry/Full Performance/Senior/Expert) On the job training, internal NSA courses, and external training will be made available based on the need and experience of the selectee. Monday - Friday, with basic 8 hr/day requirements between 0600 to 1800 (flexible).
How to apply
U.S. Citizenship is required for all applicants. NSA is an equal opportunity employer and abides by applicable employment laws and regulations. All applicants and employees are subject to random drug testing in accordance with Executive Order 12564. Employment is contingent upon successful completion of a security background investigation and polygraph. Due to time sensitive communications regarding your application, please ensure your spam filters are configured to accept email from noreply@intelligencecareers.gov. Please review the job posting thoroughly to ensure you meet the described qualifications and are aware of all associated requirements. To apply for this position, please click the 'Apply' button located at the top right of this posting. After completing the application for the first time, or reviewing previously entered information, and clicking the 'Submit' button, you will receive a confirmation email. We encourage you to apply as soon as possible, as job postings could close earlier than the closing date due to sufficient number of applicants, or the position is no longer available. You may be asked a series of questions depending on the position you apply for. Your responses will be used as part of the application screening process and will assist in determining your eligibility for the position. Be sure to showcase within your resume those experiences relevant to this position. Failure to provide the required information or providing inaccurate information will result in your application not being considered for this position. Only those applicants who meet all position qualifications, may be contacted to begin employment processing. Please remain diligent in monitoring email and your SPAM folder. Reasonable accommodations may be provided to applicants with disabilities during the application and hiring process where appropriate. Please visit our Diversity link for more information. This position is a Defense Civilian Intelligence Personnel System (DCIPS) position in the Excepted Service under 10 U.S.C. 1601. DoD Components with DCIPS positions apply Veterans' Preference to eligible candidates as defined by Section 2108 of Title 5 USC, in accordance with the procedures provided in DoD Instruction 1400.25, Volume 2005, DCIPS Employment and Placement. If you are a veteran claiming veterans' preference, as defined by Section 2108 of Title 5 U.S.C., you may be asked to submit documents verifying your eligibility.
DCIPS Disclaimer
The National Security Agency (NSA) is part of the DoD Intelligence Community Defense Civilian Intelligence Personnel System (DCIPS). All positions in the NSA are in the Excepted Services under 10 United States Codes (USC) 1601 appointment authority.
Start your job application: click Apply Now
Show Less
Report</t>
  </si>
  <si>
    <t>Data Scientist, University Graduate (Global E-commerce Risk Control)- 2023 Start (MS)</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</si>
  <si>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Team Introduction
The E-Commerce Risk Control (ECRC) team is missioned:
To protect TikTok E-Commerce users, including and beyond buyer, seller, creator;
By securing the integrity of our ecommerce ecosystem and providing a safe shopping experience on the platform;
Through building infrastructures, platforms and technologies, as well as collaborating with many cross-functional teams and stakeholders.
The ECRC team works to minimize the damage of inauthentic behaviors on TikTok E-Commerce platforms (e.g. TikTok Shop, Jumanji, Fanno), covering multiple classical and novel community and business risk areas such as account integrity, incentive abuse, malicious activities, brushing, click-farm, information leakage etc.
In this team you'll have a unique opportunity to have first-hand exposure to the strategy of the company in key security initiatives, especially in building scalable and robust, intelligent and privacy-safe, secure and product-friendly systems and solutions. Our challenges are not some regular day-to-day technical puzzles -- You'll be part of a team that's developing novel solutions to first-seen challenges of a non-stop evolvement of a phenomenal product eco-system. The work needs to be fast, transferrable, while still down to the ground to making quick and solid differences.
We are looking for talented individuals to join us for this future position in 2023. As a graduate, you will get unparalleled opportunities for you to kickstart your career, pursue bold ideas and explore limitless growth opportunities. Co-create a future driven by your inspiration with TikTok.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all TikTok/ByteDance jobs globally. Applications will be reviewed on a rolling basis - we encourage you to apply early.
Technical Assessment
Candidates who pass resume evaluation will be invited to participate in TikTok's technical online assessment in HackerRank.
Responsibilities:
Build rules, algorithms and machine learning models, to respond to and mitigate business risks in Tiktok products/platforms. Such risks include and are not limited to account integrity, scapler,deal-hunter, malicious activities, brushing, click-farm, information leakage etc.
Analyze business and security data, uncover evolving attack motion, identify weaknesses and opportunities in risk defense solutions, explore new space from the discoveries.
Define risk control measurements. Quantify, generalize and monitor risk related business and operational metrics. Align risk teams and their stakeholders on risk control numeric goals, promote impact-oriented, data-driven data science practices for risks.
Qualifications
Master's degree in Computer Science, Statistics, Math, Internet Security or other relevant STEM majors.
Final year or recent graduate with a background in Software Development, Computer Science, Computer Engineering, or a related technical discipline.
Experience with statistical analytical tools, such as SQL, R and Python.
Experience with Machine learning algorithms such as XGboost, CNN, RNN, Tensorflow, Pytorch.
Must obtain work authorization in country of employment at the time of hire, and maintain ongoing work authorization during employment.
Preferred Qualifications:
Familiarity with machine learning or social/content online platform analytics. Bonus given to proficiency in modern machine learning applications.
Experience with predictive modeling and fraud detection.
Ability to think critically, objectively, rationally. Reason and communicate in result-oriented, data-driven manner. High autonomy.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Job Information
The base salary range for this position in the selected city is $104149 - $164160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Apply Now: click Apply Now
Show Less
Report</t>
  </si>
  <si>
    <t>Generation Genius, Inc</t>
  </si>
  <si>
    <t>Data Scientist | For Educational Kids Science Company</t>
  </si>
  <si>
    <t>We are hiring a Data Scientist that will analyze how people use our educational science website for kids and what actions correlate with events like buying a subscription, which plans they choose, etc. In addition to that, analyze renewal statistics by cohort, identify indicators of likely churn, and help our A/B testing team analyze data for best-performing ads and landing pages more quickly.
Qualifications:
Extremely versatile and can work quickly (startup mentality)
Ready to tackle new challenges weekly.
Can craft their own questions and turn around easily digestible insights.
Can make clear graphs, dashboards, and communicate with non-technical people.
Can use tools like Google Analytics and other 3rd party tools.
Pay:
40 hours per week
$90,000-$120,000 annual pay range
Work remotely, from anywhere in the U.S.
Flexible work hours
About Generation Genius:
Generation Genius is an edtech company that brings school science topics to life through fun and educational videos paired with interactive teaching resources. Additionally, we offer home science kits designed to spark a love of science in children. In 2022, we were the #1 fastest-growing private education company in the United States on the Inc 5000 list.
Job Type: Full-time
Pay: $90,000.00 - $120,000.00 per year
Benefits:
Paid time off
Schedule:
8 hour shift
Monday to Friday
Application Question(s):
Please share what degrees, credentials, certifications, or experience you have that separate you from the other applicants. Please note, candidates without experience in data science will not be considered.
Work Location: Remote
Show Less
Report</t>
  </si>
  <si>
    <t>University of California, Davis</t>
  </si>
  <si>
    <t>CMPTL AND DATA SCI RSCH SPEC 3 (Research Data Scientist)</t>
  </si>
  <si>
    <t>Davis, CA</t>
  </si>
  <si>
    <t>Department Purpose
The DataLab: Data Science &amp; Informatics promotes and facilitates data-enabled research and training at the frontiers of scientific, engineering, social and humanities disciplines, both applying existing and developing new methods in order to solve previously unsolved problems. A highly interdisciplinary, cross-university entity, the DataLab serves as a hub for a community of researchers and students from many domains who are interested in data science and pushing the envelope of research in the digital age. The DataLab provides advice and consultation, short-term services, and longer-term collaborations. It runs training workshops on many data science topics primarily at the intermediate and advanced levels. It holds problem-solving un-seminars, learning clusters, co-sponsors symposia and conferences, and generally fosters community. While the diverse efforts engaged in by the DataLab require a range of programming languages and experience, the common programming languages of the unit are R and C. For more information, see http://DataLab.ucdavis.edu and https://www.ucdavis.edu/.
The UC Davis Library is a hybrid digital and physical work environment that values collegiality, respect for one another, and ongoing personal and professional development.
The physical facilities of the library comprise the Peter J. Shields Library in Davis and the Blaisdell Medical Library at the UC Davis Health campus in Sacramento. For more information about the library, visit http://library.ucdavis.edu/about.
Job Summary
The UC Davis DataLab: Data Science and Informatics is seeking a full-time Research Data Scientist to join our team. The Research Data Scientist will support academic research by designing and implementing practical solutions to data science challenges. The Data Scientist will support academic research across the university by designing and implementing practical solutions to data science challenges. This position is responsible for working on numerous diverse, cutting-edge, collaborative research projects, providing data science consultation and services/support for other projects and researchers, offering workshops to train students, staff, and faculty in data science methods and technologies, and developing general, reusable data science infrastructure, methods, software and tools. The ideal candidate will have knowledge of applying statistical and machine learning methods to real-world problems and will be responsible for applying statistical and machine learning methods and other data science techniques to real-world problems. The ideal candidate will also be expected to continually learn, share, and problem solve while working with researchers and students from across the university.
POSITION INFORMATION
Salary Range
$74,600.00 - $141,000.00 /annual
Appointment Type
Career
Percentage of Time
100%
Shift Hours
Manager will advise
Location
Davis, CA
Union Representation
No
Benefits Eligible
Yes
Apply by Date
01/24/23
PHYSICAL DEMANDS
Attendance - Frequently, Sitting - Frequently, Speaking - Frequently, Writing - Constantly, Talk or Hear – Frequently
Close Visual Acuity (e.g., viewing a computer screen; using measurement devices) – Constantly
Moderate Noise Conditions – Frequently
Standing or sitting at a computer workstation for extended periods of time, operating and occasionally moving computer and peripheral equipment and other supplies (up to 30 lbs); communicate in person, telephone and e-mail, and other online services; understanding and interacting with program output and a variety of operating systems and computer displays.
Computer and Peripheral Equipment - Constantly, Telephone - Frequently
WORK ENVIRONMENT
Maintain a work schedule during core business hours (working hours will vary from 8:00 am – 6:00 pm, Monday through Friday) with occasional irregular shifts, weekends, holidays and evenings on short notice to meet operational needs, international conference calls, and occasional deadlines or emergency needs as necessitated by project launches, major events, funding deadlines and IT systems availability. Work in an open office environment with multiple interruptions. Occasional travel to off-campus locations. Infrequent out-of-state and/or international travel for training, conferences, and project work. Overnight stays may be required. This is a critical position that includes handling of potentially sensitive data types and is subject to a background check. Employment is contingent upon successful completion of background investigation including criminal history and identity check.
The Smoke and Tobacco Free Environment policy is intended to provide a healthier, safer, and more productive work and learning environment for the entire UC community. The University of California prohibits smoking and tobacco use at all University owned or leased properties, or facilities operated by UC staff or faculty. Smoking and tobacco use are strictly prohibited in indoor and outdoor spaces, parking lots, residential space, and University vehicles. https://ucdavispolicy.ellucid.com/documents/view/271
MINIMUM QUALIFICATIONS
Additional Minimum License/Certification:
Master’s degree in a data-analytic discipline (e.g., Data Science, Statistics, Computer Science, Mathematics, Engineering, or a data-driven disciplinary field), or equivalent experience, training and education.
Minimum Education/Experience:
Experience involving hands-on data science problem solving with real-world, complex data sets. Proficiency in R or Pytho
Experience using advance organizational skills and knowledge to organize, manage, prioritize and work on multiple, dynamic projects; and fulfill assigned tasks and projects including learning new methods and technologies
Knowledge and experience applying statistical modeling and machine learning methods to real world problems
Knowledge and experience conducting one or more of: Web scraping, static and dynamic visualization, text mining, or natural language processing
Minimum Knowledge, Skills, and Abilities (KSA):
Problem-solving and data manipulation skills
Interpersonal and communication skills for research, technical and lay audiences.
PREFERRED QUALIFICATIONS
Additional Preferred License/Certification:
PhD in a data-analytic discipline, or in a disciplinary field with significant data science background, or equivalent experience/training.
Preferred Education/Experience:
Experience working in teams to solve data-driven, interdisciplinary problems
Experience with SQL and NoSQL database technologies
Experience with parallel computing paradigms and technologies for data science
Experience with software development, version control, unit testing, portability
Experience developing and leading training and educational activities on data science topics, methods and/or technologies
Experience supervising interns.
Preferred Knowledge, Skills, and Abilities (KSA):
Knowledge of data-driven research, scholarly communication, and the technical and social aspects of the research data lifecycle
SPECIAL REQUIREMENTS
Background Check
This position is a critical position and subject to a background check. Employment is contingent upon successful completion of background investigation including criminal history and identity checks.
The University of California has implemented a SARS-CoV-2 (COVID-19) Vaccination Program SARS-CoV-2 Vaccination Policy (ucop.edu) covering all employees. To be compliant with the policy, employees must submit proof of vaccination or a University-approved exception or deferral.
Diversity, Equity, Inclusion and Belonging
At UC Davis, we’re solving life’s most urgent challenges to bring a fuller, healthier, and more resilient world within reach. We grow from every challenge we take on and we don’t just maintain - we improve.
We recognize that creating an inclusive and intellectually vibrant organization means understanding and valuing both our individual differences and our common ground. The most comprehensive solutions come from the most diverse minds and you belong here.
As you consider joining UC Davis, please explore our Principles of Community, our Clinical Strategic Plan and strategic vision for research and education, and our latest efforts to outgrow the expected.
The University of California is an Equal Opportunity/Affirmative Action Employer advancing inclusive excellence. All qualified applicants will receive consideration for employment without regard to race, color, religion, sex, sexual orientation, gender identity, national origin, disability, age, protected veteran status, or other protected categories covered by the UC nondiscrimination policy.
Show Less
Report</t>
  </si>
  <si>
    <t>The University of Chicago</t>
  </si>
  <si>
    <t>Department
BSD MED - Section Administrator: Pulmonary
About the Department
Dr. William Parker’s Healthcare Ethics and Allocation Laboratory (HEAL) in the Section of Pulmonary &amp; Critical Care Medicine.
Job Summary
The Data Scientist will work in collaboration with Dr. Parker, a medical ethicist and health services researcher who studies the allocation of scarce medical resources. He is specifically interested in absolute scarcity problems, where demand greatly exceeds supply, and healthcare systems cannot avoid triage scenarios. He applies advanced empirical methods to evaluate and design allocation systems according to the underlying ethical principles. His current projects focus on deceased donor organ allocation, critical care/ventilator rationing under crisis standards of care, and COVID-19 vaccine allocation.
The position will focus on the development and execution of complex data analyses and modeling projects. Databases include electronic health record datasets and national transplant registries.
In collaboration with Dr. Parker, the data scientist will participate as a skilled individual contributor and/or lead researcher, contributing his/her high-level expertise to each project’s development. The first specific role this position will be designing a discrete event simulation to simulate life support triage under crisis standards of care, a project recently funded by the Greenwall Foundation.
Responsibilities
Data cleaning and management.
Prepares analytic datasets using data analysis software (E.g. R tidyverse packages, Pandas for Python).
Follows the standards of transparent and reproducible data science including use version control software such as git and code with a literate programming style.
Anticipates data management needs, including identifying when data pulls will be necessary and obtaining newer versions of source national datasets.
Data visualization with appropriate statistical software, such as the ggplot2 package in R.
Fits complex statistical models with appropriate statistical software, such as R or Stata.
Trains, tunes, and tests machine learning prediction models with appropriate statistical software, such as scikit-learn, tensor flow, or pytorch packages.
Investigates and apply new data science methodologies to projects.
Reports results of data analysis, prepare figures and tables.
Draft and revise manuscripts for submission.
Prepares grant proposals.
Supervise medical students and other junior trainees.
Present research findings at meetings.
Analyzes moderately complex data sets for the purpose of extracting and purposefully using applicable information.
Provides professional support to staff or faculty members in defining the project and applying principals of data science in manipulation, statistical applications, programming, analysis and modeling.
Performs other related work as needed.
Minimum Qualifications
Education:
Minimum requirements include a college or university degree in related field.
-
Work Experience:
Minimum requirements include knowledge and skills developed through 2-5 years of work experience in a related job discipline.
-
Certifications:
-
Preferred Qualifications
Education:
Advanced degree in statistics/epidemiology/computer science or related field.
Experience:
Experience with electronic health record data and discrete-event simulation.
Technical Skills or Knowledge:
Experience with conducting data analysis with analytic software (Stata, R, Python, etc.), query design, and presentation of data.
Preferred Competencies
Knowledge of regulatory policies and procedures.
Analytical skills.
Problem-solving skills.
Attention to detail.
Organizational skills.
Verbal and written communication skills.
Work independently and as part of a team.
Application Documents
Resume (required)
Cover Letter (required)
When applying, the document(s) MUST be uploaded via the My Experience page, in the section titled Application Documents of the application.
Job Family
Research
Role Impact
Individual Contributor
FLSA Status
Exempt
Pay Frequency
Monthly
Scheduled Weekly Hours
40
Benefits Eligible
Yes
Drug Test Required
No
Health Screen Required
No
Motor Vehicle Record Inquiry Required
No
Posting Statement
Employees must comply with the University’s COVID-19 vaccination requirements. More information about the requirements can be found on the
University of Chicago Vaccination GoForward
.
The University of Chicago is an
Affirmative Action/
Equal Opportunity/Disabled/Veterans Employer
and does not discriminate on the basis of race, color, religion, sex, sexual orientation, gender identity, national or ethnic origin, age, status as an individual with a disability, protected veteran status, genetic information, or other protected classes under the law. For additional information please see the
University's Notice of Nondiscrimination.
Staff Job seekers in need of a reasonable accommodation to complete the application process should call 773-702-5800 or submit a request via
Applicant Inquiry Form.
We seek a diverse pool of applicants who wish to join an academic community that places the highest value on rigorous inquiry and encourages a diversity of perspectives, experiences, groups of individuals, and ideas to inform and stimulate intellectual challenge, engagement, and exchange.
All offers of employment are contingent upon a background check that includes a review of conviction history. A conviction does not automatically preclude University employment. Rather, the University considers conviction information on a case-by-case basis and assesses the nature of the offense, the circumstances surrounding it, the proximity in time of the conviction, and its relevance to the position.
The University of Chicago's Annual Security &amp; Fire Safety Report (Report) provides information about University offices and programs that provide safety support, crime and fire statistics, emergency response and communications plans, and other policies and information. The Report can be accessed online at:
http://securityreport.uchicago.edu
. Paper copies of the Report are available, upon request, from the University of Chicago Police Department, 850 E. 61st Street, Chicago, IL 60637.
Show Less
Report</t>
  </si>
  <si>
    <t>Stefanini Group</t>
  </si>
  <si>
    <t>Stefanini Group is hiring!
Description:
MARKETING DATA SCIENTIST
Must have recent experience in the following items:
Building statistical models in python
Using data science packages in python with the purpose of providing market insights through data analysis
Working in a cloud-first environments, particularly Azure, Databricks
Position can be fully remote but must be on East Coast or Central time.
Seeking candidates that have competed a undergraduate or graduate level program in either data science, statistics, machine learning, or computer science within the last 1-5 years
Proficient in python programming experience from both a data management and working experience on the data/statistical modeling standpoint
Modeling such as forecasting, prediction, timeseries, logistic or linear regression
Purpose of Role
The Marketing Data Scientist will model complex business problems by building statistical models in python and utilizing data science packages in python with the purpose of providing market insights through data analysis. The Marketing Data Scientist will participate in a community-of-practice to maximize the effectiveness of the insights team, through knowledge sharing and thoughtful curation of algorithms and methods. The Marketing Data Scientist will be responsible for coordinating and initiating their own activities as it relates to maximizing the value of insights delivered and derived from data.
Use advanced analytics and machine learning methods to extract value from business data
Perform large-scale experimentation and build data-driven models to answer business questions
Recommend and drive the continuous improvement and growth of the APN Insight Platform
Get a chance to solve real world problems and serve in a community that pushes data science forward
Experience Required
BS required in quantitative/computational science (or similar field) with an MS preferred
Specific experience building statistical models in python and utilizing data science packages in python.
Specific experience using tableau and PowerBI as a framework to translate modeling analytics
Applied experience in one of the following areas, Machine Learning, Operation Research, Applied mathematics or other related quantitative discipline.
4+ years' experience in using statistic/modeling tools in non-academic environment with a focus on business growth.
Demonstrated, hands-on experience with R, Python, or similar data science tools.
Demonstrates basic understanding of software development best practices (version control, specification, code documentation and review)
Experience with enterprise-wide data initiatives and working with complex data and system infrastructures.
Experience in change management, scoping, requirements, and solutions execution.
Experience in defining metrics and scorecards to demonstrate benefits of a successful data governance program.
Experience in handling exceptions and communication and partnering with cross-functional teams.
Knowledge of IT and business management Information systems from a data perspective.
Experience working in cloud-first environments, particularly Azure, AWS, Databricks
Exposure to and experience with visualization tools (e.g. Tableau, Power BI).
Certifications or publications relevant to data science, technical expertise, or marketing insights
Location
The Marketing Data Scientist will serve on the Data Strategy &amp; Analytics team specifically within the Market Management group in the North American Agricultural Division of BASF (APN) located in Research Triangle Park, North Carolina. Onsite presence is preferred. However, remote candidates will be considered who are within the East Coast Time Zone.
Job Types: Full-time, Contract
Pay: $40.00 - $57.00 per hour
Schedule:
8 hour shift
Experience:
Data analytics: 4 years (Preferred)
Python: 4 years (Required)
Azure: 4 years (Required)
Databricks: 4 years (Required)
Work Location: Remote
Show Less
Report</t>
  </si>
  <si>
    <t>New York Red Bulls</t>
  </si>
  <si>
    <t>Whippany, NJ</t>
  </si>
  <si>
    <t>About the New York Red Bulls
The New York Red Bulls are one of 28 teams in Major League Soccer (MLS). RBNY, one of the ten charter clubs of MLS, have competed in the league since its founding in 1996. The Red Bulls play home matches at Red Bull Arena (RBA) in Harrison, New Jersey. The three-time MLS Supporters' Shield Winners are owned by the Austrian beverage company Red Bull for which the team is named. The New York Red Bulls offer one of the nation's premier youth soccer development programs, from local soccer partnerships across New York and New Jersey to Regional Development Schools and the Red Bulls Academy teams.
Purpose of this Job
You will create match analysis and performance reports on a week-by-week basis, while also focusing on longer-term research and development projects relating to the match analysis, scouting, and performance aspects of the sporting team. While the primary focus will be with the 1st Team, you will also work with the 2nd Team and the Academy. You will be onsite in Whippany, NJ at the New York Red Bulls Training Facility.
What you'll do:
MATCH ANALYSIS REPORTS
Use existing analysis tools to identify internal and opposition trends from a data perspective.
Create new analysis tools that help identify global and league wide trends faster.
Work with coaching staff and performance analysis teams to gather internal data that is important to daily operations.
RESEARCH AND DEVELOPMENT REPORTS
Identify sporting department pain points that can be solved through R&amp;D.
Identify league wide trends through R&amp;D and Data Science Projects
Communicate trends and pain points concisely.
EXACT, TRANSFORM, LOAD (ETL)
Combine data from multiple data sources for usable analysis.
Process, clean, and validate the integrity of the data being ingested.
Enhance data collection procedures to include all relevant information for developing the club functions.
Perform preprocessing of structured and unstructured data
PYRAMID ALIGNMENT
Link the 1st Team, 2nd Team, &amp; Academy together through data-driven programs
Work with relevant departments to develop data-driven insights that aid player development at all levels.
Work with relevant departments to measure our style of play at all levels.
Your areas of expertise that matter most for this role:
Experience working With SQL
Experience working with R or Python (R Preferred) but not a must
Experiene working with large data sets
Able to utilize microsoft suite of products
Able to convey their knowledge of soccer/football concisely
An excellent communicator
Our Benefits
Comprehensive Medical, Dental and Vision Plans
401k Match and Family Leave
PTO &amp; Paid Holiday Schedule
Pet, Legal, and Life Insurance
Tuition Reimbursement
Plus Many More
Because of the cyclical nature of the entertainment industry, you may be asked to work varying schedules to reflect our needs (includes nights and weekends).
Red Bull New York provides comprehensive benefits offerings to all full-time employees. Our benefits include medical and dental insurance, 401(k) plan, flexible spending accounts, tuition reimbursement, life insurance, health and wellness benefits, and a paid time-off program.
Red Bull New York is an equal opportunity employer and we will not discriminate against any employee or applicant for employment because of age, race, creed, color, national origin, ancestry, marital status, affectional or sexual orientation, gender identity or expression, disability, nationality or any other classification protected by law.
Show Less
Report</t>
  </si>
  <si>
    <t>NetSpend</t>
  </si>
  <si>
    <t>Senior Manager, Data Scientist</t>
  </si>
  <si>
    <t>This position is eligible to be considered for remote hiring anywhere within the USA.
Successful candidates for the Senior Manager, Data Scientist role will have experience using large sets of statistical and mathematical data, and have the predictive modeling and business strategy skills to build the algorithms necessary to form data driven decisions. They should be confident in their ability to communicate their findings, orally and visually. They should have experience leading, managing and developing other data analysts. Finally, they should be able to quickly build an understanding of how Netspend financial products are developed, perform in the payments space and how Netspend customers use Netspend products in their financial lives.
Candidates must be naturally curious and enjoy diving deep into a data set to find answers to as yet unknown and potentially unasked questions. They need to have a natural desire to go beneath the surface of a problem and be thinkers who can ask the right (business) questions. They need to be confident and self-secure in their methods, realizing that working within massive data sets requires lot of time and patience as developing new algorithms and new insights often involves a trial-and-error process.
Success in this role also requires understanding of how to integrate multiple systems and data sets; i.e., the ability to link and mash up distinctive data sets to discover new insights. This often requires being able to work with potentially incomplete data sources and cleaning data sets prior to using them. It also requires the ability to lead, manage and develop a small team of data analysts.
Responsibilities
Develop data mining techniques to discover new data trends in customer behavior
Test and deploy AI against multiple business segments / operations / financial products and transaction types, including fraud prevention and risk mitigation
Develop predictive models that can be implemented as fraud prevention or monitoring tools
Coach and develop other data analysts
Prioritize and assign work amongst a data analytics team
Measure, track and ensure delivery of data projects in a timely manner
Create automated processes to build aggregated data marts to support internal reporting and dashboards
Develop customer behavior metrics and tolerances to monitor for unusual behavior
Create data visuals that summarize and present findings for a business audience including executive leadership
Support ongoing discovery of new customer behavior and fraud trends
Perform other duties as defined by management
Skill Set
A basic programming foundation is required, preferably in several different programming languages such as Python, R, SAS, Stata or Matlab. The ability to query data with SQL code is key. In addition, the successful candidate needs to be familiar with or willing to learn about new and emerging data disciplines:
AI: using AI as a tool in risk mitigation, fraud prevention and other areas defined by the business
Natural Language Processing: the interactions between computers and humans
Machine learning: using computers to improve as well as develop algorithms
Conceptual modeling: to be able to share and articulate modeling;
Statistical analysis: to understand and work around possible limitations in models;
Predictive modeling: most of the big data problems are towards being able to predict future outcomes;
Background/Experience
A Bachelor’s degree in a quantitative, technical, or financial discipline is required. A Master’s degree in similar areas is preferred. The successful individual should fulfill most of the following capabilities:
7+ years of experience in date science and advanced analytics;
5+ years of experience in people management and development
Advanced understanding of data science and statistical modeling techniques such as classification, clustering, regression, decision trees etc.;
Experience testing and deploying AI solutions preferred;
Experience using Python and other statistical tools (such as R);
Able to work in a fast-paced multidisciplinary environment of constant change;
The ability to query relational databases and perform statistical analysis (Oracle SQL);
Able to create models, demonstrations to help management better understand the work;
Experience developing dashboards using business intelligence or reporting tools such as Qlik;
Have a basic understanding and appreciation of business processes and strategy;
Strong written and verbal communication skills;
Proactive work style and the ability to work autonomously;
As provided in Netspend's Background Check policy, eligible candidates may be subject to drug, criminal history, and credit checks, which will be conducted and used in accordance with applicable local, state, and federal laws
Job Type: Full-time
Pay: $150,000.00 - $160,000.00 per year
Benefits:
401(k)
401(k) matching
Dental insurance
Employee assistance program
Flexible spending account
Health insurance
Health savings account
Life insurance
Paid time off
Parental leave
Tuition reimbursement
Vision insurance
Schedule:
8 hour shift
Day shift
Monday to Friday
Supplemental pay types:
Bonus pay
Experience:
Python or R: 5 years (Required)
SQL: 6 years (Required)
people management: 5 years (Required)
Qlik: 4 years (Preferred)
Work Location: Remote
Show Less
Report</t>
  </si>
  <si>
    <t>Coding Dojo</t>
  </si>
  <si>
    <t>Note: Only for W2 candidates. No C2C or sponsorship is needed.
Responsibilities:
Manage the gathering, processing, and analysis of data.
Create models or frameworks to address business issues.
Use data visualization tools to present information.
Locate useful data sources and streamline data-gathering procedures.
Preprocess data, both structured and unstructured.
Create machine learning and predictive modeling techniques.
Technical Requirements:
2+ years of experience
Experts in Python
Numpy
Pandas
Tensorflow
Keras
Scikit-learn
Experts in building, testing, and training models
NLP, Computer Vision, and Deep Learning, Neural Networks
Comfortable working on AWS and GCP
Job Type: Full-time
Salary: From $90,000.00 per year
Schedule:
8 hour shift
Experience:
Python: 2 years (Required)
Natural language processing: 2 years (Required)
Work Location: Remote
Show Less
Report</t>
  </si>
  <si>
    <t>Education &amp; Training Services</t>
  </si>
  <si>
    <t>Data Scientist or Statistician, Postdoc</t>
  </si>
  <si>
    <t>Center Information:
The Quantitative Biomedical Research Center (QBRC) is a well-established research center at UT Southwestern Medical Center (UTSW). It aims to foster collaborations involving quantitative methods and technologies in any aspect of biomedical research, particularly for understanding disease etiologies and developing treatment and prevention strategies. Currently, the center has six faculty members, around 40 staff members, postdocs and student research assistants. We are actively recruiting new members to join this new and dynamic group.
Position Title: Data Scientist I, II, III, Computational biologist I, II, III or Postdoctoral Fellow (Bioinformatics/Biostatistics)
Duties &amp; Responsibilities: For bioinformatics or statistician scientists, the projects include developing novel method for analysis and integration of multiple-omics data, and single cell genomics and transcriptome analysis. For data scientists, the projects include assembling and statistical analyses of big clinical data, and application of machine learning and deep learning methods on real medical problems.
At UTSW, there are great opportunities for scientists to collaborate with outstanding biomedical investigators and work on exciting research projects. UT Southwestern provides a friendly, dynamic, collaborative, and integrative research and training environment with state-of-the-art facilities.
Position Qualifications: Candidates should have a doctoral degree in either one of the following fields, including genetics/genomics, bioinformatics, computer science, biostatistics, computational biology or a related field. Programming skills in Python, Perl or R is preferred. Experience for deep learning is highly preferred for data scientist position.
Related websites:
QBRC: https://qbrc.swmed.edu/
Application Deadline: until filled
UT Southwestern Western Medical Center is an Affirmative Action/Equal Opportunity Employer. Women, minorities, veterans and individuals with disabilities are encouraged to apply.
Job Types: Full-time, Contract
Pay: $67,000.00 - $120,000.00 per year
Benefits:
401(k)
401(k) matching
Dental insurance
Employee discount
Flexible schedule
Health insurance
Life insurance
Paid time off
Referral program
Retirement plan
Tuition reimbursement
Vision insurance
Schedule:
Monday to Friday
Supplemental pay types:
Bonus pay
Commission pay
Signing bonus
Education:
Doctorate (Preferred)
Experience:
Linux: 2 years (Preferred)
Work Location: Remote
To apply to this job, click Easy Apply
Show Less
Report</t>
  </si>
  <si>
    <t>CareCentrix</t>
  </si>
  <si>
    <t>Healthcare Data Scientist</t>
  </si>
  <si>
    <t>Overview:
In this role, you will work within the CareCentrix business model to define and develop solutions that address the company’s vision and strategy. Yiou will maximize the use of technology, data, and information to drive the development of new products and services, as well as operational effectiveness and revenue growth for CareCentrix. The strategy will be based on the engagement of cross-functional stakeholders within CareCentrix as well as clients and partners external to CareCentrix.
Responsibilities:
Build an in-depth understanding of the technology, machine learning, and big data space to understand relevant technologies and applications in the healthcare space.
Collaborate with individuals across CareCentrix who are consumers of technology, data and information and guide these individuals in operationalizing advanced technologies within their business processes.
Develop data science products that support the delivery of additional healthcare services in the comfort of the patient’s home.
Provide financial stewardship for capital and expense budgets associated with the new technologies being considered.
Build and maintain strong business partner relationships (inside and outside of the organization) through routine meetings, attending business partner staff meetings occasionally and with consistent, proactive and thorough communications.
Provide detailed, accurate, and timely updates on current activities to all leaders and stakeholders.
Deliver on the yearly assigned personal and departmental objectives in support of the yearly corporate objectives.
Participate in special projects and perform other duties as assigned.
Attend industry conferences, forums, and talks, providing key information back to the organization.
Qualifications:
Bachelor's Degree in Computer Science with graduate study in areas such as Business Intelligence, Artificial Intelligence, Machine Learning, User Experiences or other allied advanced technology fields.
4+ years experience in technology, data and information.
4+ years of working in Big Data environment.
2+ years of work experience in data management in Big Data environment.
Intermediate Python skills. Vertica preferred.
Deep knowledge of the commercial and open source tools for end-to-end enterprise data management with focus on tools being used in Big Data space.
Strong knowledge of machine learning, artificial intelligence, and big data concepts
Strong focus on process, continuous process improvement and quality.
What we offer:
Salary range: $90000 - $110000 / year plus bonus incentives.
Full range of benefits including Health, Dental and Vision with HSA Employer Contributions and Dependent Care FSA Employer Match.
Generous PTO, 401K Savings Plan, Paid Parental Leave, free on-demand Virtual Fitness Training and more.
Advancement opportunities, professional skills training, and tuition Reimbursement
Great culture with a sense of community.
CareCentrix maintains a drug-free workplace.
#IDCC
We are an equal opportunity employer. Employment selection and related decisions are made without regard to age, race, color, national origin, religion, sex, disability, sexual orientation, gender identification, or being a qualified disabled veteran or qualified veteran of the Vietnam era or any other category protected by Federal or State law.
Start your job application: click Apply Now
Show Less
Report</t>
  </si>
  <si>
    <t>VIZIO, Inc.</t>
  </si>
  <si>
    <t>Data Scientist (Device Forecast)</t>
  </si>
  <si>
    <t>Irvine, CA</t>
  </si>
  <si>
    <t>About the Team:
This role will be responsible for developing long and short-term product demand forecasts across multiple channels to help drive accuracy and lower supply chain costs. Such a person will proactively fetch information from various sources and analyzes it for better understanding about how the business performs, and to build tools that automate certain processes within the company. The ideal candidate also will work closely with different stakeholder to gain an understanding of BI goals and objectives to ensure the systems and their capabilities support competitive research efforts that achieve those goals.
What You Will Do:
Develop forecasting models and methodologies for achieving a business outcome using a solid statistical approach. Expertise in time-series &amp; forecasting models (such as ARIMA,), regression models (such as generalized linear models, random forests, boosting models), and knowledge of how to leverage these skills to solve complex business problems
In collaboration with IT and business stakeholders lead the development of machine learning/statistical models to predict customer behavior, provide actionable recommendations and support sales campaigns in maximizing revenue growth.
Systematically track model performance and present findings in communications to both technical and non-technical audiences. Assist in engaging business stakeholders in discussions on business strategies and opportunities for optimization.
Monitor data quality for cleanliness and fix discrepancies. Ensure data accuracy through validation tasks, review data at all granular/aggregate levels, and versioning.
Independently lead data science projects and strive to proactively improve process efficiency, making recommendations for process and system improvements where applicable.
Perform root cause analysis and implement solutions for data prep and cleanliness.
Implement business intelligence tools to easily access actual/forecast data and be able to drill down from most aggregate to most granular.
Create and maintain documentation for all system related projects.
Other duties as assigned.
About You:
A minimum education level of: Bachelor’s Degree, Master’s in related field is a plus
Years of related work experience: 3-5 years
Working knowledge of BI visualization tools (preferably Tableau)
Programming language is required (Python, R, SQL)
Proficient with Microsoft Excel and PowerPoint
Forecast modeling and predictive analytics experience a plus
Consumer Electronics experience is preferred
Strong communication and interpersonal skills
Experience with Alteryx is a plus
About VIZIO:
We are Beautifully Simple.
Headquartered in Irvine, California, VIZIO is a leading HDTV brand in America and the #1 Sound Bar Brand in America. VIZIO's mission is to deliver high performance, smarter products with the latest innovations at a significant savings that we can pass along to our consumers. Our loyal following and industry-wide praise continues to grow as we redefine what it means to be smart.
VIZIO, Inc. is an Equal Opportunity Employer committed to diversity in the workplace. All qualified applicants will receive consideration for employment without regards to race, color, religion, sex, sexual orientation, gender identity, gender expression, national origin, protected veteran status, or any other basis protected by applicable law, and will not be discriminated against on the basis of disability.
We do not accept unsolicited agency resumes. We will not pay fees to any third-party agency, outside recruiter or firm without a mutually agreed-upon contract and will not be responsible for any agency fees associated with unsolicited resumes. Unsolicited resumes will be considered our property and will be processed accordingly.
For California-based employment: The minimum salary for this position is $110,000/year. The maximum salary for this position $174,000/year. The compensation package includes the annual bonus in addition to a range of medical, dental, vision and other benefits.
Show Less
Report</t>
  </si>
  <si>
    <t>Posted Date: Jan 3, 2023
Requisition Number: 114865
Job Title: Senior Data Scientist
Job Location: Hershey, PA
***May consider fully remote candidates***
***This position will be posted internally until the close of business on July 1st, 2022***
COVID-19 Vaccine Safety Mandate
This position requires that you must be fully vaccinated for COVID-19 (even if working remotely) and present proof of vaccination before beginning employment. If you receive an offer of employment, you will be asked as part of the background check process to upload a copy of your vaccination card. If you believe you require an accommodation for medical or religious reasons related to the vaccine safety mandate, you may submit a request after you receive an offer of employment. Instructions on how to do so will be provided in your offer letter.
Summary:
The Enterprise Data Science organization drives value for Hershey by creating disruptive predictive and prescriptive solutions to the Enterprise for analytics and decision-making.
The Sr. Data Scientist will be working with Hershey business partners, technical engineers, data architects, and project managers to ensure data science standards adhere to company best practice and help to deliver rapid impactful benefits.
The Sr. Data Scientist will act as a trusted advisor for Hershey business partners to build new, data-driven, machine-intelligent capabilities that impact the business. You will work with large volumes of data, innovative technologies, and advanced methods to solve real business problems. You'll design and run experiments, research new algorithms, and find new ways of optimizing risk, profitability, and the customer experience. You will work with a diverse team of business analysts, technical engineers, data architects, and project managers to deliver outcomes aligned with our business partner’s strategy. In addition, you will work directly with the Director of Data Science to ensure consistency and compliance of deliverables to frameworks and governance processes.
Applicants should have a strong background in machine learning, statistical modeling, feature discovery/selection, optimization, exploratory data analysis, data mining and pattern recognition.
Responsibilities:
Data Science Solution Delivery:
Contribute to the agile delivery of business partner strategic roadmaps using best practice data science methods, frameworks, and governance processes
Data Science Domain:
Collaborate with IT and business partners to define, manage and deliver innovative data science solutions to drive growth and adoption of capabilities at Hershey
Data Science Advocacy:
Evangelize future data science solutions identified by Enterprise Data leadership, including innovations such as: machine learning, statistical modeling, feature discovery/selection, optimization, exploratory data analysis, data mining and pattern recognition
Lead and coordinate key cross-functional data science efforts to accelerate value creation for agile execution team outcome delivery through machine learning
As part of a team, use machine learning (ML), deep learning (DL) and other analytical techniques to create scalable solutions for business problems
Interact with business partners, technologists and engineers define and understand business problems, help, and aid them to implement ML/DL algorithms when appropriate
Design, develop and evaluate highly innovative models for predictive learning, content ranking, and anomaly detection
Analyze and extract relevant information from historical data to help automate and optimize key processes
Work closely with technology, business, and engineering teams to drive model implementations and adoption of new algorithms
Using best practice guidance from the Enterprise Data team, oversee the health and evolution of agile execution team data science technologies
Strategic thinker with holistic vison, specific focus on automation of existing processes to drive key business performance
Able to articulate the holistic benefits of data science from a business perspective, while maintaining the relationship with business analysts, data architects, technical engineers, and project managers
Routinely meets with entire execution team (business analysts, data scientists, technical engineers, data architects, and project managers), business stakeholders and the Director for Data Science. Occasionally meets with senior leaders Enterprise Data and with key business partners.
Minimum knowledge, skills and abilities required to successfully perform major duties/responsibilities:
Working knowledge of agile frameworks
Ability to manage multiple priorities, meet deadlines and produce quality results under pressure
Demonstrated leadership and managerial skills
Strong problem solving and analytical skills
Strong team player, change agent, and advocate
Excellent customer service skills
High energy self-starter
Excellent verbal and written communication skills
Minimum Education:
Masters in a STEM degree required, Ph.D. preferred
Minimum Experience Requirements:
3+ years of professional experience with applying quantitative research in optimizing human decisions using technologies like machine learning and/or deep learning
2+ years – using major machine learning/deep learning frameworks (e.g., Scikit-learn, PyTorch, TensorFlow and Keras) and algorithms (e.g., CNN, GAN, LSTM, RNN, XGBOOST)
2+ years of data engineering experience with modern big data analytics architectures (Hadoop, SQL, HIVE, Spark, etc.) on major cloud platforms (e.g., AWS, Azure, Google Cloud)
2+ years programming skill in Python, R, Scala or Java
Working knowledge with modern cloud-based data storage and compute environments (e.g., Snowflake, Databricks in Azure, AI-platform in GCP, etc.)
Experience deploying ML models into discovery/production environment to drive insights using MLOps a plus
Experience working in a agile delivery model a plus
Demonstrated leadership and self-direction. Willingness to both teach others and learn new techniques
Ability to communicate complex ideas in a clear, precise, and actionable manner
Excellent communication and presentation skills, with the ability to articulate new ideas and concepts to technical and non-technical partners
#LI-CW1
Nearest Major Market: Harrisburg
Show Less
Report</t>
  </si>
  <si>
    <t>Battelle</t>
  </si>
  <si>
    <t>Data Scientist/Modeler I</t>
  </si>
  <si>
    <t>Dayton, OH</t>
  </si>
  <si>
    <t>Battelle delivers when others can’t. We conduct research and development, manage national laboratories, design and manufacture products and deliver critical services for our clients—whether they are a multi-national corporation, a small start-up or a government agency.
We recognize and appreciate the value and contributions of individuals with diverse backgrounds and experiences and welcome all qualified individuals to apply.
Job Summary
We are currently seeking an entry-level Data Scientist/Modeler I. This position located in Columbus, OH.
Battelle’s Chemical, Biological, Radiological, Nuclear, and Explosives (CBRNE) Defense business line, in our National Security business unit, is currently seeking persons with knowledge of physical/mathematical phenomena and programming savvy. The Hazard Modeling Team within CBRNE Defense provides its customers with technical analyses as well as modeling capabilities to inform their preparedness and response planning efforts to mitigate risk to the United States or their company. Successful applicants will have the opportunity to make this Nation and Battelle’s clients safer and better prepared.
Responsibilities
Support model development activities concerning inhalation, ingestion, dermal, and radiation exposure hazards, response to CBRNE events, and decision support.
Perform rigorous mathematical and statistical analysis on large data sets.
Design and develop graphical user interfaces for mathematical models.
Develop code to support database and back-end server interface.
Test model code for accuracy and performance.
Collect, reduce, process, and present model input and output data.
Write reports of methods used and results obtained.
Key Qualifications
0 to 2 years of experience in software development, mathematical modeling, statistical analysis, data science, or related field.
Education reflecting on of the following:
Bachelor’s degree in Computer Science or Computer Science Engineering with a minor, certificate, or relevant work experience in in a scientific or mathematical field (e.g., statistics, data analysis, biology, engineering).
Bachelor’s degree in Physics, Physics engineering, Actuarial science, Mathematics, Biology, or Engineering with a minor or certificate in computer science or relevant work experience requiring computer programming.
Must have a GPA of 3.0 or above.
Completed coursework in higher-level mathematics (e.g., calculus, differential equations, linear algebra).
Completed coursework in computer science and/or mathematical modeling.
Experience using object-oriented programming in C++, C#, Java, or python for significant classroom assignments, undergraduate research, or other work experience.
Ability to learn and understand new programing languages and mathematical concepts.
Must be a U.S. Citizen with the ability to obtain and maintain a Secret DoD clearance.
Preferred Qualifications
Coursework in statistics or probability (at least one formal class).
Coursework in engineering (e.g., transport phenomenon, reaction kinetics).
Significant programming experience in an object-oriented programming language (e.g., C++, C#, Java, or python. Matlab, LabVIEW, Mathcad, Mathematica would not be considered relevant experience).
Experience with JavaScript/HTML/CSS.
Benefits: Live an Extraordinary Life
We care about your well-being, not just on the job. Battelle offers comprehensive and competitive benefits to help you live your best life.
Balance life through a compressed work schedule: Most of our team follows a flexible, compressed work schedule that allows for every other Friday off—giving you a dedicated day to accomplish things in your personal life without using vacation time.
Take time to recharge: You get paid time off to support work-life balance and keep motivated.
Prioritize wellness: Stay healthy with medical, dental, and vision coverage with wellness incentives and benefits plus a variety of optional supplemental benefits.
Better together: Coverage for partners, gender-affirming care and health support, and family formation support.
Build your financial future: Build financial stability with an industry-leading 401(k) retirement savings plan. For most employees, we put in 5 percent whether you contribute or not, and match your contributions on top of that.
Advance your education: Tuition assistance is available to pursue higher education.
Flexible work arrangements: You have options for where you work and when you work.
A Work Environment Where You Succeed
For brilliant minds in science, technology, engineering and business operations, Battelle is the place to do the greatest good by solving humanity’s most pressing challenges and creating a safer, healthier and more secure world.
You will have the opportunity to thrive in a culture that inspires you to:
Apply your talent to challenging and meaningful projects
Receive select funding to pursue ideas in scientific and technological discovery
Collaborate with world-class experts in an inclusive environment
Nurture and develop the next generation of scientific leaders
Give back to and improve our communities
Vaccinations &amp; Safety Protocols
Battelle may require employees, based on job duties, work location, and/or its clients’ requirements to follow certain safety protocols and to be vaccinated against a variety of viruses, bacteria, and diseases as a condition of employment and continued employment and to provide documentation that they are fully vaccinated. If applicable, Battelle will provide reasonable accommodations based on a qualified disability or medical condition through the Americans with Disabilities Act or the Rehabilitation Act or for a sincerely held religious belief under Title VII of the Civil Rights Act of 1964 (and related state laws).
Battelle is an equal opportunity employer. We provide employment and opportunities for advancement, compensation, training, and growth according to individual merit, without regard to race, color, religion, sex (including pregnancy), national origin, sexual orientation, gender identity or expression, marital status, age, genetic information, disability, veteran-status veteran or military 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For more information about our other openings, please visit www.battelle.org/careers
To apply to this job, click Apply Now
Show Less
Report</t>
  </si>
  <si>
    <t>Machine Learning Data Scientist</t>
  </si>
  <si>
    <t>The Opportunity: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new opportunities. As an aspiring data scientist, you know you can help turn these complex data sets into useful information to solve global challenges. Across private and public sectors — from fraud detection, to cancer research, to national intelligence — you see data scientists turning data into actions and you want to be part of the team.
We have an opportunity for you to develop your analytical skills and establish your career in data science. You’ll join a rigorous training program that combines skills assessments, a comprehensive curriculum, functional mentorship, a capstone analytic challenge, and support to place you on your first data science project. You’ll learn how to write scripts to integrate data, conduct exploratory data analysis to discover hidden trends, apply machine learning to train predictive models, and use the right combination of tools and frameworks to turn that set of disparate data points into objective answers that inform decisions. Equipped with the foundational data science skills to accelerate your career, you’ll join a team and apply those skills to support our clients’ critical national security missions. Embrace the challenge and join us in driving change through data science. This position is a hybrid role with a combination of working at a Booz Allen office or client site and working remotely.
Empower change with us.
You Have:
3+ years of experience in Data Science or Data Engineering
Experience with Python, R, and SQL
Ability to obtain a security clearance
Bachelor’s degree
Nice If You Have:
Experience with Data Visualization tools, including Tableau, Qlik, and Power BI
Experience with machine learning frameworks, including scikit-learn, Keras, TensorFlow, or Pytorch
Experience with natural language processing, computer vision, or deep learning model development
Knowledge of GitHub or Cloud environment, including AWS or Azure
Master's degree in Data Science, Mathematics, Engineering, Physics, Statistics, or Computer Science
Clearance:
Applicants selected will be subject to a security investigation and may need to meet eligibility requirements for access to classified information.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individual’s particular combination of education, knowledge, skills, competencies, and experience, as well as contract-specific affordability and organizational requirements. The projected compensation range for this position is $77,300 to $176,000. The estimate displayed represents the typical salary range for this position, and is just one component of Booz Allen’s total compensation package for employees.
Create Your Career:
Grow With Us
Your growth matters to us—that’s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Allen’s culture of respect, equity, and opportunity means that, here, you are free to bring your whole self to work. With an array of business resource groups and other opportunities for connection, you’ll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we’ll support you as you pursue a balanced, fulfilling life—at work and at home.
Your Candidate Journey
At Booz Allen, we know our people are what propel us forward, and we value relationships most of all. Here, we’ve compiled a list of resources so you’ll know what to expect as we forge a connection with you during your journey as a candidate with us.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Apply Now: click Apply Now
Show Less
Report</t>
  </si>
  <si>
    <t>As part of the Ecosystems business within C+E, the Skilling organization skills the workforce of today and tomorrow by providing a single, coherent, online platform that enables Microsoft to bring content and experience to customers to enable them to learn, grow, and adopt Microsoft technology. Learners can gain new skills, solve problems, and connect with other technologists through access to technical documentation, training, Q&amp;A. They can also discover architectural guidance, frameworks, and code samples to help them make the most of Microsoft technology. We make these resources available through 1st party in-product integrations, 3rd party experiences, at events and through channels.
The Data Science team within the Skilling organization uses a variety of analysis and machine learning techniques to collect, analyze and model data through whole content lifecycle and learner journey, to enable efficient and effective content development and improvement activities and to support learners in various career stages with different objectives.
Microsoft’s mission is to empower every person and every organization on the planet to achieve more. As employees we come together with a growth mindset, innovate to empower others and collaborate to realize our shared goals. Each day we build on our values of respect, integrity, and accountability to create a culture of inclusion where everyone can thrive at work and beyond.
This role is Remote friendly.
Responsibilities
Data Preparation and Understanding: acquires data necessary for successful completion of the project plan. Develops usable data sets for analysis, reporting and modeling purposes.
Metrics Development and Reporting: works with project managers and program managers to understand, design and develop metrics. Develops report at scale to support user group of 500+ people. Builds data pipeline, adopts, and improves operational models that run at scale through partnership with data engineering teams.
Modeling and Statistical Analysis: applies statistical analysis and machine learning methods (e.g., classification, clustering, forecasting, NLP, etc.) to identify the best approach to complete objectives.
Coding and Big Data Best Practice Adoption: builds high quality scripts and documents for system deployment as well as knowledge sharing. Continously learn and leverage state-of-the-art tools and technology in data science.
Customer/Partner Orientation and Effective Communication: applies a customer-oriented focus by understanding customer needs and perspectives, validating customer perspectives, and focusing on broader customer organization/context. Promotes and ensures customer adoption by delivering data science solutions and supporting relationships.
Qualifications
Required Qualifications:
Bachelor's Degree in Data Science, Mathematics, Statistics, Econometrics, Economics, Operations Research, Computer Science, or related field AND 5+ years data-science experience (e.g., managing structured and unstructured data, applying statistical techniques and reporting results) or equivalent experience
OR Master's Degree in Data Science, Mathematics, Statistics, Econometrics, Economics, Operations Research, Computer Science, or related field AND 3+ years data-science experience (e.g., managing structured and unstructured data, applying statistical techniques and reporting results) or equivalent experience
OR Doctorate in Data Science, Mathematics, Statistics, Econometrics, Economics, Operations Research, Computer Science, or related field AND 1+ year(s) data-science experience (e.g., managing structured and unstructured data, applying statistical techniques and reporting results)
OR equivalent experience.
Preferred Qualifications:
Bachelor's Degree in Data Science, Mathematics, Statistics, Econometrics, Economics, Operations Research, Computer Science, or related field AND 7+ years data-science experience (e.g., managing structured and unstructured data, applying statistical techniques and reporting results) or equivalent experience
OR Master's Degree in Data Science, Mathematics, Statistics, Econometrics, Economics, Operations Research, Computer Science, or related field AND 5+ years data-science experience (e.g., managing structured and unstructured data, applying statistical techniques and reporting results) or equivalent experience
OR Doctorate in Data Science, Mathematics, Statistics, Econometrics, Economics, Operations Research, Computer Science, or related field AND 3+ years data-science experience (e.g., managing structured and unstructured data, applying statistical techniques and reporting results)
OR equivalent experience
Familiar with Azure Service Stack on Data Science work, ML experience with text categorization and sentiment analysis
Data Science IC4 - The typical base pay range for this role across the U.S. is USD $112,000 - $218,400 per year. There is a different range applicable to specific work locations, within the San Francisco Bay area and New York City metropolitan area, and the base pay range for this role in those locations is USD $145,800 - $238,600 per year.
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wellbeing benefits, paid vacation time, paid sick and mental health time, and several paid holidays, among others.
Our commitment to pay equity
We are committed to the principle of pay equity – paying employees equitably for substantially similar work. To learn more about pay equity and our other commitments to increase representation and strengthen our culture of inclusion, check out our annual Diversity &amp; Inclusion Report. ( https://www.microsoft.com/en-us/diversity/inside-microsoft/annual-report )
Understanding roles at Microsoft
The top of this page displays the role for which the base pay ranges apply – Data Science IC4.
The way we define roles includes two things: discipline (the type of work) and career stage (scope and complexity). The career stage has two parts – the first identifies whether the role is a manager (M), an individual contributor (IC), an admin-technician-retail (ATR) job, or an intern. The second part identifies the relative seniority of the role – a higher number (or later letter alphabetically in the case of ATR) indicates greater scope and complexity.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Report</t>
  </si>
  <si>
    <t>Rockstar Games</t>
  </si>
  <si>
    <t>Lead Data Scientist: Game Analytics</t>
  </si>
  <si>
    <t>Manhattan</t>
  </si>
  <si>
    <t>At Rockstar Games, we create world-class entertainment experiences.
A career at Rockstar Games is about being part of a team working on some of the most creatively rewarding and ambitious projects to be found in any entertainment medium. You would be welcomed to a dedicated and inclusive environment where you can learn, and collaborate with some of the most talented people in the industry.
Rockstar New York is on the lookout for a Lead Data Scientist who possess a passion for data and games. The successful candidate will love variety: variety of data, contexts, business problems and methodologies; they will also want to pick the best solution for the situation.
WHAT WE DO
The Rockstar Analytics team provide insights and actionable results to a wide variety of stakeholders across the organization in support of their decision making.
We partner with multiple departments across the company to design and implement data and pipelines.
We collaborate as a global team to develop cutting-edge data pipelines, data products, data models, reports, analyses, and machine learning applications.
RESPONSIBILITIES
Lead and inspire a team of world class data scientists, providing leadership through coaching and mentorship on a regular basis.
Lead the planning and decision making of tactical data science execution.
Lead the design, development, and delivery of machine learning enabled solutions to address critical business or game questions.
Assure Rockstar's ongoing competitive advantage through best-in-class Machine Learning initiatives that have a high potential of applicability in industry.
Lead the development of consumer-ready analysis to analytics team leadership, live producers, product managers, and partner groups.
Identify and lead analytic experiments aligned with long-term, strategic initiatives.
Lead the design and development of validation tests to assess the efficiency of the model (or algorithm) in place and provide strategic insights to stakeholders.
Lead the development of frameworks, models, tools, and processes to ensure data influences decisions at all levels.
Act as an SME for all data availability, quality, and analysis possibilities on all our games.
Influence and contribute to the growth of the wider analytics roadmap.
Participate in the recruitment of the best in class data scientists.
QUALIFICATIONS
1+ years of experience managing/supervising a team.
8+ years of experience in data science or similar role in the video game, marketing, finance, forensics, or technology fields required.
8+ years of experience in machine learning, statistical languages, and systems such as Python and R.
Proven experience deploying or overseeing the deployment of machine learning models to at-scale production environments.
Extensive knowledge of machine learning techniques such as k-NN, Deep Learning, Naive Bayes, SVM, Decision Forests, Data Mining, Clustering, and Classification.
Bachelor's degree in Computer Science or related field, with a strong quantitative background.
SKILLS
Strong problem-solving skills.
Ability to reconcile technical and business perspectives.
Ability to develop and maintain good relations and communicate with people at all hierarchical levels.
Autonomy and entrepreneurship.
Strong mentoring abilities.
Strong team spirit.
Passion for Rockstar Games and our titles.
PLUSES
Please note that these are desirable skills and are not required to apply for the position.
Experience with Hadoop.
Graduate degree (MBA, MSc or Master's, PHD).
Game industry experience.
ADDITIONAL INFORMATION
This position can be based out of either our NYC or San Diego studios.
HOW TO APPLY
Please apply with a resume demonstrating how you meet the skills above. If we would like to move forward with your application, a Rockstar recruiter will reach out to you to explain next steps and guide you through the process.
Rockstar is proud to be an equal opportunity employer, and we are committed to hiring, promoting, and compensating employees based on their qualifications and demonstrated ability to perform job responsibilities.
If you've got the right skills for the job, we want to hear from you. We encourage applications from all suitable candidates regardless of age, disability, gender identity, sexual orientation, religion, belief, or race.
&lt;p&gt;The pay range for this position in New York City at the start of employment is expected to be between the range below* per year. However, base pay offered is based on market location, and may vary further depending on individualized factors for job candidates, such as job-related knowledge, skills, experience, and other objective business considerations. Subject to those same considerations, the total compensation package for this position may also include other elements, including a bonus and/or equity awards, in addition to a full range of medical, financial, and/or other benefits. Details of participation in these benefit plans will be provided if an employee receives an offer of employment. If hired, employee will be in an "at-will position" and the company reserves the right to modify base salary (as well as any other discretionary payment or compensation or benefit program) at any time, including for reasons related to individual performance, company or individual department/team performance, and market factors.&lt;/p&gt; &lt;p class="typographybody-hfugnm" style="margin: 0in; background: white;"&gt;&lt;span style="font-family: 'Arial',sans-serif; color: #15372c;"&gt;&amp;nbsp;&lt;/span&gt;&lt;/p&gt;
NYC Pay Range
$153,400—$197,300 USD
Show Less
Report</t>
  </si>
  <si>
    <t>Connect Staffing and Consulting</t>
  </si>
  <si>
    <t>Data Scientist Palo Alto, CA or Remote</t>
  </si>
  <si>
    <t>My client is a next-generation financial services company building a better banking experience to help teens and young adults achieve financial independence and knowledge at an earlier age. Were on a mission to improve the financial future of the next generation by empowering teens to start their financial journey today.
Teens and families love our product . We eclipsed 1 million customers in just four months after launch and have now crossed 3 million customers in our first year on the market. If youre looking to join a fast-growing company with a strong mission and vision that puts people first, we want to meet you!
This is not a position for which sponsorship will be provided. Individuals with temporary visas such as E, F-1, H-1, H-2, L, B, J, or TN or who need sponsorship for work authorization now or in the future, are NOT eligible for hire.
The role
We are looking for an experienced Data Scientist working on all parts of the business: Risk, Growth, Customer Experience to name a few.
What youll do
Fraud detection algorithms and systems that protect its customers from fraud and financial loss. You will work with our fraud experts to understand all the details of whats working well and where we need to fill gaps and help build an in-house decisioning platform to quickly test, improve, ship, and track models.
Systems to identify behavioral patterns among our users and match with correct incentives and recommendations.
Systems to cleanse, classify and deduplicate metadata from a large dataset of financial transactions.
Collect and define requirements for data-driven projects across all company's needs.
Design and implement data solutions from the ground up to help drive strategic business decisions.
Leverage both new and existing data to increase the effectiveness and efficiency of our risk infrastructure.
Design and implement predictive models as part of overall solutions.
Specify, design, build and test data processing software.
Partner with operations to quickly respond to rapidly evolving events.
Help build the next generation of data products.
What were looking for
5+ years experience in data engineering or data science.
A graduate degree in statistics, applied mathematics, computer science, physical sciences, or a similar technical field.
Ability to communicate clearly with both technical and non-technical audiences.
Excellent data analysis skills.
Bias towards simple solutions that work.
Experience working on financial systems, fraud and risk modeling.
Experience developing and deploying machine learning models.
Show Less
Report</t>
  </si>
  <si>
    <t>Staffing &amp; Subcontracting</t>
  </si>
  <si>
    <t>University of North Carolina at Chapel Hill</t>
  </si>
  <si>
    <t>Research Scientist</t>
  </si>
  <si>
    <t>North Carolina</t>
  </si>
  <si>
    <t>Posting Information
Department
UNC Inst for the Environment-635200
Career Area
Research Professionals
Posting Open Date
12/12/2022
Application Deadline
01/18/2023
Open Until Filled
No
Position Type
Permanent Staff (EHRA NF)
Working Title
Research Scientist
Appointment Type
EHRA Non-Faculty
Position Number
20051632
Vacancy ID
NF0006531
Full Time/Part Time
Full-Time Permanent
FTE
1
Hours per week
40
Position Location
North Carolina, US
Hiring Range
$52,000 to $70,000
Proposed Start Date
02/06/2023
Position Information
Primary Purpose of Organizational Unit
The UNC Institute for the Environment (IE) has a multifaceted mission: (1) To strengthen environmental research capacity across UNC by supporting a multi-disciplinary community of scholars that enhances collaboration, increases sharing of knowledge, and identifies solutions to the world’s critical environmental problems. (2) To work in partnership across UNC and with external partners to coordinate and deliver 21st century educational programs that provide students with the experience and skills to thrive in a growing global economy. (3) To put new environmental knowledge into action by engaging and serving communities, here in North Carolina and around the world. (4) To fuel and harness the university’s sustainability activities through the Sustainable Carolina Initiative
Position Summary
As a pioneer of data-driven approaches to environmental policy, the Data-Driven Envirolab (Data-Driven Lab) led by Prof. Angel Hsu (Public Policy and Environment, Energy, and Ecology Program, Institute for the Environment) brings quantitative rigor to pressing global challenges at the intersection of climate change and urbanization. We are seeking a data scientist with a degree in computer science, data science or statistics, or applied mathematics/engineering with expertise in artificial intelligence/machine learning to contribute to the group’s data-driven climate policy research. The Data-Driven EnviroLab brings quantitative rigor to pressing global challenges at the intersection of climate change, energy, and urbanization. The data scientist will have an opportunity to further quantitative skills, research, and analytic writing in a fast-paced, dynamic environment that engages the real-world, and will be expected to help lead and contribute to many or all of Data-Driven Lab’s quantitative projects, which includes:
Development of AI/ML methods to develop network-based knowledge graphs for data taxonomies and schemas.
Design and implementation of AI/ML models for climate emissions prediction and analysis.
Research on the use of Web3 tools (e.g., blockchain, distributed ledgers) for data storage and verification.
Minimum Education and Experience Requirements
Relevant post-Baccalaureate degree required (or foreign degree equivalent); for candidates demonstrating comparable independent research productivity, will accept a relevant Bachelor’s degree (or foreign degree equivalent) and 3 or more years of relevant experience in substitution. May require terminal degree and licensure.
Required Qualifications, Competencies, and Experience
Degree in computer science, data science and statistics, or applied mathematics, engineering, or other relevant quantitative field. Must have experience developing and applying AI/ML models. Ability to code in python, R, and other web-based languages, particularly for database management (i.e., sql, json) essential.
Preferred Qualifications, Competencies, and Experience
Demonstrated ability to program in desired languages (e.g., R, Python, etc.) to build ML/AI tools and databases to support the group’s quantitative research.
Knowledge of data-gathering techniques, and comfort working with data and statistical systems.
Excellent interpersonal and communication skills. Ability to work collegiality and effectively with colleagues with a broad range of professional experience.
Ability to research, write and manage projects with minimal supervision, to work under time constraints and meet deadlines, and to balance competing responsibilities.
Demonstrated ability to think critically and creatively when confronted with new challenges.
Special Physical/Mental Requirements
n/a
Campus Security Authority Responsibilities
Not Applicable.
Show Less
Report</t>
  </si>
  <si>
    <t>Crumbl Cookies</t>
  </si>
  <si>
    <t>Lindon, UT</t>
  </si>
  <si>
    <t>Senior Data Scientist
Join Crumbl Corporate in making the world a sweeter place!
Job Purpose
The Senior Data Scientist will use a wide array of technical skills to extract value from data.
This position enhances and optimizes the performance of other teams while working on company initiatives. The Senior Data Scientist will work closely with senior leadership throughout the company to help solve business problems effectively.
Duties and Responsibilities
Uses knowledge of statistics to help test strategies
Builds machine learning models and deep learning algorithms to solve complex business problems
Builds and maintains strong relationships with stakeholders around the trust and use of data.
Uses a strategic mindset when solving problems and testing solutions to ensure a positive outcome.
Communicates technical details effectively .
Locates and improves new/existing opportunities for automation and processes.
Encourages and exemplifies a data-driven culture and mindset.
Other Duties
This job description is not designed to cover or contain a comprehensive list of activities, duties, or responsibilities that are required of the employee for this job. Duties, responsibilities, and activities may change at any time with or without notice in order to meet the business needs of Crumbl.
Qualifications
High school diploma or equivalent required.
Bachelor’s Degree is preferred, but not required.
5+ years of experience in software development, data science, or other related field.
Experience with SQL required.
Proficiency in R or Python.
Experience with Cloud Technologies (AWS preferred).
Well-versed in statistics.
Familiarity with Tableau or similar visualization tools.
DBT knowledge is preferred, but not required.
Snowflake knowledge is preferred, but not required.
Excellent verbal and written communication, and attention to detail.
Maintain a positive attitude and have the ability to handle change with professionalism and authenticity.
Working Conditions
Working environment is generally an office setting, utilizing a laptop and cell phone. This position is in-house at the Lindon, UT headquarters location.
Physical Requirements
The physical demands described here are representative of those that must be met by an employee to successfully perform the essential functions of this job.
While performing the duties of this job, the employee is regularly required to talk or hear. The employee frequently is required to stand, walk, use hands to touch, handle, or feel, and reach with hands and arms. Prolonged periods of working on a computer.
This position requires the ability to occasionally lift products and supplies up to 50 pounds.
Benefits &amp; Perks
Medical, dental, vision benefits
15 days of PTO/year
11 paid holidays
12 weeks Paid parental leave
Personal phone bill reimbursement up to $50/month
Personal gym membership reimbursement up to $50/month
Child care reimbursement up to $400/month
Corporate DoorDash® DashPass membership
Regular company and team activities
401k with a competitive matching contribution plan after 90 days
Excellent opportunities for career growth
Work in a hyper-growth company
Cookies on us :)
About Us
Crumbl was founded in 2017 in Logan, Utah by Jason McGowan &amp; Sawyer Hemsley. In just four years, Crumbl has grown from a humble cookie shop to a booming franchise with over 600 locations in 40+ states. Crumbl is honored to be the second largest cookie company in the nation and fastest growing cookie company in the world! Our rotating menu offers new flavors every week while regularly bringing back crowd favorites and unique original recipes. We pride ourselves on being tech-focused, an agile workplace that values hard work, listening to our customers, and being unafraid of a challenge. Ultimately, our goal is to bring friends and family together over a box of the best cookies in the world!
Crumbl is an equal opportunity employer. Crumbl provides equal employment opportunities (EEO) to all employees and applicants for employment without regard to race, color, religion, gender, national origin, sexual orientation, gender identity or expression, age, disability, genetic information, marital status or veteran status.
About Crumbl Cookies
Crumbl began as a small cookie shop in the small town of Logan, Utah. It started with one big dream, two crazy cousins, and the perfect combination of flour, sugar, and chocolate chips. Crumbl was established in 2017 in Logan, Utah by Jason McGowan and Sawyer Hemsley. After thousands of dollars in wasted dough, recipes that did not live up to their expectations, and cookies that were just plain embarrassing to them today, Crumbl has over 600 locations across the United States and is growing everyday!
Job types: Full-time
Education: No education required
Work location: On-site
Start your job application: click Easy Apply
Show Less
Report</t>
  </si>
  <si>
    <t>Franchise</t>
  </si>
  <si>
    <t>Restaurants &amp; Food Service</t>
  </si>
  <si>
    <t>Restaurants &amp; Cafes</t>
  </si>
  <si>
    <t>Are you interested in machine learning and statistical genetics as applied to precision medicine? Come work with us at the NIH’s Center for Alzheimer’s Disease and Related Dementias.
Please see below for details.
Biomedical data scientist position available to be filled ASAP.
Data Tecnica International (DTi) invites applications for this currently open position at the new Center for Alzheimer’s and Related Dementias (CARD) at the National Institutes of Health. We facilitate growth for the research portfolios of numerous global initiatives in neurodegenerative disease space, with a focus on Alzheimer’s and related dementias. This position would support translational efforts with a focus on integrating large-scale multi-modal data types in various research applications - genetics and other omics data, clinical data, CRISPR / iPS and imaging data. For specific details, please see below.
Preferred qualifications:
MS or PhD in data science, biostatistics, bioinformatics or similar field
Experience with GWAS and biobank data
Python and R proficiency
Knowledge of common statistical and machine learning methods
Experience with distributed, parallel and/or cloud computing
Scope of work:
Utilizing GWAS and post-GWAS methods to discover and de-risk potential open source therapeutics
Apply PRS and machine learning methods to better understand disease risk factors and progression
Participate in biomarker discovery
Integrate cellular level multi-omic data with population scale clinico-genetic data
Additional notes: This position will include opportunities to grow your data science analytics skills and publish high impact research in collaboration with NIH initiatives we support. As this is an NIH contract opportunity, a US work permit, citizenship or green card are required. Hybrid work scenarios with part time on the NIH campus is preferred (Washington DC metro area), but remote work is negotiable. This position is for long term support of ongoing and growing research portfolios, empowering candidates to grow with the team. Compensation is commensurate with experience, ranging generally from $90k-180k per year.
Interested candidates should submit their application, including CV, cover letter, code example (github) and emails of potential references (if available) to info@datatecnica.com. Review of applications will begin immediately. All compensation and benefits are negotiable and in line with current glassdoor estimates, commensurate with experience.
Looking forward to hearing from you.
Show Less
Report</t>
  </si>
  <si>
    <t>The Brite Group</t>
  </si>
  <si>
    <t>Jr Data Scientist / Programmer Analyst</t>
  </si>
  <si>
    <t>Pay depending on experience. Candidates must be a US citizen and have current Top Secret active clearance.
Role Overview:
Staff operate predominantly within a Windows/Microsoft based virtual desktop environment. Additional proprietary software (e.g. data analysis software)are implemented as needed to support BJS-specific operations. BJS statistics andstatistical products are predominately developed in house, though data and products mayalso be prepared for BJS by data collection agents, the National Archive of Criminal Justice Data (NACJD), and other partners
Responsibilities:
Experience with the following is highly preferred:
a. Agile development methodology
b. R, Python, Anaconda, Jupiter Notebook, Spyder, SAS,
SQL, Visual Studio
c. Configuration management
Conducting research, analyzing data, identifying trends, and preparing reports.
Determining program requirements and making recommendations.
Analyzing programs, policies, procedures, and systems and making recommendations to optimize these.
Drafting new or revised policies and procedures.
Assisting program managers with the development of budgets and schedules as well as tracking metrics.
Assessing and advising on potential issues related to costs, schedules, and performance.
Advising program managers with regard to planning, testing, and implementing new programs or systems.
Identifying and resolving issues and problems.
Planning, analyzing, and evaluating the effectiveness of operations and programs.
Preparing and presenting reports and recommendations.
Job Types: Full-time, Contract
Pay: $80,000.00 - $120,000.00 per year
Benefits:
Dental insurance
Health insurance
Paid time off
Professional development assistance
Retirement plan
Vision insurance
Schedule:
Monday to Friday
Education:
Bachelor's (Preferred)
Experience:
Manipulating unstructured data from different platforms: 2 years (Preferred)
AI training: 4 years (Preferred)
Analytical/statistical language: 5 years (Preferred)
Data visualization tools: 2 years (Preferred)
Security clearance:
Top Secret (Required)
Work Location: Remote
Show Less
Report</t>
  </si>
  <si>
    <t>Contract</t>
  </si>
  <si>
    <t>KAYAK</t>
  </si>
  <si>
    <t>Data Scientist, Marketing</t>
  </si>
  <si>
    <t>Cambridge, MA</t>
  </si>
  <si>
    <t>KAYAK, part of Booking Holdings (NASDAQ: BKNG), is the world's leading travel search engine. With billions of queries across our platforms, we help people find their perfect flight, stay, rental car, cruise, or vacation package. We're also transforming the in-travel experience with our app and new accommodation software. For more information, visit www.KAYAK.com.
As an employee of KAYAK, you will be part of a global network that includes OpenTable and KAYAK's portfolio of metasearch brands including Swoodoo, checkfelix, momondo, Cheapflights, Mundi and HotelsCombined. Many employees are dedicated to one brand, but we all have the benefit of using each others strengths and insights. Together, we're able to help people experience the world through dining and travel.
The marketing measurement team's mission is to improve Kayak's ability to measure the efficiency of marketing efforts. This role works closely with marketing leaders to make better data-informed strategic marketing decisions. KAYAK, momondo, OpenTable, and other brands are used by over 400 million active users.
This role will be based out of our Cambridge office
In this role, you will:
Experienced in marketing science measurement methodologies like Conversion lift on Facebook &amp; geo-lift on Google, Marketing mix models, and Causal Impact
Experienced in end to end experimentation from formulating hypotheses, experiment design to collecting right data, doing power analysis to finally then completing and analyzing experiment results
Defining new methodologies and advanced analytics techniques to measure and optimize the marketing spend in a robust manner
Experiment on marketing channels, primarily in AdWords, Facebook, Television, and YouTube. Analyze results from the on-site A/B testing platform
Responsible for measurement methodologies and impact analysis for all marketing campaigns
Forecasting business critical metrics and helping marketing teams for optimizing budget allocation across marketing channels
Please apply if:
Strong story-telling and presentation skills to understand and communicate in the language of business partners, mostly within Marketing
Ability to multi-task and work on different projects simultaneously
Possess structured thinking to build standardized and scalable solutions while adhering to deadlines
Experience of working with kanban/scrum and agile framework is a plus
Bachelor's/Master's Degree in Engineering or Computer Science or Mathematics, Business or related areas required
Passionate about working with large, exciting data sets. Digital marketing, financial, and economic data is particularly relevant. Experience with AdWords, Facebook, and other paid marketing data is ideal. Time-series analysis, econometrics, general linear regression models, hierarchical estimation are examples of particularly relevant background.
Extensive experience with data manipulation and extraction using relational databases (SQL)
Experience with building mathematical models for real-world events/scenarios
Ability to write high quality, scalable, maintainable code. (Python, R, Java)
Phenomenal communication skills- capable of bridging business and technology
Benefits and Perks
4 weeks paid vacation
Ability to work from almost anywhere
Day off on your birthday
Generous retirement plans
Awesome health, dental and vision insurance plans
Flexible Spending Accounts
Headspace Subscription
No Meeting Fridays
Drinks, coffee, snacks, games etc.
Weekly catered lunches
Flexible hours
Regular team events/excursions
Universal Paid Parental leave
Diversity and Inclusion
We aspire to have a workplace that reflects all of the diverse communities we serve. We know that when we have diverse teams we produce more creative ideas, products, and better outcomes for our team members. OpenTable/KAYAK is proud to be an Equal Opportunity Employer and we welcome and encourage candidates from all backgrounds and experiences to apply for roles on our team. Whoever you are, just be you.
We will ensure that individuals with disabilities are provided reasonable accommodation to participate in the job application or interview process, to perform job responsibilities, and to receive other benefits and privileges of employment. Please contact us to request accommodation.
#LI - BB1
Apply Now: click Easy Apply
Show Less
Report</t>
  </si>
  <si>
    <t>Starbucks</t>
  </si>
  <si>
    <t>data scientist, Operational Excellence - GSC</t>
  </si>
  <si>
    <t>data scientist, Operational Excellence - GSC (
Job Number:
230000251 )
Job Posting
: Jan 3, 2023
Job Posting End Date
: Ongoing
Location
: US-WA-Seattle-Starbucks Support Center
Is this role eligible for remote or hybrid work? : Yes-Remote
Starbucks - Business Strategy
Schedule
: Full-time
Pay Range : 92,700-157,200/annually
Now Brewing – Data Scientist #tobeapartner
From the beginning, Starbucks set out to be a different kind of company. One that not only celebrated coffee and the rich tradition, but that also brought a feeling of connection. We are known for developing extraordinary leaders who share this passion and are guided by their service to others.
As a Data Scientist in the Data, Analytics, Insights, and Business Operations team, you will work cross-functionally with data engineers, data scientists, business experts, and external vendors to help Starbucks make decisions better by using data and analytics. On the Global Supply Chain (GSC) Data Science team, you will need to develop strong relationships across the organization and help advance better, data-driven supply chain decisions that drive enterprise value in the form of enhanced service levels, partner time or cost savings, improved customer and partner experience, risk mitigation and business growth.
As a data scientist , you will...
Evaluate unstructured questions from business teams and translate into data problems
Apply machine learning and statistical knowledge to create optimization models &amp; predictive analyses
Utilize systems thinking approach to conceive, plan, and build new data products
Drive adoption of data products and insights across business teams by visualizing results and crafting effective communications to share discoveries
Lead data science solutions from beginning to end
Build relationships with a wide range of business partners and establish yourself and the team as subject matter experts in supply chain analytics
Work independently and through ambiguous situations to build relevant analytic solutions using quantitative approaches
Leverage presentation skills to be able to share insights and recommendations at a leadership level and lead more detailed technical reviews with the analytics community
We’d love to hear from people with:
MS+ with concentration in quantitative discipline – Operations Research, Stats, Math, Comp Sci, Engineering, Econ, or similar discipline
Experience with integer programming, local search heuristics, and related Operations Research tools (e.g. Gurobi, CPLEX, XPRESS)
Strong background working with predictive and statistical modeling, machine learning, optimization, and strong expertise in all phases of the modeling pipeline
Experience building complex data sets from multiple data sources, both internally and externally
Strong SQL, database and ETL skills required including cleaning and managing data
Strong competency and expertise in Python, R, or some combination
Ability to apply knowledge of multidisciplinary business principles and practices to achieve successful outcomes in cross-functional projects and activities
Ability to educate others on statistical / machine learning methods
Self-starter, attention to details and results orientated, able to work under minimal guidance
Proficient in communicating effectively with both technical and nontechnical stakeholders.
Experience on Cloud platforms such as Azure, AWS, preferred
Experience with multi-echelon network design and inventory optimization, preferred
Join us and be part of something bigger. Apply today!
Starbucks is an equal opportunity employer of all qualified individuals, including minorities, women, veterans &amp; individuals with disabilities. Starbucks will consider for employment qualified applicants with criminal histories in a manner consistent with all federal, state, and local ordinance.
All qualified applicants will receive consideration for employment without regard to race, color, religion, sex, sexual orientation, gender identity, national origin, disability, or status as a protected veteran.
We are committed to creating a diverse and welcoming workplace that includes partners with diverse backgrounds and experiences. We believe that enables us to better meet our mission and values while serving customers throughout our global communities. People of color, women, LGBTQIA+, veterans and persons with disabilities are encouraged to apply.
Qualified applicants with criminal histories will be considered for employment in a manner consistent with all federal state and local ordinances. Starbucks Corporation is committed to offering reasonable accommodations to job applicants with disabilities. If you need assistance or an accommodation due to a disability, please contact us at applicantaccommodation@starbucks.com.
To apply to this job, click Apply Now
Show Less
Report</t>
  </si>
  <si>
    <t>If you're ready to be part of our legacy of hope and innovation, we encourage you to take the first step and explore our current job openings. Your best is waiting to be discovered.
Day - 08 Hour (United States of America)
This is a Stanford Health Care job.
A Brief Overview
The Data Scientist will be part of a team building Stanford Health Care's (SHC) solutions incorporating Artificial Intelligence including providing health care solutions in the areas of patient care, medical research and administrative services. This group is designed to bring Artificial Intelligence (AI), predictive algorithms and other emerging machine learning (ML) based innovations in data science into healthcare and will partner closely with individuals across clinical specialties and operations areas to deploy algorithms that can lead to better patient outcomes.
Reporting to the Data Science Director and working closely with Stanford Medicine's inaugural Chief Data Scientist, this role is responsible for developing predictive algorithms and other machine learning (ML) based innovations in data science into healthcare in a safe, ethical and cost-effective manner. The individual will design, implement and support ML models for use in the clinic.
Locations
Stanford Health Care
What you will do
Build, deploy and maintain AI and ML enabled care workflows. This includes working with others at SHC to design and develop solutions to the problems undertaken by the Data Science group.
Evaluate tools, platforms and strategies used by the Data Science group to manage the lifecycle of building models from healthcare data.
Train, develop, and validate researcher-built or vendor provided machine learning algorithms on hospital data with strong quality control checks and bias assessments.
Education Qualifications
PhD/MS degree in statistics, informatics or related field
Experience Qualifications
PhD: Experience preferred
MS Degree: 4+ years of related experience with applied problems
Required Knowledge, Skills and Abilities
Ability to write code in SQL, R, or Python for processing large datasets in distributed cloud environments, and experience in processing and analyzing healthcare data.
Experience developing, evaluating, and implementing machine learning models.
Experience working with clinicians and researchers across disciplines to develop approaches for use in clinical care.
Experience working in cloud environments or working in a healthcare organization.
Graduate level understanding of techniques in machine learning, knowledge representation, and artificial intelligence along with a strong understanding of statistics.
Knowledge of software development, machine learning, and technology infrastructure
Excellent verbal and written communication skills, strong interpersonal skills, along with demonstrated creativity and latitude in problem solving, including the ability to prioritize and execute multiple competing tasks.
Physical Demands and Work Conditions
Blood Borne Pathogens
Category II - Tasks that involve NO exposure to blood, body fluids or tissues, but employment may require performing unplanned Category I tasks
These principles apply to ALL employees:
SHC Commitment to Providing an Exceptional Patient &amp; Family Experience
Stanford Health Care sets a high standard for delivering value and an exceptional experience for our patients and families. Candidates for employment and existing employees must adopt and execute C-I-CARE standards for all of patients, families and towards each other. C-I-CARE is the foundation of Stanford’s patient-experience and represents a framework for patient-centered interactions. Simply put, we do what it takes to enable and empower patients and families to focus on health, healing and recovery.
You will do this by executing against our three experience pillars, from the patient and family’s perspective:
Know Me: Anticipate my needs and status to deliver effective care
Show Me the Way: Guide and prompt my actions to arrive at better outcomes and better health
Coordinate for Me: Own the complexity of my care through coordination
#LI-AK1
Equal Opportunity Employer Stanford Health Care (SHC) strongly values diversity and is committed to equal opportunity and non-discrimination in all of its policies and practices, including the area of employment. Accordingly, SHC does not discriminate against any person on the basis of race, color, sex, sexual orientation or gender identity and/or expression, religion, age, national or ethnic origin, political beliefs, marital status, medical condition, genetic information, veteran status, or disability, or the perception of any of the above. People of all genders, members of all racial and ethnic groups, people with disabilities, and veterans are encouraged to apply. Qualified applicants with criminal convictions will be considered after an individualized assessment of the conviction and the job requirements.
Base Pay Scale: Generally starting at $72.49 - $96.06 per hour
The salary of the finalist selected for this role will be set based on a variety of factors, including but not limited to, internal equity, experience, education, specialty and training. This pay scale is not a promise of a particular wage.
Start your job application: click Apply Now
Show Less
Report</t>
  </si>
  <si>
    <t>Idaho National Laboratory</t>
  </si>
  <si>
    <t>Idaho Falls, ID</t>
  </si>
  <si>
    <t>Data Scientist - (18891)
DESCRIPTION
Does a career focused on changing the world's energy future intrigue you? If so, we might have just the opportunity you're looking for!
Idaho National Laboratory’s (INL) Artificial Intelligence Data Analytics and Visualization group is seeking forward-thinking professionals interested in exploring a career as a Data Scientist.
Our team works an on-site 9x80 schedule located at our Research Education Campus with every other Friday off!
Responsibilities Include:
This position role is for the Advanced Scientific Computing - AI/ML Data Analytics and Visualization organization.
Key duties include:
Help with data science research and analysis projects, providing oversight and technical leadership
Help identify meaningful insights from large data and metadata sources; interprets and communicates insights and findings from analysis and experiments to researchers, and program managers
Develop and maintain software to help support researchers and program managers
This includes developing, testing and deploying software code to development, staging and production environments
Develop and integrate AI/ML solutions and data analytics expertise with INL High Performance Computing resources
Interacts with mission and research teams to identify questions and issues for data analysis and experiments
Technical roles:
Leverage big data to discover patterns and solve strategic analytic research problems using large structured and unstructured data sets
Help develop analytic capabilities (e.g. models and processes) that drive better research outcomes
Be able to develop software for custom solutions
Including but not limited to parallel software, batch scripting and web API interaction/development
Ability to extract data from different databases via SQL and other query languages and applying data cleansing, outlier identification, and missing data techniques
Proactively stay abreast of developments in industry and maintain AI/ML, data analytics, software development and visualization skills
Provide imaginative, thorough engineering solutions to a wide range of complex, ambiguous, and/or difficult problems
Apply knowledge relative to cyber security and associated policies and procedures required of DOE
Research, install, configure and maintain computer system software including 3rd party applications
Research and diagnose system operational problems quickly and effectively
Coordinate with vendors to resolve hardware and software problems
Perform systems performance analysis
Outreach:
Interact with technical networks within directorate
Participate in professional activities and/or external collaborations
Help provide project and program strategies and directions
Engage in effective user support and training
Work effectively both independently and as a member of the team in computer science, scientific software engineering, and client/server programming
Solicit feedback from team members and peers, and also provide input in a constructive manner to others while maintaining a positive and professional relationship
Minimum Requirements:
PR0100: Bachelors Degree plus 5 years' relevant experience | Advanced Degree plus 3 years' experience in Computer Science, Mathematics, Statistics.
PR0200: Bachelors Degree plus 8 years' relevant experience | Advanced Degree plus 5 years' experience in Computer Science, Mathematics, Statistics.
Must have experience developing software Python and C++
Must have experience using and leveraging Jupyter notebooks
Must have experience using Git/GitHub/GitLab
Must have experience developing visualizations related to analytics to help communicate results
Must have experience utilizing and developing in MS SQL, Oracle, PostgreSQL, MySQL databases
Must have a thorough understanding of design principles and database concepts for both SQL and No-SQL databases
Must have and understanding of Object Oriented programming
Desired Experienced in Cyber Security, network traffic analysis will be considered
Must be able to work in a culturally diverse environment
This position requires the ability to obtain and maintain a Department of Energy "Q" clearance, which requires US Citizenship
Preferred Requirements:
Experience with Docker, Hadoop, Spark, Natural Language Processing Techniques and Graph Databases such as NEO4j
A general understanding and familiarity of Linux
Job Information:
Salary Grade 200 ($79,140 - $130,572)/210 ($91,032 - $150,156)
Chosen applicants are required to show a demonstrated commitment to valuing diversity and contributing to an inclusive working environment.
TDP: This is a testing designated position; you will be required to submit to a pre-employment drug screen and periodic drug testing throughout the term of your employment.
Multi-Level: This is a multi-level posting and the selected candidate will be placed at the appropriate level dependent on depth and breadth of proven experience and skills.
INL Overview:
INL is a science-based, applied engineering national laboratory dedicated to supporting the U.S. Department of Energy’s mission in nuclear energy research, science, and national defense. With more than 5,000 scientists, researchers, and support staff, the laboratory works with national and international governments, universities and industry partners to discover new science and development technologies that underpin the nation’s nuclear and renewable energy, national security, and environmental missions.
INL Mission:
Our mission is to discover, demonstrate and secure innovative nuclear energy solutions, other clean energy options and critical infrastructure.
INL Vision:
Our vision is to change the world’s energy future and secure our nation’s critical infrastructure.
Selective Service Requirements:
To be eligible for employment at INL men born after December 31, 1959 must have registered with the Selective Service System (SSS). For more information see www.sss.gov.
Equal Employment Opportunity:
INL is an Equal Employment Opportunity (EEO) employer. It is the policy of INL to provide EEO to all qualified applicants without regard to race, color, religion, sex, sexual orientation, gender identity, national origin, age, protected veteran or disabled status, or genetic information. Women and People of Color are strongly encouraged to apply.
Reasonable Accommodation: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Other Information:
When applying to positions please provide your resume and answer all questions on the following screens. Applicants, who fail to provide a resume or answer the questions, may be deemed ineligible for consideration.
INL does not accept resumes from third party vendors unsolicited.
Benefits &amp; Salary:
We have an extremely competitive salary structure, robust relocation package, and a phenomenal benefits package. For more information, please visit: https://www.inl.gov/careers/benefits-overview
QUALIFICATIONS
Minimum Requirements:
PR0100: Bachelors Degree plus 5 years' relevant experience | Advanced Degree plus 3 years' experience in Computer Science, Mathematics, Statistics.
PR0200: Bachelors Degree plus 8 years' relevant experience | Advanced Degree plus 5 years' experience in Computer Science, Mathematics, Statistics.
Must have experience developing software Python and C++
Must have experience using and leveraging Jupyter notebooks
Must have experience using Git/GitHub/GitLab
Must have experience developing visualizations related to analytics to help communicate results
Must have experience utilizing and developing in MS SQL, Oracle, PostgreSQL, MySQL databases
Must have a thorough understanding of design principles and database concepts for both SQL and No-SQL databases
Must have and understanding of Object Oriented programming
Desired Experienced in Cyber Security, network traffic analysis will be considered
Must be able to work in a culturally diverse environment
This position requires the ability to obtain and maintain a Department of Energy "Q" clearance, which requires US Citizenship
Preferred Requirements:
Experience with Docker, Hadoop, Spark, Natural Language Processing Techniques and Graph Databases such as NEO4j
A general understanding and familiarity of Linux
Job Information:
Salary Grade 200 ($81,288 - $134,100) / 210 ($93,492 - $154,212)
Chosen applicants are required to show a demonstrated commitment to valuing diversity and contributing to an inclusive working environment.
TDP: This is a testing designated position; you will be required to submit to a pre-employment drug screen and periodic drug testing throughout the term of your employment.
Multi-Level: This is a multi-level posting and the selected candidate will be placed at the appropriate level dependent on depth and breadth of proven experience and skills.
INL Overview:
INL is a science-based, applied engineering national laboratory dedicated to supporting the U.S. Department of Energy’s mission in nuclear energy research, science, and national defense. With more than 5,000 scientists, researchers, and support staff, the laboratory works with national and international governments, universities and industry partners to discover new science and development technologies that underpin the nation’s nuclear and renewable energy, national security, and environmental missions.
INL Mission:
Our mission is to discover, demonstrate and secure innovative nuclear energy solutions, other clean energy options and critical infrastructure.
INL Vision:
Our vision is to change the world’s energy future and secure our nation’s critical infrastructure.
Selective Service Requirements:
To be eligible for employment at INL men born after December 31, 1959 must have registered with the Selective Service System (SSS). For more information see www.sss.gov.
Equal Employment Opportunity:
INL is an Equal Employment Opportunity (EEO) employer. It is the policy of INL to provide EEO to all qualified applicants without regard to race, color, religion, sex, sexual orientation, gender identity, national origin, age, protected veteran or disabled status, or genetic information. Women and People of Color are strongly encouraged to apply.
Reasonable Accommodation: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Other Information:
When applying to positions please provide your resume and answer all questions on the following screens. Applicants, who fail to provide a resume or answer the questions, may be deemed ineligible for consideration.
INL does not accept resumes from third party vendors unsolicited.
Benefits &amp; Salary:
We have an extremely competitive salary structure, robust relocation package, and a phenomenal benefits package. For more information, please visit: https://www.inl.gov/careers/benefits-overview
PRIMARY LOCATION: US-ID-Idaho Falls
JOB: Computer Information Systems
ORGANIZATION: Nuclear Science &amp; Technology (Cxxx)
SCHEDULE: Full-time
EMPLOYEE STATUS: Regular
JOB POSTING: Jan 10, 2023, 8:02:51 AM
UNPOSTING DATE: Jan 18, 2023, 12:59:00 AM
RELOCATION: Yes - Standard
TELEWORK: On-Site Worker
FEDERAL OVERTIME STATUS: Exempt
Show Less
Report</t>
  </si>
  <si>
    <t>Apolis</t>
  </si>
  <si>
    <t>Data Scientist/Machine learning
Corp-corp
Remote
Job summary
***Geospatial with machine learning experience
**Hands on experience in R / Python.
Full in Machine learning or have some mixed up with Geo spatial exp.
Job Types: Full-time, Contract
Salary: $75.00 - $85.00 per hour
Schedule:
Day shift
Monday to Friday
Supplemental pay types:
Signing bonus
Experience:
Python: 1 year (Preferred)
Geo Spatial: 1 year (Required)
Machine learning: 1 year (Required)
Work Location: Remote
Speak with the employer
+91 7322856236
Show Less
Report</t>
  </si>
  <si>
    <t>Largeton Inc</t>
  </si>
  <si>
    <t>Role: Data Scientist
Location: 100% remote, have to work EST hours
1+ years opportunity
Academic background in a relevant quantitative field, e.g. statistics, mathematics, engineering, computer science, with an advanced degree (PhD / MSc) in one of these disciplines preferred.
Proven record of delivering business impact in customer behaviour analytics e.g. Journey analysis with clickstream data, A/B testing etc
Have at least 2 years of experience in Google Cloud platform, specifically BigQuery,&amp; LookML
Deep technical expertise in data science, statistical modelling and/or machine learning
Strategic and analytical skills; able to define and perform each element of an advanced analytics project to meet the client’s needs
10+ years’ experience with a programming language – Python/ R or other
Significant experience working on initiatives in support of improving customer experience
Job Type: Contract
Salary: $60.00 - $75.00 per hour
Schedule:
Monday to Friday
Experience:
Python: 9 years (Required)
R: 4 years (Preferred)
Data science: 9 years (Required)
Work Location: Remote
Show Less
Report</t>
  </si>
  <si>
    <t>University of California Berkeley</t>
  </si>
  <si>
    <t>Data Scientist / Research Software Engineer (6104U) - 46408</t>
  </si>
  <si>
    <t>Berkeley, CA</t>
  </si>
  <si>
    <t>Data Scientist / Research Software Engineer (6104U) - 46408 About Berkeley
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
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
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
At UC Berkeley, we believe that learning is a fundamental part of working, and our goal is for everyone on the Berkeley campus to feel supported and equipped to realize their full potential. We actively support this by providing all of our staff employees with at least 80 hours (10 days) of paid time per year to engage in professional development activities. To find out more about how you can grow your career at UC Berkeley, visit grow.berkeley.edu .
Departmental Overview
The problems facing our environment are becoming increasingly complex and they are outpacing efforts to address them. This includes challenges ranging from climate change, to the global extinction crisis, to issues associated with environmental justice. We must act both smarter and faster to head off severe consequences for people and the planet. Data Science approaches offer a transformative opportunity to increase both the rate and impact of environmental problem-solving.
Launched in 2022, the Eric and Wendy Schmidt Center for Data Science and Environment (DSE) at Berkeley ( https://dse.berkeley.edu ) is a partnership between UC Berkeley's Department of Environmental Science, Policy, and Management and the Division of Computing, Data Science, and Society, with the financial support of Eric and Wendy Schmidt, working to take on these challenges.
The Center aims to contribute to the global community who are similarly working to take on these challenges in four key areas:
Generating ground-breaking computational/data science discoveries motivated by pressing environmental questions; Producing scalable solutions to critical threats facing the environment, powered by open-source tools; Deploying these solutions widely, taking advantage of modern cloud infrastructure and open data/open software, and maintaining a design philosophy of vendor neutrality to ensure that community needs are prioritized; Creating an enhanced pipeline of young environmental leaders connected to local communities and organizations to meet their needs and translate our research findings and technological developments into practical impacts.
The success of this effort relies on people, our ability to build upon the success of others, and to make new contributions that allow others to build on what we create.
The Schmidt Center for DSE is committed to diversity, equity, inclusion, and belonging. We aim to foster an environment that is safe and open to all work together with RCNR, CDSS, and Campus to continually learn and grow in our ability to do so.
DSE Engineers will play a critical role in developing and delivering on all technical aspects of our given project efforts. You have a passion for helping to develop and implement data-enabled solutions, and you would be excited to see your work have an impact on the challenges facing our environment.
Application Review Date
The First Review Date for this job is: 12/19/2022.
Responsibilities
Plans, designs, develops, modifies, debugs, deploys and evaluates data science/computational science research software and technologies.
Analyzes existing software, scientific codes, data science/analytics codes/algorithms related hardware or works to formulate logic for new systems and devises algorithms.
Works closely with Program Manager, Senior Research Software Engineers and the program team to develop data-enabled software solutions to a given environmental challenge.
Understands and applies open research and development practices, community standards and department policies and procedures relating to work assignments.
Works both independently and in collaboration with the program team and stakeholders to design and implement technical solutions to environmental challenges.
Documents usage modes, capabilities, characteristics and performance of research codes/software.
Publishes and presents, based on research and development work, results about data science techniques and tools, performance and algorithm enhancement in research venues to attract usage from domain science communities, or to promote latest technologies within the community.
Required Qualifications
Intermediate knowledge of data science/research software development. Advanced skills, and demonstrated experience associated with deployment of data science applications and tools. Demonstrated ability to regularly interface with management. Demonstrated ability to contribute research and technical content to program outputs. Demonstrated effective communication and interpersonal skills. Demonstrated ability to communicate technical information to technical and non-technical personnel at various levels in the organization and to external research and education audiences. Proven skills and experience in independently resolving broad computing/data problems using introductory and/or intermediate principles. Self-motivated and works independently and as part of a team. Able to learn effectively and meet deadlines. Proven ability to successfully work on multiple concurrent projects. Proven ability to understand research computing/data needs, mapping use cases to requirements and how systems/software/infrastructure can support those needs and meet the requirements. Demonstrated ability to develop and implement such solutions. Demonstrated experience and ability to collaborate effectively with all levels of staff; technical, students, faculty and administrators Bachelor's degree in related area and/or equivalent experience/training.
Preferred Qualifications
Experience or interest in contributing to the development of applications with environmental impact.
Salary &amp; Benefits
This is a 100% full-time (40 hrs a week) exempt career position, which is paid monthly and eligible for full UC Benefits.
For information on the comprehensive benefits package offered by the University visit: https://ucnet.universityofcalifornia.edu/compensation-and-benefits/index.html
Under California law, the University of California, Berkeley is required to provide a reasonable estimate of the compensation range for this role and should not offer a salary outside of the range posted in this job announcement. This range takes into account the wide range of factors that are considered in making compensation decisions including but not limited to experience, skills, knowledge, abilities, education, licensure and certifications, analysis of internal equity, and other business and organizational needs. It is not typical for an individual to be offered a salary at or near the top of the range for a position. Salary offers are determined based on final candidate qualifications and experience.
The budgeted salary that the University reasonably expects to pay for this position is $110,000-$116,000.
Show Less
Report</t>
  </si>
  <si>
    <t>Data Scientist - Associate</t>
  </si>
  <si>
    <t>Jersey City, NJ</t>
  </si>
  <si>
    <t>In this role, you'll join a dynamic Data Solutions team focused on building data management, reporting and analytics solutions for the buy-side. With our Fusion platform, we're taking multi-vendor, multi-disciplinary big data and making it research and ML-ready.
As a data scientist you will engage in analysis of a broad set of datasets for the benefit of internal and external clients. You will build and maintain the data documentation and metadata while collaborating with multiple stakeholders such as the data science, product development and technical teams. This role offers a breadth of growth opportunities in terms of business and technical skills.
In this role you will:
Operate on big financial and non-financial data using modern parallel data analytics tools (e.g. Spark)
Utilize the latest cloud technology and infrastructure to perform your analysis at scale
Build and maintain dataset documentation and metadata
Implement rules for programmatic data validation by codifying conventions and/or data relationships
Optimize processes and/or improve the quality of the dataset
Automate repetitive tasks through Python and SQL
Write code that can be maintained and extended by other analysts
Work closely with the data science, product management and data engineering groups
Continuously learn to keep up with industry trends
Core Required Skills
Programming experience in at least one of the commonly used languages for data analysis (e.g., Python, R, MATLAB, Scala).
Knowledge of open source data analysis tools and visualization libraries such as pandas and matplotlib
Functional skills in SQL and other database technologies
Good communication and listening skills
Comfortable in a fast-moving environment with often loosely defined tasks where interaction with multiple stakeholders is required
Attention to detail with strong record-keeping and organizational skills
Passion and motivation for constant learning
Additional skills preferred
Bachelor's degree in an analytical discipline
Experience with tools for large scale and distributed data analysis (e.g., Spark)
Basic understanding of financial markets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Base Pay/Salary
Jersey City,NJ $104,500.00 - $135,000.00 / year
Apply Now: click Apply Now
Show Less
Report</t>
  </si>
  <si>
    <t>Abiomed</t>
  </si>
  <si>
    <t>Danvers, MA</t>
  </si>
  <si>
    <t>Abiomed is a pioneer and global leader in healthcare technology and innovation, with a mission of Recovering Hearts &amp; Saving Lives. With corporate headquarters in Danvers, Massachusetts, offices in Aachen &amp; Berlin, Germany and Tokyo, Japan, Abiomed’s 1,700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a new generation of Impella “Smart Pump” devices. We are currently hiring a Data Scientist to lead or contribute to the design and implementation of new machine learning algorithms that guide treatment decisions and improve patient outcomes. These algorithms will play a central role in the pursuit of Abiomed’s mission of recovering heart and saving lives. We are looking for a creative self-starter who thrives in a continuously growing data environment and enjoys a fast-paced, dynamic research group.
Responsibilities
Responsible for end-to-end development of machine learning algorithms
Design new statistical and physiological features for time series data
Evaluate algorithm performance in offline (in silico) and live (in vitro, in vivo) environments
Collaborate with software teams to implement algorithms on embedded hardware
Maintain concise descriptions of algorithm design specifications and performance evaluations
Perform variability analyses for model optimization
Quantitatively and qualitatively evaluate new ML/AI techniques and integrate into algorithm design
Communicate algorithm designs and performance results to cross-functional stakeholders
Attend scientific conferences and act as a data science ambassador for the organization
Job Requirements
MS or BS in computer science, data science, or equivalent technical field; with relevant academic or industry projects.
Demonstrated capability in machine learning techniques (e.g. classification, regression, clustering, sequence generation, forecasting, reinforcement learning, Markov modeling, or Bayesian statistics)
Proficient in Python. Experience in one or more development packages such as Sklearn, Keras/Tensorflow, PyTorch, or Theano
Willing to travel 5-10% of the time to meet with customers to gather user needs and assess product performance, and attend scientific conferences
Experience with the following is strongly preferred:
APIs &amp; cloud computing platforms (Microsoft Azure or AWS)
Embedded software (C/C++ or equivalent)
Medical devices and electronic health record data
General Requirements
Superb communication and collaboration skills – comfortable operating within and outside a core team and presenting progress to company leadership
Demonstrated excellence of analytical thinking in one or more technical fields
Self-motivated and good team player
Willing to learn and explore new technologies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Show Less
Report</t>
  </si>
  <si>
    <t>RTI International</t>
  </si>
  <si>
    <t>Durham, NC</t>
  </si>
  <si>
    <t>Overview:
The Center for Data Science and AI at RTI International, one of the nation’s largest independent, nonprofit scientific research organizations, is seeking a Data Scientist with skills in advanced analytics (predictive modeling, machine learning, AI, microsimulation modeling, social network analysis, computer vision, text analytics, and natural language processing), modern software development for data science applications, and data visualization to work on projects in a variety of research domains, including public health, bioinformatics, criminal and social justice, public safety, survey science, engineering, education, and the environment. RTI’s mission is to improve the human condition, and our Center’s mission is to apply data science for social good. A successful candidate will work with a thriving team of 30+ data scientists, software developers, visual designers, and subject matter experts across RTI, solving important national problems, improving our local communities, and transforming research.
Responsibilities:
Collaborate with a team of data scientists, software developers, visual designers, and subject matter experts to solve end-to-end problems using data science approaches, techniques, and methods
Participate in activities related to accessing, collecting, cleaning, storing, organizing, and integrating data, and creating data pipelines
Participate in activities related to descriptive and exploratory analyses, predictive modeling, machine learning, microsimulation, text analytics, natural language processing, social network analysis, computer vision, and interactive data visualizations
Assist in expanding our data science business: participate in meetings with clients (internal and external), assist in framing projects and designing solutions based on client needs and problems to be solved
Create internal and publicly available data products and tools
Communicate results through presentations and reports for clients, internal staff, scientific journals, professional conferences, and contributions to open source projects
Collaborate with teams in proposal writing
Participate in professional development and scientific stature efforts, including, for example, conference and client presentations, peer-reviewed publications, open source applications, blog posts, and internal R&amp;D projects.
Qualifications:
Degree in computer science, data science, advanced analytics, statistics, applied mathematics, engineering, operations research, economics or related quantitative field
A master’s degree and a minimum of 1 year of relevant experience outside the classroom
Experience with any of these, either as part of a practicum or outside of a classroom environment: predictive modeling, AI, machine learning (supervised and unsupervised), machine learning engineering, text analytics/NLP, forecasting, optimization, computer vision, causal modeling, and/or microsimulation modeling
Strong interpersonal and collaboration skills - strong oral and written communication, consulting, and presentation skills, as evidenced by publications, conference presentations, blog posts, videos, or cover letter
Experience working in a team environment
Experience with modern open-source software ecosystems used in advanced analytics, software development for data science applications, and data visualization, such as: Python, R, and Javascript
Experience with SQL
To qualify, applicants must be legally authorized to work in the United States and should not require now, or in the future, sponsorship for employment visa status
Desired Skills/Experience:
Experience accessing, extracting, integrating, creating pipelines, and analyzing data from a wide variety of sources (e.g., relational databases, text and unstructured data, sensor data, social media data, image and video data, streaming data).
Experience using git for shared version control and collaboration
Ability to quickly learn new open-source software
An analytical mindset for solving problems
Experience with interactive data visualization methods
A strong sense of conceptual and visual design and creative problem solving
Experience navigating and scripting in a Unix command line environment
Experience with containerization technologies (Docker)
Familiarity with traditional RDBMS setup and administration, including MySQL, PostgreSQL, and SQLite
Experience in cluster and cloud computing environments
Experience working with agile software development methodologies
Subject matter expertise in any of these, as well as their intersection: public health, bioinformatics, genetics, justice, racial equity, public safety, education and workforce, survey science, environment, climate change, data modernization, ethics and bias policies in AI, food safety, and engineering.
#LI-KV1
EEO &amp; Pay Equity Statements:
As a global employer of choice, RTI is committed to equity, diversity, inclusion and belonging in the workplace and the communities and markets where we serve our mission. We value diversity of thought, culture, background and perspective and welcome applicants without regard to race, color, religion, sex, age, marital status, sexual orientation, gender identity, national origin, creed, citizenship status, disability, protected veteran status, or any other classification protected by applicable discrimination laws or RTI policy.
We are proud to be an equal opportunity employer. All qualified applicants will receive consideration for employment without regard to race, color, religion, sex, sexual orientation, gender identity, national origin, disability status, protected veteran status, or any other characteristic protected by law. Further information is available here.
RTI International is an independent, nonprofit research institute dedicated to improving the human condition. Clients rely on us to answer questions that demand an objective and multidisciplinary approach and one that integrates expertise across the social and laboratory sciences, engineering, and international development. We believe in the promise of science, and we are inspired every day to deliver on that promise for the good of people, communities, and businesses around the world. For more information, visit www.rti.org.
For USA Job Postings Only: RTI participates in the US Government E-Verify program. Further information regarding the E-Verify program and laws that are designed to protect you against discrimination relating to your legal right to work in the US can be found here.
For San Francisco, CA USA Job Postings Only: Pursuant to the San Francisco Fair Chance Ordinance, we will consider for employment qualified applicants with arrest and conviction records. Further information is available here.
The anticipated pay range for this role is listed below. Our pay ranges represent national averages and may vary by location as a geographic differential may be applied to some locations within the United States.
RTI considers multiple factors when making an offer including, for example: established salary range, internal budget, business needs, and education and years of work experience possessed by the applicant. Further, salary is merely one element to our offer.
At RTI, we demonstrate our commitment to rewarding individual and team achievement through a total rewards package. This package includes (among other things) a competitive base salary, a generous paid time off policy, merit based annual increases, bonus opportunities and a robust recognition program. Other benefits include a competitive range of insurance plans (including health, dental, life, and short-term and long-term disability), access to a retirement savings program such as a 401(k) plan, paid parental leave for all parents, financial assistance with adoption expenses or infertility treatments, financial reimbursement for education and developmental opportunities, an employee assistance program, and numerous other offerings to support a healthy work-life balance.
Hiring Salary Range: $77,000 - $95,000
Show Less
Report</t>
  </si>
  <si>
    <t>the NBA</t>
  </si>
  <si>
    <t>The National Basketball Association (NBA) is a global sports and media organization with the mission to inspire and connect people everywhere through the power of basketball. Built around five professional sports leagues: the NBA, WNBA, NBA G League, NBA 2K League, and Basketball Africa League, the NBA has established a major international presence with games and programming available in 215 countries and territories in more than 50 languages, and merchandise for sale in more than 200 countries and territories on all seven continents. NBA rosters at the start of the 2021-22 season featured a record 121 international players from 40 countries. NBA Digital’s assets include NBA TV, NBA.com, the NBA App, and NBA League Pass. The NBA has created one of the largest social media communities in the world, with 2.1 billion likes and followers globally across all league, team, and player platforms. Through NBA Cares, the league addresses important social issues by working with internationally recognized youth-serving organizations that support education, youth and family development, and health-related causes.
The NBA is committed to providing a safe and healthy workplace. To safeguard our employees and their families, our visitors and the broader community from COVID-19, and in consideration of recommendations from health authorities and the NBA’s own advisors, any individual working onsite in our New York and New Jersey offices must be fully vaccinated against COVID-19, including having received a booster when eligible. The NBA will discuss accommodations for individuals who cannot be vaccinated due to a medical reason or sincerely held religious belief, practice, or observance.
Position Summary:
This position is part of an expanding data science and data product team with the mission to discover, inspire and engage fans around the world. We are searching for a strategic and inquisitive senior data scientist to develop and run with fan data centered projects. As part of this team, you will create models to build a more personalized experience for our fans including but not limited to models that predict conversion, retention, and viewership.
The team also builds and maintains tools that bring these models together to predict the lifetime value (and other related key metrics) of fans. You'll work closely with partners across engineering, marketing, DTC, social media, and other data science teams to support different business cases and optimize business outcomes. This is a rare opportunity as the solutions you help develop and deploy will have a real and immediate impact on both the league's fans and internal business operations.
Major Responsibilities:
Develop predictive models and robust analytics to support analytic insights and visualization of complex data sets
Provide optimization recommendations that drive KPIs established by stakeholders
Innovate by exploring new experimentation methods and statistical techniques that could sharpen our decision-making processes
Develop and deploy testing hypotheses and analyze test results, providing the necessary analytical rigor to ensure data quality, consistency, repeatability, and accuracy of insights
Required Skills/Knowledge:
You embrace the player and coach mindset - taking the lead on solving hard problems to further your own professional development while mentoring those around you in their growth trajectories
You care just as much about why you're solving a problem as the types of problems
You want to understand context and the bigger picture of how the problem you're working on is impacting and benefitting our members
You find yourself often building tools to help others solve their problems and try to follow a philosophy of continuous improvement and automation
You want to continue to grow and optimize to your learning rate and are excited by hard problems and big challenges
Experience in one or more of the following in a professional capacity: customer modeling (LTV, Churn), time series prediction, natural language processing and classification, machine learning applied to consumer products
5+ years of professional experience working in a data science capacity with some combination of Python/scripting language and relational database production experience
Experience in one or more of the following in a professional capacity: customer modeling (LTV, Churn), time series prediction, natural language processing and classification, machine learning applied to consumer products
Education:
Bachelor's Degree or equilvaent experience
Salary:
$140,000 to $175,000 per year
We Consider Applicants For All Positions On The Basis Of Merit, Qualifications And Business Needs, And Without Regard To Race, Color, National Origin, Religion, Sex, Gender Identity, Age, Disability, Alienage Or Citizenship Status, Ancestry, Marital Status, Creed, Genetic Predisposition Or Carrier Status, Sexual Orientation, Veteran Status, Familial Status, Status As A Victim Of Domestic Violence Or Any Other Status Or Characteristic Protected By Applicable Federal, State, Or Local Law.
Show Less
Report</t>
  </si>
  <si>
    <t>Arts, Entertainment &amp; Recreation</t>
  </si>
  <si>
    <t>Sports &amp; Recreation</t>
  </si>
  <si>
    <t>Job Title/Level
Jr. Data Scientist
Location
100% Remote
Salary
$86,000-$110,000 Annually
Schedule
Full Time
Preferred Clearance
Must be able to obtain a Public Trust Clearance
Covid Vaccination
As a condition of employment, employees will be required to provide proof of their COVID-19 vaccination.
Company Overview
WhirlWind is on a mission to help each client succeed by using our management consulting and technology expertise. We design, build, and manage secure environments that support data-driven decision making and data-powered products. Our services transform governments and enhance the lives of citizens.
Our people are driven and committed to our mission. If you want to join a team of rock stars who do incredible, purposeful work, and have fun doing it, come thrive with us and be one of the heroes behind our success. We offer an attractive benefits package including a competitive base salary and have been voted the Best Place to Work for 2022.
Position Overview
WhirlWind Technologies, LLC has an immediate opening for a Junior Data Scientist with projects relating to data science, artificial intelligence (AI), or familiarity with key concepts in each field while working remotely. This role will work closely with machine learning projects' Product Owners and the customer's fellowship program. The ideal candidate is a recent graduate with 2+ years of experience with strong abilities to approach complex problems creatively, to lead their portion of work skillfully, and to help devise the delivery of thoughtful solutions as a part of a growing team. This position will report directly to the WhirlWind EDSDI Program Manager.
Top 3 Outcomes in Year 1
With your leadership and technical skills, achieve a state-of-the-art, highly automated, and interactive data visualization system
Lead and obtain organic growth of the current IT contract and client account
Achieve and/or increase customer satisfaction through mutually agreeable performance metrics
Essential Duties &amp; Responsibilities
Develop methods and procedures for collection and analysis of data from several data sources
Monitor, review, and validate customer data is collected and processed on schedule
Automate data collection from various external data sources and data type
Lead requirements gathering from customer and stakeholders and create interactive data visualization dashboards that meet or exceed customer requirements and expectations
Identify and integrate tools to enhance data visualization efficiencies and effectiveness such as machine learning (ML), artificial intelligence (AI), and robotics process automation (RPA)
Proactively seek an understanding of the customer's business, mission, and vision to provide additional thought leadership to achieve their goals
Create clear and concise presentations as needed to communicate with the customer and stakeholders the status of projects and assigned tasks
Provide weekly written status reports and brief customer weekly on the status of the project activities
Required Qualifications
Ability to attain Public trust position
Experience in one or more of the following: Python, Julia, C, C++, R, MATLAB, Java, Scala, EMR/spark or similar
Experience designing, training, using, and/or deploying machine learning models
Comfortable implementing modern software development practices, i.e. version control, continuous integration, test-driven development, etc.
A recent graduate with a Bachelors or Master's degree in Computer Science, Engineering, or similar relevant field experience
Knowledge of application system analysis and data analytics
Knowledge of business intelligence software
Professional attitude, with a strong self-directed work ethic and the ability to work in a fast-paced, dynamic environment
Solid communication skills, both verbal and written
Preferred Qualifications
2+ years of experience in one or more of the following: Python, Julia, C, C++, R, MATLAB, Java, Scala, EMR/spark or similar
Previous working experience as a data scientist or machine learning
Basic knowledge of Agile process and principles
Outstanding communication, presentation, and leadership skills
Excellent organizational and time management skills
Sharp analytical and problem-solving skills
Attention to details
Show Less
Report</t>
  </si>
  <si>
    <t>MORSE Corp</t>
  </si>
  <si>
    <t>MORSE is searching for a Data Scientist with expertise in data analysis, data science, and algorithm development in one or more of a variety of fields including visual classification, big data, natural language processing, machine translation, time sequenced data, and advanced metrics. You will be part of teams performing Test and Evaluation (T&amp;E) of AI and machine learning models and algorithms to give national security customers insights into the capabilities of applying AI to solve real world problems.
Responsibilities:
Perform data analysis, test and evaluation of existing machine learning algorithms, and development of advanced algorithms to model physical and autonomous systems,
Work with MORSE's current team of engineers to transition algorithms to software applications and real-time embedded systems.
Support the transition of the developed algorithms to software using one or more programming languages such as Python, C, C++, Java, or MATLAB.
Work with customers, stakeholders, and other vendors to present concepts, analyses, and test results
Present a path forward and solutions to solve complex data problems
Research and identify new methods for machine learning and data analysis
Requirements:
US CITIZENSHIP REQUIRED and the ability to obtain a U.S. Security Clearance
Masters or Ph.D in Data Science, Computer Science, Engineering, Applied Mathematics, Physics, Physical or Biological Sciences or a related field
Solid understanding of data analysis, physics, linear algebra, statistics, algorithms, optimization, and/or machine learning methods
Proficiency in one or more programming languages like Python, Matlab, C, or C++
Demonstrated experience with large, multidimensional, or complex data sets in one or more of the following areas: parsing, cleaning, storage strategies, provenance tracking, database formats, and parallelized data transformations
Good communication skills
Self-starter and driven
Prior experience in defense is a plus
MORSE is an innovative, employee-owned, tech company located in Kendall Square in Cambridge, MA specializing in solving multi-disciplinary problems faced by the US National Security Ecosystem. Our specially selected team of engineers, software developers and scientists develop algorithms, software integrated prototypes and solutions for Artificial Intelligence, Machine Learning, Manned and Unmanned Aerial Vehicles, Mission Planning, and Situational Awareness.
The team at MORSE takes pride in being the smart team that is easy to work with. We focus on steady, long-term success while maintaining a collaborative, enjoyable work experience for its employees. Our team values work-life balance through flexibility and other programs, along with a comprehensible benefits package for employees and families. For more information, please visit www.morsecorp.com.
Job Type: Full-time
Show Less
Report</t>
  </si>
  <si>
    <t>Associate Data Scientist: Web</t>
  </si>
  <si>
    <t>At Rockstar Games, we create world-class entertainment experiences.
A career at Rockstar Games is about being part of a team working on some of the most creatively rewarding and ambitious projects to be found in any entertainment medium. You would be welcomed to a dedicated and inclusive environment where you can learn, and collaborate with some of the most talented people in the industry.
Rockstar New York is seeking an associate data analyst to join our growing Web Analytics practice and help build Rockstar's business intelligence capacity. Successful candidates will work with analytics and product leadership to assure that the most relevant possible real-time and historical data is identified, tracked, analyzed, and made actionable across all of our web environments, across all game titles. This is a full-time permanent position based out of Rockstar's unique game development studio in the heart of downtown Manhattan.
WHAT WE DO
The Rockstar Analytics team provides insights and actionable results to a wide variety of stakeholders across the organization in support of their decision making.
We collaborate as a global team to develop cutting-edge data products, data models, reports, analyses, and machine learning applications.
We create best in class data collection, developing actionable reports, and providing recommendations to our business and game stakeholders.
Projects and tasks have direct influence on the player experience.
RESPONSIBILITIES
Collaborate with business partners to define and document measurement specifications and tagging / tracking requirements to provide the needed web analytics data.
Work closely with stakeholders to identify needs and translate those needs into actionable data analyses.
Contribute to overall tagging processes and strategy.
Implement tags across our various sites and environments, utilizing custom JavaScript scripts where necessary.
Test and validate web analytics data; work with technical teams to address data quality issues.
Stay up to date on measurement technologies and industry trends.
Perform ad-hoc analyses to answer business questions, drive insights, and enable business decisions.
Create well organized reports and presentations that convey insights into data and trends.
Utilize web analytics data in conjunction with game and business data to deliver deep insights into customer behavior and business performance.
Monitor and measure the effectiveness of new features, applications, and areas of our web properties.
Train users on the use of web analytics tools so they can answer basic questions on their own.
Identify opportunities to continuously improve processes.
QUALIFICATIONS
Bachelor's degree in a quantitative field (Computer Science, Statistics, Applied Mathematics, Operational Research, Business Intelligence, or any other relevant field).
1+ years of experience in web data analysis.
Experience with either of the following (or both):
Object-oriented programming and web development (JavaScript, HTML, CSS, HTTP requests, etc.).
Database querying (SQL) and business intelligence tools (Google Data Studio, Tableau, etc.).
SKILLS
Documentation and technical writing skills.
Self-driven, with a strong sense of project ownership.
Ability to reconcile technical and business perspectives.
Strong problem-solving skills.
Ability to develop and maintain good relations and communicate with people of varying disciplines.
Conscientious about data and code.
Curious, detail-oriented, and engages in critical thinking.
Friendly, collaborative, and has strong team spirit.
Passion for Rockstar Games and our titles.
PLUSES
Please note that these are desirable skills and are not required to apply for the position.
Experience with Google Analytics, Adobe Analytics, or a comparable web analytics reporting platform.
Experience with a Tag Management System (Google Tag Manager Tealium, etc.).
Ability to QA/debug web environments.
Experience with user experience reporting.
HOW TO APPLY
Please apply with a resume demonstrating how you meet the skills above. If we would like to move forward with your application, a Rockstar recruiter will reach out to you to explain next steps and guide you through the process.
Rockstar is proud to be an equal opportunity employer, and we are committed to hiring, promoting, and compensating employees based on their qualifications and demonstrated ability to perform job responsibilities.
If you've got the right skills for the job, we want to hear from you. We encourage applications from all suitable candidates regardless of age, disability, gender identity, sexual orientation, religion, belief, or race.
&lt;p&gt;The pay range for this position in New York City at the start of employment is expected to be between the range below* per year. However, base pay offered is based on market location, and may vary further depending on individualized factors for job candidates, such as job-related knowledge, skills, experience, and other objective business considerations. Subject to those same considerations, the total compensation package for this position may also include other elements, including a bonus and/or equity awards, in addition to a full range of medical, financial, and/or other benefits. Details of participation in these benefit plans will be provided if an employee receives an offer of employment. If hired, employee will be in an "at-will position" and the company reserves the right to modify base salary (as well as any other discretionary payment or compensation or benefit program) at any time, including for reasons related to individual performance, company or individual department/team performance, and market factors.&lt;/p&gt; &lt;p class="typographybody-hfugnm" style="margin: 0in; background: white;"&gt;&lt;span style="font-family: 'Arial',sans-serif; color: #15372c;"&gt;&amp;nbsp;&lt;/span&gt;&lt;/p&gt;
NYC Pay Range
$82,600—$106,200 USD
Show Less
Report</t>
  </si>
  <si>
    <t>General Motors</t>
  </si>
  <si>
    <t>People Analytics Data Scientist</t>
  </si>
  <si>
    <t>Job Description
People Analytics CoE (Community of Expertise) is looking for a People Analytics Data Scientist to join its newly formed Data Science &amp; Predictive Analytics team. In this role, you will be responsible for managing data science projects and identifying opportunities where advanced analytics and modelling can inform strategic talent decisions, improve organization effectiveness and drive positive employee experience. Your strong analytical data science expertise and demonstrated knowledge of HR data, analytics, and processes will help advance our advanced analytics capabilities and enable data-driven decisions. What is in it for you? You will have a chance to influence our talent strategy, help design insights that matter and be part of a great team that puts innovation and curiosity at the center of everything we do.
Responsibilities:
Lead the development and implementation of existing and future People Analytics data science models and deliverables including enhancement development, use cases and UX training (e.g., workforce planning, attrition and hiring modelling etc.)
Advance our AI/ML capabilities by leveraging existing use-cases and using advanced modeling techniques to drive process improvements, improve organizational effectiveness and enhance candidate and employee experience
Improve understanding of data science principles in a broader HR community (use cases, return on investment)
Propose and implement high-impact data science solutions that help address specific business challenges
Manage a daily working relationship with People Analytics Consultants. Learn their business needs and proactively propose technical solutions to their business problems using knowledge of best-in-class models
Present key findings, insights and recommendations to senior stakeholders
Build partnership and work closely with IT and Enterprise Data, Analytics &amp; Insights (EDAI) teams to enhancedata science capabilities and drive innovation across the enterprise
Leverage the latest trends in advanced analytics and technology to drive innovation and provide recommendations
Requirements:
5+ years of working with HR data in People Analytics/HR Data Scientist role
Master's degree in Data Science, Mathematics, Statistics, Computer Science, Engineering, or other quantitative field
Proficiency in data gathering, cleansing, modeling/diagramming and visualization techniques
Experience applying Machine Learning techniques to understand data and solve business problems
Experience in building and enhancing workforce planning and attrition forecasting models
Very good understanding of HR data (talent acquisition, talent development, workforce planning, DEI (diversity, equity, and inclusion), engagement, employee listening, learning and development etc.)
Proficiency in R or Python
Proficiency in Business Intelligence/Reporting with experience using Power BI
Knowledge of data mining algorithms, machine learning and natural language processing (NLP)
Advanced knowledge of data Integrations with expertise using SQL or KNIME
Experience architecting and automating data and analytics solutions that can provide insights and recommendations at scale
Good understanding of statistical process, concepts, and tools (e.g., significance testing, Chi-square, regression, etc.)
Consulting skills and ability to translate complex technical concepts to stakeholders
Excellent problem-solving capabilities
Highly developed story telling skills with the ability to distill complex subjects to a wider audience
Additional Job Description
Remote- This position does not require the employee to be on-site full-time to perform most effectively. The Employees role enables them to work off-site on a permanent basics
Compensation: The compensation information is a good faith estimate only
Themedian levelrangeof salary compensation for this role is$102,384-$130,824.
Bonus Potential: An incentive pay program offers payouts based on company performance, job level, and individual performance.
Benefits: GM offers a variety of health and wellbeing benefit programs. Benefit options include medical, dental, vision, Health Savings Account, Flexible Spending Accounts, retirement savings plan, sickness and accident benefits, life insurance, paid vacation &amp; holidays, tuition assistance programs, employee assistance program, GM vehicle discounts and more.
#LI-remote
About GM
Our vision is a world with Zero Crashes, Zero Emissions and Zero Congestion and we embrace the responsibility to lead the change that will make our world better, safer and more equitable for all.
Why Join Us
We aspire to be the most inclusive company in the world. We believe we all must make a choice every day - individually and collectively - to drive meaningful change through our words, our deeds and our culture. Our Work Appropriately philosophy supports our foundation of inclusion and provides employees the flexibility to work where they can have the greatest impact on achieving our goals, dependent on role needs. Every day, we want every employee, no matter their background, ethnicity, preferences, or location, to feel they belong to one General Motors team.
Benefits Overview
The goal of the General Motors total rewards program is to support the health and well-being of you and your family. Our comprehensive compensation plan incudes, the following benefits, in addition to many others:
Paid time off including vacation days, holidays, and parental leave for mothers, fathers and adoptive parents;
Healthcare (including a triple tax advantaged health savings account and wellness incentive), dental, vision and life insurance plans to cover you and your family;
Company and matching contributions to 401K savings plan to help you save for retirement;
Global recognition program for peers and leaders to recognize and be recognized for results and behaviors that reflect our company values;
Tuition assistance and student loan refinancing;
Discount on GM vehicles for you, your family and friends.
Diversity Information
General Motors is committed to being a workplace that is not only free of discrimination, but one that genuinely fosters inclusion and belonging. We strongly believe that workforce diversity creates an environment in which our employees can thrive and develop better products for our customers. We understand and embrace the variety through which people gain experiences whether through professional, personal, educational, or volunteer opportunities.GM is proud to be an equal opportunity employer.
We encourage interested candidates to review the key responsibilities and qualifications and apply for any positions that match your skills and capabilities.
Equal Employment Opportunity Statements
GMis an equal opportunity employer and complies with all applicable federal, state, and local fair employment practices laws. GM is committed to providing a work environment free from unlawful discrimination and advancing equal employment opportunities for all qualified individuals. As part of this commitment, all practices and decisions relating to terms and conditions of employment, including, but not limited to, recruiting, hiring, training, promotion, discipline, compensation, benefits, and termination of employment are made without regard to an individual's protected characteristics. For purposes of this policy, "protected characteristics" include an individual's actual or perceived race, color, creed, religion, national origin, ancestry, citizenship status, age, sex or gender (including pregnancy, childbirth, lactation and related medical conditions), gender identity or gender expression, sexual orientation, weight, height, marital status, military service and veteran status, physical or mental disability, protected medical condition as defined by applicable state or local law, genetic information, or any other characteristic protected by applicable federal, state or local laws and ordinances. If you need a reasonable accommodation to assist with your job search or application for employment, email us atCareers.Accommodations@GM.comor call us at 800-865-7580. In your email, please include a description of the specific accommodation you are requesting as well as the job title and requisition number of the position for which you are applying.
To apply to this job, click Apply Now
Show Less
Report</t>
  </si>
  <si>
    <t>Steelcase</t>
  </si>
  <si>
    <t>Grand Rapids, MI</t>
  </si>
  <si>
    <t>We are looking for a creative, critical, constructive, communicative practitioner of data science to join our team!
What You Will Be Doing:
Data science is the practice of generating novel information, which cannot be found by lookup
in the raw or explicit data available, by statistical and mathematical techniques in order to
augment and/or automate decisions and processes critical to business success. We are looking
for a creative, critical, constructive, communicative practitioner of data science to join our
team. You will work as an internal consultant in relationship with business partners and experts
in diverse business and technical domains to conceive, design, develop, and deliver solutions to
complex and ambiguous problems by the application of data science or Artificial Intelligence
(AI). You’ll probably not have all the skills and abilities below, but you’ll know these represent
what it takes to do data science well, and if you’re called upon to demonstrate these skills and
abilities, you’ll find a way…
Who You Are:
Ability to act as an internal consultant to conceive, design, develop and deliver solutions to complex and ambiguous business problems by the application of data science or Artificial Intelligence (AI)
Ability to frame business problems as “data problems” to be solved with data and algorithms
Ability to effectively communicate methods and solutions to diverse audiences at various levels of organizational hierarchy and various levels of technical knowledge
Ability to collaborate on multi-disciplinary Agile teams to ensure clarity of product/project demands and quality of product/project delivery
Knowledge and application of data science or Artificial Intelligence (AI) including
Ability to prepare data for analysis including data cleansing, data harmonization, data augmentation, data imputation, exploratory data analysis, principal components analysis, feature engineering, feature reduction, and feature selection
Ability to work with various data types including structured data (tabular) and unstructured data such as text and image data
Knowledge and application of operations research and management science methods such as mathematical modeling, statistics, and optimization
Knowledge and application of statistics including distributions, sampling, simulation, and design of experiment
Knowledge and application of time series analysis including univariate and multivariate forecasting with models such as ARIMAX, exponential smoothing, and regressive neural networks
Knowledge and application of machine learning including unsupervised learning, supervised learning, and reinforcement learning
Knowledge and application of supervised learning methods and models such as linear regression, logistic regression, decision forest, gradient boosted trees, support vector machines, and neural networks
Knowledge and application of neural network structures including multi-layer perceptrons, recurrent neural networks, convolutional neural networks, and transformers
Knowledge and application of signal processing methods
Knowledge and application of both traditional and contemporary (neural networks) natural language processing methods
Ability to apply transfer learning based on industry-leading, pre-trained models
Ability to train and deploy predictive models including model training, measurement of model performance by various metrics, scoring observations, monitoring continued model performance and drift, and scheduling or triggering retraining
Proficiency in open-source programming to support data science work including at least one of the following languages: Python (with numpy, pandas, scikit-learn, matplotlib/seaborn, and TensorFlow/PyTorch), R (with tidyverse, caret, and ggplot2)
Proficiency in distributed storage / distributed compute environments (i.e. Databricks, Spark, PySpark)
Proficiency with optimization tool(s) (i.e. Google OR Tools, Gurobi, or MATLAB Optimization Toolbox)
Proficiency in data visualization using open source libraries (i.e. matplotlib, ggplot2) and dedicated applications (i.e. Tableau, PowerBI)
Education/Experience
Advanced degree in quantitative or technical field including but not limited to Statistics, Mathematics, Data Science, Predictive Analytics, or Operations Research is highly preferred
Prior independent, academic, internship, or work experience in “Skills/Abilities” outlined above is required
General knowledge of manufacturing industry and business functions is preferred
Why People Choose to Work with Us:
At Steelcase, we put people at the center of everything we do. We understand the role of work and believe that it can bring meaning and purpose to the lives of our customers and our employees. We prioritize supporting our employees both in and out of work, in all aspects of their lives. When we bring our talents together, we make a positive lasting impact through our work and communities.
Who We Are:
Organizations around the world trust Steelcase to help them create places that help people work better, be inspired, and accomplish more.
We design, manufacture, and partner with other leading organizations to provide architecture, furniture, and technology solutions- accessible through a network of channels, including over 800 Steelcase dealer locations. Steelcase is a global, industry-leading, publicly-traded company with fiscal year 2021 revenue of $2.6 billion.
What Matters to Us:
More than qualifications, we’re looking for talent and potential. We are proud to have a diverse and inclusive workforce, and we're always looking to improve our global community. We value applicants who are comfortable interacting with people different from themselves, building mutual respect and positive relationships. We invite people from all backgrounds and genders to apply. If we can make the application process easier through accommodation, please email us at myhr@steelcase.com.
Steelcase provides employment opportunities to all qualified employees and applicants without regard to race, color, creed, genetic information, religion, national origin, gender, sexual orientation, gender identity and expression, age, disability, or veteran status and bases all employment decisions only on valid job requirements. We are proud to be recognized for our inclusive workforce by the Corporate Equality Index for the past nine years.
If you’re interested in Steelcase, but this isn’t the right time or role, join our Talent Community to be updated on future openings in your area(s) of expertise.
Show Less
Report</t>
  </si>
  <si>
    <t>Brookfield, WI, USA
Summary:
Hiring Fresher to 1 year experience in Data Science, ML with python and strong analytical skills with a passion to take part in R&amp;D.
About AugRay:
Augray is on a mission to build next generation method of communication using Extended Reality – XR (AR/ VR/ MR) technologies and change the way businesses re conducted and how interactions happen with people. In an age where innovation is happening all around us, there’s commonality – people are driving these changes. We offer a solution that helps to articulate product demonstration and how people conversation takes place using smartphones and wearable glasses.
We are a fast-growing tech start up and have grown to over 100 employees today, launched 3 products and customers across 3 continents including brands like CocaCola, Reliance, Caterpillar, Simpsons and more.
We’re a small and impactful team of engineers, artists, solution geeks continuously working to improve our product and our craft. We use modern, cutting-edge tech stack and love experimenting and patenting with new technologies to create our products and provide opportunities for them to continue to learn and grow into leaders and experts.
We are excited to find a person that has the passion, experience, and ability to own significant R&amp;D tasks and product evolution working individually and or along with a team of virtual engineers.
About the Role:
Research isn’t just a buzzword to you In your role as a Data Science Associate, you will use AI, ML (Machine Learning) to deliver insightful and actionable intelligence and predictive solutions to our team to create innovative solutions for our products. You will gain experience working in AR (Augmented Reality), ML, NLP and developing data driven solutions to create algorithms while working closely with other team members of our Data Science and engineering team to deliver value to our product evolution. Aside from supporting our data science model creation and data teams, you'll also assist the product team with growth opportunities. You over-invest in the visual and interaction and a passion to solve challenges while creating innovative patentable approaches.
Required Skills:
Work with Product Managers and Engineers to dive deep into data and the user experience
Construct product metrics and statistical models to identify growth opportunities
Handle data annotation and data analysis requests from multiple stakeholders with high efficiency and quality in a fast-paced environment.
Help with the development of the annotation guidelines.
Analyze language data and evaluate trends and patterns.
Participate in an annotation tool testing and onboarding.
Track and report quality metrics and ensure delivery on all KPIs and SLAs agreed with stakeholders.
Maximize productivity, process efficiency and quality through streamlined workflows, process standardization, documentation, audits and investigations on a periodic basis.
Qualifications:
Bachelor’s or equivalent experience in Mathematics, Statistics, Econometrics, Computer Science, Electrical or Computer Engineering, or related field
1+ years’ of experience as data scientist, modeling in python or R
Bachelor/master’s degree students pursuing degrees in data science, statistics, applied math, computer science, engineering or other quantitative fields providing sufficient data science foundations
Exposure to writing code (Python preferred, R and SQL okay), collaboration (Git), developing models (machine learning, boosting &amp; bagging algorithms, &amp;/or regression techniques), and performing predictive analytics testing and evaluation (match case analysis, confidence intervals, experimental design, A/B testing, etc.).
A hunger to learn and work on challenging problems.
Location: Remote (work along with other remote engineers)
Compensation: 55K to 60K with benefits
Please contact: interns@wisdominfotech.com
Immigration status: You should be a US Citizen or GC holder
Start Date: ASAP
Show Less
Report</t>
  </si>
  <si>
    <t>Vision IT Solutions In</t>
  </si>
  <si>
    <t>Avenel, NJ</t>
  </si>
  <si>
    <t>Required Skills
SQL Python Understanding of visualization tools Wireless Experience is a plus!
Strong Problem-solving mindset desired. High Proficiency in SQL &amp; Python required. Understanding of visualization tools required. Wireless Experience a plus.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Job Type: Contract
Salary: $30.00 - $70.00 per hour
Schedule:
8 hour shift
Work Location: Hybrid remote in Avenel, NJ 07001
Show Less
Report</t>
  </si>
  <si>
    <t>Super Dispatch</t>
  </si>
  <si>
    <t>Super Dispatch is looking for an experienced Data Scientist to support the Product, Engineering, and Marketplace Operations teams by building reliable prediction solutions that can help Super Dispatch customers move cars faster. You will analyze and understand customer data, collaborate with other teams and departments, and improve existing recommendation and prediction engines. This is an exciting opportunity for an experienced data scientist to work on innovative solutions for our SaaS enabled marketplace.
What We Do:
Super Dispatch is one of the fastest growing tech startups in Kansas City, and we're transforming the world of vehicle shipping. The Super Dispatch platform is a one-stop-shop for everything Carriers and Shippers need to move cars faster, smarter, and easier. Backed by cutting edge technology and best-in-class software, Super Dispatch is the advanced auto transport experience taking carriers and shippers into the future.
Who We Are:
Our diverse team is comprised of highly motivated professionals with a passion for solving big problems with technology. Our core values are built around learning, growing, evolving, and continuous experimentation. We believe and practice taking bold risks. We embrace failure as a lesson. We put our team first. We are committed to supporting each other and helping each other grow on this journey.
Responsibilities:
Build and evolve transformative, real-time marketplace pricing engines based on machine learning and reflective of dynamic market conditions
Improve existing recommendation or prediction engines by collaborating with key stakeholders (internal and external)
Develop a deep understanding of the overall business of Super Dispatch and the Auto Transport industry
Improve machine learning models to deliver reliable and scalable solutions
Collaborate with other departments and teams to improve data collection, process and error handling, and data normalization
Provide thought leadership on data science to Product and Engineering Teams with best practices
Collaborate with Marketplace Operations and Data Teams to identify and resolve issues using data science and machine learning methodologies
Candidate Profile:
Curious - you ask questions and are eager to learn.
Analytical mindset - you are able to structure and process data and draw insightful conclusions from it.
Systematic thinker - you can balance big picture strategy with details, you have strong execution and delivery.
Problem solver - you have solved complex problems and have the aptitude to navigate uncharted waters.
Team player - you have a collaborative mindset, the ability to work with cross-functional teams, and build positive relationships with individuals across the organization.
Growth driven - you are willing to learn new tools and technologies to work effectively in a rapid growth environment with changing needs and requirements.
Self motivated - you work independently and take initiative.
Candidate Experience:
2+ years experience in a data scientist role, preferably working on a recommender system
2+ years of professional experience synthesizing insights from data using Python and SQL
2+ years experience with Machine Learning Frameworks (Tensorflow and/or PyTorch) and their real world applications
Experience working with AWS or GCP preferred
Summary of Benefits:
Stock options
Unlimited Vacation (PTO)
401k with company match
Health, dental, vision, and life insurance
12 weeks of paid parental leave
Fully remote/work from home role
Growth opportunities
Gym membership/wellness stipend
Equipment provided
The salary range for this position is $100k - $120k annually.
Show Less
Report</t>
  </si>
  <si>
    <t>Taxi &amp; Car Services</t>
  </si>
  <si>
    <t>Research and Development Engineer - Co-op - Engineer or Scientist</t>
  </si>
  <si>
    <t>Mason, OH</t>
  </si>
  <si>
    <t>Job Description
Are you interested in innovating and making a difference while working for a global company? As an engineer in R&amp;D, you will be involved in all stages of the design process, from conception to presentation of the finished plans. What will I do? Our R&amp;D Engineers are constantly learning, growing, and improving. In this role, you would be expected to find new ways to innovate and develop within your area. We are also a highly collaborative company, so you will also need to provide technical direction to others. We typically assess your skills and qualifications, as well as your interests, and try to find a role that works best for you.
We have a few areas of R&amp;D where you could work as an Intern:
Product Development
Process Development
Material Development
Packaging Development
Modeling &amp; Simulation (M&amp;S)
Data Science
Product Development: You should work to understand the consumer and translate their needs into designs and strategies that they value. We use quantitative and qualitative modeling tools to define what the consumer needs as well as the technical requirements necessary to build something amazing. You would be responsible for the development and oversight of electrical, mechanical or chemical based product designs.
Process Development: You will lead the design, development and delivery of state of the art manufacturing systems, processes and equipment. You will have responsibility for high-end computer modeling, empirical modeling, process/equipment design and start up of breakthrough manufacturing technology concepts in both experimental and commercial scale.
Material Development: Start by developing 'new to the world' raw material technologies so we can meet our customer's needs with the highest quality and within the target cost. We use models to build the technical understanding needed to specify material requirements.
Packaging Development: Engineers develop creative packaging that is easy to use and looks amazing. We believe in building a sustainable environment and would like your help in looking for new ways to develop responsible packaging. Engineers in this field work with 3D digital modeling, material science experts and industrial designers to design and deliver unique and superior packages.
Modeling and Simulation: (M&amp;S) Our challenge is to model new and existing products or processes. You are needed to help us develop and apply the right mathematical models to develop innovative new products and processes.
You should be able to work with a multifunctional team to define the model's requirements and then deliver the development and execution of a modeling program.
Data Scientists: Here, we would want you to communicate complex data or algorithms into simple conclusions that will empower others to drive action based on the insights you derive. As a Data Scientist, you will transform the business to enable better decision-making through the usage of advanced analytics. You will be the primary evangelist to the business for the power of predictive analysis and develop business cases to show how we can improve our predictive capabilities.
Qualifications
Qualifications
We are looking for Bachelor's/Master's students:
Majoring in STEM. We prefer Engineering, Chemistry, and Life Science degrees, but we also consider other, similar STEM degreesEngineering, but we also consider other, similar science or math degrees
Overall G.P.A. of 2.5 or above on a 4.0 scale.
Have strong communication skills.
Have both critical thinking and active listening.
Has the ability to learn quickly in a dynamic environment.
Just So You Know:
We are committed to providing equal opportunities in employment. We value diversity and do not discriminate on the basis of race, religion, color, national origin, gender, sexual orientation, age, marital status, veteran status, or disability status.
Immigration Sponsorship is not available for this role. For more information regarding who is eligible for hire at P&amp;G along with other work authorization FAQ’s, please click HERE.
Procter &amp; Gamble participates in e-verify as required by law.
Qualified individuals will not be disadvantaged based on being unemployed.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Job locations:
Mason, Ohio, United States Job Type: Full time Job categories: Research And Development Req No: R000055720
Show Less
Report</t>
  </si>
  <si>
    <t>Tesla</t>
  </si>
  <si>
    <t>NPI Data Scientist</t>
  </si>
  <si>
    <t>What to Expect
We're the New Product Introduction Team at the one of the world’s largest manufacturing facilities located in Austin, TX. This small but fast-growing central team helps coordinate cross functional teams to leverage the data we collect. We help product and process engineers through direct support by doing data analysis and understanding how they need to align on managing change.
We're looking for a talented individual to join us in providing leadership in the definition and implementation of processes and tools to enable data science at Tesla. Your work will affect Tesla engineers and production teams daily, the profitability of the company, as well as improve the functionality of products we produce now and in the future. In this position, you will be responsible for retrieving, analyzing, and summarizing results to share with cross-functional teams.
As a data scientist on the New Product Introduction team, you will be responsible for architecting and designing the data interactions and dashboarding, that prevents errors from occurring as we manage change to drive improvements in our world class products. We are looking for a leader who is goal-oriented, results driven, and data-centric.
Data is deeply embedded in the product engineering and manufacturing culture at Tesla. We rely on data – lots of it – to improve, to optimize, to proactively detect, to allow the right decisions to be made, at the right time.
What You’ll Do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
What You’ll Bring
Bachelor’s degree or higher in quantitative discipline (e.g., Statistics, Computer Science, Mathematics, Physics, Electrical Engineering, Industrial Engineering) or the equivalent in experience and evidence of exceptional ability
Strong knowledge of data structures, architectures, and languages such as SQL
Experience and interest in data visualization techniques
Ability to problem solve and adjust priorities with little advance notice to meet deadlines
Strong verbal and written communication skills
3-5 years of experience in data design and dashboard development
Experience with statistical software (R), database languages (SQL), simulation tools (ARENA, AnyLogic, FlexSim), data visualization tools (e.g., Tableau, Power BI, d3.js)
Ability to thrive in a fast-moving and constantly evolving high growth environment
Comfortable in an environment with unstructured, incomplete, and ambiguous data
Strong foundation in statistics
Experience building data visualizations
Experience writing software in a professional environment
Curious and driven to solve complex problems
Smart but humble, with a bias for action
Strong engineering skills and proven track record of exceptional ability (i.e. you personally solved difficult problems that moved the needle on meaningful projects)
Some familiarity with deep learning fundamentals; experience training for neural networks and analyzing results
To apply to this job, click Apply Now
Show Less
Report</t>
  </si>
  <si>
    <t>Audere</t>
  </si>
  <si>
    <t>Data Scientist (Contract)</t>
  </si>
  <si>
    <t>As a Data Scientist at Audere, you will build, deploy, and maintain the data pipelines, reporting systems, and visualizations we use to turn data into insights.
Term: 24-weeks starting January 2023
Show Less
Report</t>
  </si>
  <si>
    <t>Verizon</t>
  </si>
  <si>
    <t>When you join Verizon
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
What you’ll be doing...
Financial Planning &amp; Analytics As Service (FPAS) is at the heart of Verizon's Digital Finance vision focusing on solving most critical challenges using Data, Advanced Analytics, AI, and Automation. You will be joining the Analytics &amp; Insights - Data Science team within FPAS that is focused on providing wide variety of ML and optimization solutions in Credit and Marketing Investments including Loan Decisions, Promotions and Pricing by applying advanced analytics techniques
This role involves working in a complex, multi-functional, Agile team environment with other data scientists and data engineers to develop and productionize analytics solutions. As a Data Scientist on the team you will work side-by-side with an experienced team to develop cutting edge AI/ML Models and solutions to tackle some of Verizon's biggest challenges.
Some of the high level focus areas for the role include:
Partnering with internal business partners in gathering business requirements and developing advanced analytical solutions to complex problems.
Participating in analytical projects delivering improvements in decision-making and business strategies via advanced analytics.
Participating in the design, implementation and interpretation of experiments/trials for continuous refinement of on-going strategies.
Translating predictive insights from complex analytical frameworks to marketing investment optimization.
Preparing presentation materials and formal business case documents for use with senior management to promote findings and drive science based decision support recommendations.
Developing and deploying both traditional statistical models and machine learning techniques and algorithms: Regression, clustering, neural networks, random forest etc. to guide marketing investments and strategy.
Partnering with in-house data strategy experts to design analytically ready datasets by stitching customer data across multiple platforms and incorporating business rules.
Developing strong relationships with business partners to transform the role of analytics to decision guidance (analytics as partner not as support function).
Partnering with functional groups (Marketing, Bill2Cash, Commercial Finance, Operations, Network, etc.) to embed analytics and science driven approaches in all business decisions.
Being recognized as a subject matter expert and participate in knowledge/best practice sharing opportunities.
Broadening and strengthening knowledge of analytical methods, vendors and tools.
Where you’ll be working…
This hybrid role will have a defined work location that includes work from home and assigned office days as set by the manager.
What we’re looking for...
You'll need to have:
Bachelor's degree or four or more years of work experience.
Four or more years of relevant work experience.
Two or more years of experience in developing and implementing analytical solutions.
Two or more years of experience in Data management, analysis and visualization.
Experience in any of Python/R/SAS and experience programming in SQL, VBA, SPSS, MATLAB, JAVA, Tableau, Qlik or other related tools.
Even better if you have one or more of the following:
A Master's degree in a quantitative discipline such as Mathematics, Statistics, Financial Economics/Econometrics, Engineering, Computer Science, or Operations Research.
Experience in developing and implementing analytical solutions to complex business problems/opportunities.
Experience in Data management, analysis and visualization to realize absolute and incremental commercial gains.
Experience in working in the Consumer/Retail space within the Financial Services, Telecommunications, Technology or other related mass market industries or related work in the Public Policy, Bio-statistics and Scientific Research industries.
A passion for educating and communicating analytic findings and insights with integrity to all levels: from going over raw output with colleagues to creating PowerPoint presentations and storyboards that captivate and succinctly convey complex ideas to our strategic business partners.
Ability for improvement of our analytical products and processes built on a solid foundation of a lifelong love of learning.
High level of curiosity and investigative mind-set with an attention to detail, a tenacity of thought, the flexibility to adapt to new challenges and the resiliency to overcome short-term hurdles by staying focused on the team's deliverables.
If Verizon and this role sound like a fit for you, we encourage you to apply even if you don’t meet every “even better” qualification listed above.
Compensation
Our benefits are designed to help you move forward in your career, and in areas of your life outside of Verizon. From health and wellness benefits, short term incentives, 401 (k) Savings Plan, stock incentive programs, paid time off, parental leave, adoption assistance and tuition assistance, plus other incentives,we've got you covered with our award-winning total rewards package. For part-timers, your coverage will vary as you may be eligible for some of these benefits depending on your individual circumstances.
If you are hired into a New York work location, the compensation range for this position is between $114,000 and $211,000 based on a full-time schedule. The salary will vary depending on your location and confirmed job-related skills and experience. This is an incentive based position with the potential to earn more. For part-time roles, your compensation will be adjusted to reflect your hours.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Apply Now: click Apply Now
Show Less
Report</t>
  </si>
  <si>
    <t>Massachusetts General Hospital(MGH)</t>
  </si>
  <si>
    <t>Data Scientist
- (3219586)
The Tearney Laboratory at Massachusetts General Hospital is leading the way in transforming the current diagnostic paradigm through the invention and translation of new noninvasive, high-resolution optical imaging modalities that enable disease diagnosis from living patients without excising tissues from the body. Led by Guillermo (Gary) Tearney, MD, PhD, the lab’s 80+ person multidisciplinary team invents, validates and translates novel devices that use light to conduct microscopy in living patients. The goal of the laboratory’s research is to improve understanding and diagnosis of disease by imaging the human body at the highest possible level of detail in vivo.
We are seeking a highly motivated data scientist to join our team to advance state-of-the-art in medical image analysis to solve challenging problems in processing, evaluating and interpreting clinical data. The data scientist will work in a highly collaborative setting, frequently interacting with the technology and clinical teams within and outside the lab. In addition to mastering technical expertise, this role will also provide a unique opportunity to build clinical, research, publication and leadership experience.
Principal Duties and Responsibilities:
Work closely with the technology development teams to invent, develop, and validate machine learning and computer vision algorithms for clinical imaging data
Develop a set of semi-automated and automated image processing and analysis applications, including segmentation, classification, registration, feature extraction and pattern detection
Guide technical teams in setting up experiments and collecting necessary data to aid algorithm development
Interact with our clinical collaborators to understand clinical needs and propose image analysis algorithms that can address them
Lead and mentor junior software engineers and data scientists in the team
Deliver milestones within project timelines
Write publications for technical and clinical journals
Skills/Abilities/Competencies Required:
Demonstrated excellence in one or more of the following areas: machine vision, machine learning, artificial intelligence, digital signal and image processing
Excellent programming skills in an object-oriented language such as Java, Python, C/C++ or C#
Experience on deep learning frameworks such as PyTorch, Keras or TensorFlow
Theoretical understanding and practical experience of deep learning, especially in clinical data applications
Excellent organizational and communication skills
Strong academic publication record
Experience with statistical methods
Experience working in a multi-functional team setting
Supervisory Responsibility:
Provides oversight to students and research trainees
Working Conditions:
Research Laboratory in the Wellman Center for Photomedicine
Education:
MS degree required; PhD preferred.
Experience:
3+ years of relevant experienced in a research-related field required
EEO Statement
Massachusetts General Hospital is an Equal Opportunity Employer. By embracing diverse skills, perspectives and ideas, we choose to lead. Applications from protected veterans and individuals with disabilities are strongly encouraged.
Primary Location MA-Boston-MGH Main Campus
Work Locations MGH Main Campus 55 Fruit Street Boston 02114
Job IT/Health IT/Informatics - Other
Organization Massachusetts General Hospital(MGH)
Schedule Full-time
Standard Hours 40
Shift Day Job
Employee Status Regular
Recruiting Department MGH Wellman Center for Photomedicine
Job Posting Oct 28, 2022
Show Less
Report</t>
  </si>
  <si>
    <t>Infinity Quest</t>
  </si>
  <si>
    <t>Data Scientists with the capability to perform independent statistical and machine learning research/ projects. Individuals should be able to break down business problems into smaller components and implement ML approaches to empower the end business decisions
Strong hands on skill in Python using libraries like NLTK/Spacy, skLearn, keras/tensorflow, fastai/pytorch, pandas, numpy matplotlib, seaborn, pyspark etc
Hands on skills on R
Expert level proficiency and thorough understanding of at least one of the upcoming technologies like deep learning, NLP, Computer Vision, recommender systems
Expert level proficiency in statistical/ML predictive techniques such as regression, Bayesian methods, tree-based learners, SVM, RF, XGBOOST etc
Expert in univariate, multivariate analysis, feature engineering, selection, data transformation and visualization
Knowledge of various DL network architecture for building AI applications using image, text, speech data
Experience of working on a project end-to-end: problem scoping, data gathering, EDA, visualizations, modeling and insights
Collaborate with business and data owners to formulate problems whose solution would be impactful to the business
Good to have experience in any one of the cloud platforms such as AWS, GCP or Azure
Job Type: Contract
Salary: From $70.00 per hour
Schedule:
8 hour shift
Experience:
Python: 10 years (Preferred)
SQL: 10 years (Preferred)
PYSPARK: 10 years (Preferred)
Redshift: 10 years (Preferred)
R: 10 years (Preferred)
AWS: 10 years (Preferred)
GCP: 10 years (Preferred)
Work Location: Remote
Speak with the employer
+91 8838059965
Show Less
Report</t>
  </si>
  <si>
    <t>GTA (Global Technology Associates)</t>
  </si>
  <si>
    <t>Looking for a Data Scientist
What you will be doing as a Data Scientist
· Responsible for gathering and assessing business information needs and preparing system requirements
· Performs analyses, development, and evaluation of data mining in a data warehouse environment which includes data design, database architecture, Meta data and repository creation.
· Uses data mining and data analysis tools. Reviews and validates data loaded into the data warehouse for accuracy
· Interacts with user community to produce reporting requirements
· Provides technical consulting to users of the various data warehouses and advises users on conflicts and inappropriate data usage
· Responsible for prototyping solutions, preparing test scripts, and conducting tests and for data replication, extraction, loading, cleansing, and data modeling for data warehouses
· Maintains knowledge of software tools, languages, scripts, and shells that effectively support the data warehouse environment in different operating system environments
· Makes recommendations towards the development of new code or reuse of existing code.
· Responsibilities may also include participation in component and data architecture design, performance monitoring, product evaluation and buy versus build recommendations
What you will bring to the table as a Data Scientist
· Bachelor’s Degree in computer science, Information Systems, or another related field. Or equivalent work experience
· Typically has 1 -3 years of IT work experience in business intelligence tools and systems
· Possesses working knowledge of Relational Database Management Systems (RDBMS) and data warehouse front-end tools
· Must have an extensive knowledge of data warehouse and data mart concepts
· Experience in systems analysis, design and a solid understanding of development, quality assurance and integration methodologies
· Typically has 2+ years of programming/systems analysis experience
· Data Scientist - 5 years exp
· Python or R experience is required
· AWS Cloud experience (prefers S3)
What you didn’t know about us:
· Competitive salary
· Health, Dental and Vision Benefits
· Short/Long Term Disability and Critical Care/Illness Protection
· Life Insurance and Retirement Plans
· Employee Assistance Program
· With this position, you will get the opportunity to work with our game changing clients and further advance your already valuable experience in the telecom industry!
We are Connectors. We thrive on ‘quality over quantity’ and put in the work building strong relationships. We create connections, discover qualities, uncover skills, and place people with accuracy. We are your true partner!
We are Collaborators. You’ll be working with a wholly-owned subsidiary of Kelly and part of the Kelly Telecom division. It allows us to be as nimble and fiercely competitive as a startup while having the backing of a multibillion dollar publicly traded company which has been in business for 75 years. With direct access to hiring managers, services don’t stop at standard recruiting processes. We use our expertise to improve your application skills and provide ongoing career support.
We give 24/7 Support. We are in this together. We provide around the clock availability, competitive employee benefits, and continuously check-in to make sure things are going smoothly. Check out our Glassdoor page!
Kelly Telecom is an equal opportunity employer and will consider all applications without regard to race, genetic information, sex, age, color, religion, national origin, veteran status, disability, or any other characteristic protected by law. For more information click Equal Employment Opportunity is the law.
You should know: Your safety matters! Vaccination against COVID-19 may be a requirement for this job in compliance with current client and governmental policies. A recruiter will confirm and share more details with you during the interview process.
#JobsAtKellyTelecom
Job Types: Full-time, Contract
Schedule:
8 hour shift
Work Location: One location
Show Less
Report</t>
  </si>
  <si>
    <t>Thumbtack</t>
  </si>
  <si>
    <t>A home is the biggest investment most people make, and yet, it doesn't come with a manual. That's why we're building the only app homeowners need to effortlessly manage their homes — knowing what to do, when to do it, and who to hire. With Thumbtack, millions of people care for what matters most, and pros earn billions of dollars through our platform. And as one of the fastest-growing companies in a $500B industry — we must be doing something right.
We are driven by a common goal and the deep satisfaction that comes from knowing our work supports local economies, helps small businesses grow, and brings homeowners peace of mind. We're seeking people who continually put our purpose first: advocating for pros and customers, embracing change, and choosing teamwork every day.
At Thumbtack, we're creating a new era of home care. If making an impact and the chance to do good inspires you, join us. Imagine what we'll build together.
Thumbtack by the Numbers
Available nationwide in all 3,143 U.S. counties
70 million projects started on Thumbtack
More than 4 million customers in the last 12 months
Pros earn billions on our platform
More than 8 million 5-star reviews for our stellar pros
1000+ employees and $3.2 billion valuation (June, 2021)
About the Data Science Team
We're looking for data scientists with deep expertise in machine learning, optimization, building data products, and/or statistics. As part of a small product team you will have full ownership over your domain, so you should be a person who dreams big, then executes well.
At Thumbtack, the Data Science team is responsible for a wide variety of problems spanning machine learning, statistics, and computer science:
Characterize marketplace dynamics. Thumbtack's marketplaces consist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professionals transacting on our platform.
Model complex relationships in the presence of many confounding factors. Predictive modeling problems are everywhere across our product. Our team works to scope, design and implement machine learning models to support Thumbtack's product.
Challenge
Our team is at the forefront of a massive amount of user data. We need to think a lot about both scaling as well as how to provide experiences for a wide set of users that we don't necessarily know a ton about immediately. We are building experiences into our apps to onboard, engage, and re-engage our users and are constantly experimenting to produce delightful and consistent user experiences.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Collaborate with engineering, marketing, and economists to use sound statistical practices.
What you'll need
M.S. or equivalent experience in Computer Science, Economics, Engineering, Math, Statistics, or other relevant technical field
Expert knowledge of machine learning techniques: regression and classification, clustering, neural networks, boosted decision trees, etc.
Ability to effectively read, write, and debug code in programming languages such as Python
Good knowledge of probability and statistics, including experimental design, optimization, and causal inference
Excellent written and verbal technical communication skills
Bonus points if you have
If you don't think you meet all of the criteria below but still are interested in the job, please apply. Nobody checks every box, and we're looking for someone excited to join the team.
Ph.D. in Computer Science, Economics, Engineering, Math, or Statistics
Expert knowledge of probability and statistics, including experimental design, predictive modeling, optimization, and causal inference
Experience with large-scale distributed systems
Thumbtack is a virtual-first company, meaning you can live and work from any one of our approved locations across the United States, Ontario or the Philippines. When it is safe to gather, we will begin to host in-person events on a regular basis. Remote employees will be expected to travel occasionally for these events to a Thumbtack library or offsite team-building location. In cities with 5+ employees, we are establishing local communities, where employees can gather for local events. Additionally, employees in the San Francisco, Salt Lake City, Toronto and Manila areas will have opt-in access to communal workspace at one of our Thumbtack libraries. We always prioritize the health and safety of our employees. Currently, participation in these events and Thumbtack library use are optional. Both require employees to be fully vaccinated.
#LI-Remote
Benefits &amp; Perks
Virtual-first working model coupled with quarterly in-person events and Camp Thumbtack
20+ company-wide holidays including two week-long shutdowns
Libraries (collaborative workspaces) in San Francisco, Toronto, and Manila
Stipends for remote work support, home office set-up and Thumbtack services
Cell phone and WiFi reimbursements
Subscriptions and Employee Assistance Program for mental health and well-being
Learn More About Us
Life @ Thumbtack Blog
How Thumbtack is embracing virtual work
Follow us on LinkedIn
Meet the pros who inspire us
Thumbtack embraces diversity. We are proud to be an equal opportunity workplace and do not discriminate on the basis of sex, race, color, age, pregnancy, sexual orientation, gender identity or expression, religion, national origin, ancestry, citizenship, marital status, military or veteran status, genetic information, disability status, or any other characteristic protected by federal, provincial, state, or local law. We also will consider for employment qualified applicants with arrest and conviction records, consistent with applicable law.
Thumbtack is committed to working with and providing reasonable accommodation to individuals with disabilities. If you would like to request a reasonable accommodation for a medical condition or disability during any part of the application process, please contact: recruitingops@thumbtack.com.
If you are a California resident, please review information regarding your rights under California privacy laws contained in Thumbtack's Privacy policy available at https://www.thumbtack.com/privacy/ .
Show Less
Report</t>
  </si>
  <si>
    <t>Yale University</t>
  </si>
  <si>
    <t>New Haven, CT</t>
  </si>
  <si>
    <t>Data Scientist
Pathology - Operations
75131BR
University Job Title
Data Scientist 1
Bargaining Unit
None - Not included in the union (Yale Union Group)
Time Type
Full time
Duration Type
Regular
Compensation Grade
Administration &amp; Operations
Compensation Grade Profile
Manager; Program Leader (24)
Wage Ranges
Click here to see our Wage Ranges
Work Location
Medical School Campus
Worksite Address
310 Cedar Street
New Haven, CT 06510
Work Week
Standard (M-F equal number of hours per day)
Searchable Job Family
Research/Support
Total # of hours to be worked:
37.5
Position Focus:
The mission of the Yale Institutional Biorepository Program is to establish a centralized biorepository with a high quantity and quality of human biospecimens and associated databases to advance future biomedical research, accelerate discoveries, and improve treatments for patients. The program is seeking highly motivated and experienced Data Scientists with a strong background in data analytics and statistics. Successful candidates will have the opportunity to work in a multidisciplinary environment, help researchers with data integration and management, and develop pipelines to empower data analysis throughout the entire scientific and translational research process within the Biorepository and the Yale research community. The applicant will also have the opportunity to present/publish the results in scientific conferences/journals, interact with world-class scientists, design, and execute analysis independently and collaboratively with other scientists. A strong interest in learning new programming languages and environments, tools, basic biology, etc., is a must.
Responsibilities:
Collect, manage, and govern different types of data, such as clinical and genomic data, from various sources and integrate these interoperable data into an all-in-one system, making them readily available to the broader research community.
Conduct routine data quality and consistency checks and resolution of data discrepancies.
Work with other scientists to develop and apply statistically rigorous solutions for study design, data analysis, and information mining of "omics" and other biological data for the discovery of clinically actionable biomarkers, integration of these data with clinical information, and translation of genomic discoveries to the bedside to accelerate precision medicine.
Work with the bioinformatics and software engineer team to design, build, and operate software platforms and infrastructure for managing, distribution, and scalable data analysis in the repository.
Assist in preparation of grant proposals, participate in publications and presentations as author or co-author
NOTE: This job description is not intended to provide a comprehensive or exclusive list of job duties. Job duties and/or responsibilities within the context of this job description may change at the discretion of the employee's direct supervisor.
Essential Duties
Develop and execute new and/or highly complex algorithms and statistical predictive models and determine analytical approaches and modeling techniques to evaluate potential future outcomes. Establish analytical rigor and statistical methods to analyze large amount of data, using advanced statistical techniques and mathematical analyses. Manage analytical projects from data exploration, model building, performance evaluation, through implementation. Develop work plans and monitor progress and project timelines. Document coding and changes to work plans using established work group methods in GitHub.Interact with a multidisciplinary team of internal and external peers to regularly, effectively, and openly communicate progress and outcomes of planned work. Attend weekly team meetings to discuss team and project-related activities, issues, change, communications, and updates.
Required Education and Experience
Master’s Degree in computer science, applied/computational mathematics, engineering, biostatistics, statistics, or a quantitative field such as astronomy or geology, and 2 years of hands-on experience in deep learning or an equivalent combination of education and experience.
Required Skill/Ability 1:
Experience working in the field of data science/data analytics and statistics.
Required Skill/Ability 2:
Proficient in data collection, cleaning, formatting, visualization, analysis, and reporting. Experience in programming/coding using Python, R, and SQL.
Required Skill/Ability 3:
Proficiency with Anaconda, Jupyter, Spyder, RStudio, SPSS, and Excel. Experience with Linux and Windows operating systems.
Required Skill/Ability 4:
Capability to work independently or collaboratively in a teamwork environment.
Required Skill/Ability 5:
Excellent written, verbal, and presentation skills. Excellent management skills.
Preferred Education, Experience and Skills:
Familiar with collecting clinical data and imaging from different medical databases and resources. Experience with machine learning and deep learning for predictive statistics and outcomes. Familiar with data visualization using Tableau and other data visualization platforms. Experience in mentoring and advising trainees.
Drug Screen
No
Health Screening
No
Background Check Requirements
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"Learn about background checks" under the Applicant Support Resources section of Careers on the It's Your Yale website.
COVID-19 Vaccine Requirement
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
Posting Disclaimer
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
EEO Statement:
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
Inquiries concerning Yale’s Policy Against Discrimination and Harassment may be referred to the Office of Institutional Equity and Accessibility (OIEA).
W.L. Harkness Hall, 3rd Floor, Room 303
100 Wall Street, New Haven CT 06511
203-432-0849
equity@yale.edu
Note
Yale University is a tobacco-free campus
Show Less
Report</t>
  </si>
  <si>
    <t>Payroll Title:
RSCH DATA ANL 3
Department:
CLIMATE/ATMOS SCI/PHY OCEANOG
Hiring Salary Range
63,400-$103,100 / Year
Worksite:
Appointment Type:
Career
Appointment Percent:
100%
Union:
Uncovered
Total Openings:
1
Work Schedule:
Days, 8 hrs/day, Mon-Fri
#116712 Atmospheric Data Scientist
Extended Review Date: Wed 10/19/2022
UC San Diego values equity, diversity, and inclusion. If you are interested in being part of our team, possess the needed licensure and certifications, and feel that you have most of the qualifications and/or transferable skills for a job opening, we strongly encourage you to apply.
For the safety and well-being of the entire university community, the University of California requires, with few exceptions, that all students, faculty and staff be vaccinated against the COVID-19 virus and influenza before they will be allowed on campus or in a facility or office. For more information visit: Flu Vaccine Mandate / COVID Vaccine Policy
UCSD Layoff from Career Appointment: Apply by 6/9/22 for consideration with preference for rehire. All layoff applicants should contact their Employment Advisor.
Special Selection Applicants: Apply by 6/17/22. Eligible Special Selection clients should contact their Disability Counselor for assistance.
This position will remain open until filled.
DESCRIPTION
The Atmospheric Research Modeler is responsible for supporting the development, evaluation, verification, and improvement of mesoscale weather prediction models. Analyzes large data sets including model data and observations from several platforms, and develops forecast models and decision support tools focused on atmospheric processes related to extreme events and their impacts. Calculates model verification statistics to assess the prediction skill of the CW3E weather forecast system. Contributes to a variety of modeling projects, including CW3E near-real time forecasting system, high-resolution reanalysis, dynamical ensembles, high-resolution simulations of landfalling atmospheric rivers, and the representation of the marine boundary layer. Supports the analysis and dissemination of experimental results via conference presentations, manuscripts, technical reports, and other publications.
Researches assignments that are of moderate diversity in scope. Exercises judgment within generally defined practices and policies in selecting methods and techniques for obtaining solutions.
QUALIFICATIONS
Thorough knowledge of research function. Ability to work with large datasets with different formats and components, including NetCDF, GRIB, and binary.
Thorough skills associated with statistical analysis and systems programming. Proven expertise in programming to include shell scripting, Matlab, IDL, Fortran, Perl, NCL, and Python, amongst other programming languages. Must be proficient in Linux environments.
Thorough skills in analysis and consultation. Strong time management skills. Ability to prioritize tasks appropriately and meet deadlines.
Skills to communicate complex information in a clear and concise manner both verbally and in writing. Skills in scientific visualization, scientific writing, and experience presenting at scientific conferences (poster and oral presentations).
Skills in project management. Strong time management skills. Can prioritize tasks. Meets deadlines.
Research skills at a level to evaluate alternate solutions and develop recommendations. This includes proposing new analyses, new conceptual ideas, or new workflow recommendations.
Experience and proficiency in setting up, running, and analyzing output from numerical weather prediction models, such as WRF, MPAS, or similar.
Excellent interpersonal skills including thoughtfulness, diplomacy and flexibility with the ability to work independently or within ateam framework in conjunction with principles of community with staff, faculty, researchers, and students.
Graduate degree in atmospheric sciences or related field.
Experience running numerical weather prediction models on high-performance computing (HPC) platforms.
SPECIAL CONDITIONS
Job offer is contingent upon satisfactory clearance based on Background Check results.
Our employees enjoy competitive compensation packages and educational opportunities in a diverse, stimulating workforce. Click here for Details
Pay Transparency Act Full Salary Range: $63,400 - $142,800 Annually
The University of California, San Diego is required to provide a reasonable estimate of the compensation range for this role. This range takes into account the wide range of factors that are considered in making compensation decisions including but not limited to experience, skills, knowledge, abilities, education, licensure and certifications, and other business and organizational needs. It is not typical for an individual to be offered a salary at or near the top of the range for a position. Salary offers are determined based on final candidate qualifications and experience. The full salary range for this position is defined as the Full Pay Range. The budgeted salary or hourly range that the University reasonably expects to pay for this position defined as the Expected Pay Scale. Placement within the Expected Pay Scale is determined by internal equity, relevant qualifications, and collective bargaining agreements (when applicable).
Job offer is contingent on successful engagement in the UC COVID-19 Vaccination program (fully vaccinated with documented proof or approved exception/deferral).
To foster the best possible working and learning environment, UC San Diego strives to cultivate a rich and diverse environment, inclusive and supportive of all students, faculty, staff and visitors. For more information, please visit UC San Diego Principles of Community.
The University of California is an Equal Opportunity/Affirmative Action Employer. All qualified applicants will receive consideration for employment without regard to race, color, religion, sex, national origin, disability, age, protected veteran status, gender identity or sexual orientation. For the complete University of California nondiscrimination and affirmative action policy see: http://www-hr.ucsd.edu/saa/nondiscr.html
UC San Diego is a smoke and tobacco free environment. Please visit smokefree.ucsd.edu for more information.
Show Less
Report</t>
  </si>
  <si>
    <t>InSite Property Group</t>
  </si>
  <si>
    <t>InSite Property Group is seeking an experienced Data Scientist to join our Revenue Management team.
Objective:
The Data Scientist will use both business domain and technical skills to support the revenue management team to optimize the pricing of our self-storage unit inventory to maximize revenue.
Responsibilities:
Lead the people, process and tool choices that support the efforts to build and deploy models that explain the real world, using a must-have combination of intuition, math and programming (Python/R and SQL)
Responsible for applying statistical and model rigor to any deliverable yet balancing with calculated trade-offs
SME on algorithms and designs code that can be refactored easily by a data engineer or used by a data analyst
Builds repo and maintains a library of models that can be applied/refactored on similar design patterns
Expert in both unstructured and structured data set ingestion and classification, regression, SVM, deep learning etc.
Collaborate with team in new techniques and pushes boundaries of existing technology to deliver enterprise value
Refresh and update models as needed
Thought leader on how to converge available data, transfer learning from other projects and test new algorithms that optimize across large, ambiguous data sets
Other Functions:
Must be willing to travel to other company sites as necessary
Must be able to work extended hours and weekends as needed
Other duties as assigned
Skills and Experience:
4-6 years of experience or any equivalent of experience and post graduate education
Bachelors in STEM fields such as physics, social/economics, or business with a strong technical acumen required
Masters and/or PhD degree preferred
Strong command of applied math (linear/matrix functions) with deep learning theory and practice; Both frequentist or Bayesian welcome
Strong verbal communication skills; ability to effectively communicate cross functionally
Proficiency with programming and scripting languages: Python/R, SQL and C#/++
Experience with analytic frameworks and open-source libraries
Passionate about thinking through problems and solving them
Realistic view of AI and understanding of how to use deep learning in real-world situations
Physical Requirements:
Prolonged periods sitting at a desk and working on a computer
Must be able to lift up to 15 pounds at times
InSite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InSite Property Group complies with federal and state disability laws and makes reasonable accommodations for applicants and employees with disabilities. If reasonable accommodation is needed to participate in the job application or interview process, to perform essential job functions, and/or to receive other benefits and privileges of employment, please contact Human Resources, InSite Property Group.
Job Type: Full-time
Pay: $120,000.00 - $140,000.00 per year
Benefits:
401(k)
401(k) matching
Dental insurance
Health insurance
Life insurance
Paid time off
Vision insurance
Schedule:
Monday to Friday
Weekend availability
Work Location: Remote
Show Less
Report</t>
  </si>
  <si>
    <t>Jacksonville Jaguars</t>
  </si>
  <si>
    <t>About the Jacksonville Jaguars and Bold Events
The Jacksonville Jaguars are a professional football team and a member of the National Football League. The Jaguars are one of the NFL’s youngest franchises, and played its first regular season home game on September 3, 1995. The Jaguars are owned by Shahid Khan, a visionary leader whose businesses include Flex-N-Gate, Fulham Football Club and All Elite Wrestling. The Jaguars play at TIAA Bank Field in downtown Jacksonville, Florida. Under Mr. Khan’s leadership, TIAA Bank Field has evolved to include some of the most unique stadium assets, including swim spas and 19 video boards, two of which are longer than a football field.
Most recently, the addition of Daily’s Place has provided downtown Jacksonville with a new entertainment destination, as well as an indoor practice facility for the Jaguars. Sister company, Bold Events, LLC, operates business at Daily’s Place and TIAA Bank Field. Bold Events is responsible for attracting and planning major and minor events and programming. In its opening year, Daily’s Place hosted 31 concerts!
The Jaguars and Bold Events company values are Passion, Respect, Innovation, Dedication and Empowerment (PRIDE). We believe in the importance of diversity, continual learning and transparency. We also understand the role that excitement, originality and fun play in the workplace. All of these ideas come together to build a strong and dynamic workplace culture. Because of this, we are dedicated to, and encouraged by, leading the way in developing a distinct and inclusive team.
Summary
The Data Scientist will play an integral role in the Jacksonville Jaguars organization as a member of the Analytics team. You will be joining a team that is collectively responsible for gathering, analyzing, interpreting, presenting, and communicating data to enhance processes, decision-making, and outcomes for the Jacksonville Jaguars. When we’re not working with data, we’re probably sharing food discoveries, competing in word games, or discussing travel plans.
In this position, you will surface insights from disparate data sources, assess organizational strategies, and communicate findings to a variety of audiences. Like the other members of the team, you will be empowered to leverage your skills with data to support the company in any way possible, whether for revenue growth or sustaining a winning team on the field.
Job Responsibilities
Analyze data and communicate insights to inform/impact decisions and to shape strategy
Develop reproducible analyses and models for application to business and football components of the organization
Develop reporting and collaborate with stakeholders to ensure timely delivery
Manage ad-hoc requests from a variety of stakeholders
Tailor communication style to convey insights and research findings to both technical and non-technical audiences
Identify opportunities to initiate new projects and research, and to improve existing processes
Job Requirements
Required
Proficiency in R (dplyr) or Python (pandas)
Ability to synthesize data from a variety of sources and identify actionable insights
Proficiency in SQL and comfortable aggregating data, joining tables, and writing efficient queries
Aid in creating, updating, and managing tables within a SQL database
Experience with data visualization software, ideally Tableau
Willingness to work collaboratively with others across the organization
Keen attention to detail and willingness to ensure deliverables are accurate and complete
Preferred
Ability to access data via APIs and/or web scraping
Experience with data pipelines and ETL management
Experience with AWS cloud services and tools (Redshift, S3, etc.)
Resourcefulness in solving problems and devising solutions for a wide variety of challenges
Example Projects
How can we estimate the probability of an individual seat selling as inventory changes around it?
What’s the true value of a draft pick, relative to dynamic market conditions?
Perks and Offerings
Here is insight into some of the perks and offerings of the Jaguars and Bold Events:
Health, Dental, Vision and Life insurance options.
Mobile phone stipend.
100% match of the employee’s contribution, up to 5% of income, in company 401(k) program.
16 weeks of paid parental leave, including adoption.
Company provided lunch, during the work week.
Wellness Programs inclusive of: Employee Assistance Program through NFL Lifeline; access to Head Team Psychologist; Calm app subscription; access to onsite weight facility; company sponsored rec leagues; company provided FitBit; significant discounts to local YMCA; wellness challenges.
Team member recognition program and various company events and celebrations.
17 paid company holidays in addition to 17 days of PTO (that’s over 1 month of paid time off!); Summer Fridays
JagsU and various company and departmental training and development options.
Various employee events.
Opportunity to receive tickets to various events such as Jaguars home games and concerts, as well as other local, ticketed events.
Various other perks and discounts through local partners.
Onsite notary.
Perks and offerings are subject to change and may be dependent upon role.
View http://www.jaguars.com/careers/ to learn more about what it means to be a part of the team!
Applications are being accepted online only. Please do not call to apply for this position. Please provide complete information. An incomplete application may affect your consideration for this position. The Jacksonville Jaguars and Bold Events are committed to a policy of equal employment opportunity and will not discriminate against an applicant on the basis of race, color, religion, creed, national origin, ancestry, sex, age, disability, veteran status, genetic information or any other legally recognized protected basis under federal, state or local laws, rules, or legal requirements.
By submitting this application, you understand that you may be subject to a pre-employment drug test. You certify that the information in your application is true, correct and complete. You authorize the Jaguars and its representatives to contact your prior and current employer and other references and all others for purposes of confirmation of the information you have provided. You understand your application is subject to, among other things, your eligibility to work in the United States.
Any personal data (including any sensitive personal data) that you provide to the Jaguars and Bold Events as part of the recruitment process and/or otherwise for potential employment may be held and processed for the purposes of your registration, application and potential selection and in connection with any subsequent employment or placement at the Jaguars or any of its affiliates. That data may be retained and further processed for the purposes of matching your skills and qualifications to future positions, identifying you as a potential candidate for future positions, to inform you of future positions and analytics in respect of who applies for positions with the Jaguars or any of its affiliates. If you are selected for the opportunity for which you apply, your personal data may be used for the purposes of entering into a relationship with the Jaguars or Bold Events, including sending you correspondence or general information relating to the employment relationship. Your personal data may be disclosed to Jaguars affiliates and to third-party organizations providing services to the Jaguars and Bold Events. Your personal data will be retained in accordance with the Jaguars and Bold Events document retention policies and applicable laws.
Show Less
Report</t>
  </si>
  <si>
    <t>Revenue Management Solutions Llc</t>
  </si>
  <si>
    <t>Oklahoma City, OK</t>
  </si>
  <si>
    <t>The Company
Founded in 2006, Revenue Management Solutions has a bold mission to change the healthcare technology landscape by delivering innovative solutions to help solve the complex challenges facing our customers. Our pursuit of this mission is the driving force that brings us to work each day. We believe in embracing new ideas, challenging ourselves and failing forward. We have assembled a team and created a culture where we respect and celebrate individual talents and team wins. With 15+ years in the business of Healthcare Remittance Processing, RMS has continued to advance the Healthcare Revenue Cycle with automated solutions that have put us at the top of our field. If you are looking to join a team where your work can be personally and professionally rewarding, don’t just join a company with a mission. Join a mission with a company behind it.
We offer top health, dental, vision and 401k benefits
Location
Revenue Management Solutions, LLC is based in Oklahoma City, Oklahoma. Oklahoma City is a great place to live because it offers affordable living, limited traffic, and wonderful people.
Job Description
The Data Scientist will apply statistical theory and methods to collect, interpret, and summarize data as well as make predictions and recommend actions based on data.
Key Responsibilities
Conducts statistical analyses to develop strategies
Builds predictive models and machine-learning algorithms
Identifies data patterns and trends
Proposes solutions and strategies to business challenges
Presents information using data visualization techniques
Documents all processes and research
Other duties and responsibilities as assigned
Qualifications
Excellent verbal and written communication skills
Excellent organizational skills and attention to detail
Able to multitask, prioritize, and manage time effectively
Strong math skills
Problem-solving aptitude
Education/Experience
Bachelor’s degree in computer science, statistics, applied math or related field required. Master’s degree preferred
Extensive background in data mining and statistical analysis
At least two years’ experience with SQL and statistical software packages (Python, R, SAS) required
Experience using business intelligence tools and data frameworks
Physical Requirements
While performing the duties of this Job, the employee is regularly required to communicate verbally and in the written form. The employee is physically required to utilize a laptop and other electronic devices effectively. The employee must lift and/or move up to 20 pounds (laptop computer, bag, and accessories). Specific vision abilities required by this job include close vision and distance vision.
Why Should You Apply?
Great benefits
Work-life Balance
Exciting atmosphere
Industry leading technology
All candidates are subject to background and drug screens per company policy
Show Less
Report</t>
  </si>
  <si>
    <t>GEICO</t>
  </si>
  <si>
    <t>Senior Data Scientist (Remote)</t>
  </si>
  <si>
    <t>Chevy Chase, MD</t>
  </si>
  <si>
    <t>AI Governance &amp; Responsible AI Team at GEICO is seeking a savvy and inquisitive data scientist to help bring together Machine Learning lifecycle and accountable and responsible AI (RAI) principles. The work includes shaping and implementing the technical framework and methodology for identifying, testing and mitigating AI risks, through the product development and deployment phases of Machine Learning (ML) models.
You will support critical departmental or cross-functional ML initiatives and projects across various functional areas, including Claims, Customer Experience, Marketing, HR. This is a critical role with high visibility across the organization, and impact on all AI initiatives in GEICO.
As part of the AI Governance Team, you will help with a multi-year transformational journey focusing on:
Enabling Responsible AI- working closing with Data Scientists from various functional areas, we help enable transparent, accountable, compliant, and fair ML model development
Shaping Risk-Based Model Governance – designing and implementing an AI governance workflow process to address AI-specific risks, including addressing the emerging regulatory framework(s)
Driving Simplicity and Standardization - integrating related work to reduce redundancy, focus on the most critical and effective elements of AI risks and control ecosystem
Promoting Automation - advancing the journey to reduce manual processes, enhance monitoring techniques and seizing the power of automation
.
Key Responsibilities
In this role you will:
1. Partner cross-functionally with data scientists, business analysts, software engineers, and product managers to identify and mitigate risks inherent in machine learning models
2. Build and validate statistical and machine learning models through all phases of development, from design through training, evaluation and monitoring
3. Test and validate models under development in meeting model governance and responsible AI standards and goals
4. Monitors deployed models, test performance against monitoring standards, identify impact of drifts
5. Develop new ways to stress test and identify weak region/spots in model predictions early in the product development lifecycle
6. Assess, propose, and develop toolsets and techniques for detection and mitigation of bias in data and ML models; use these tools in testing and validating models
7. Assess, challenge, and at times defend state-of-the-art decision-making systems to internal partners
8. Communicate technical subject matter clearly and concisely to individuals from various backgrounds both verbally and through written communication; prepare presentations of complex technical concepts and research results to non-specialist audiences and senior management
9. Translate the complexity of your work into tangible business goals, and challenge model developers to advance their modeling, data, and analytic capabilities
The ideal candidate is:
1. Inquisitive. You thrive on bringing definition to big, undefined problems. You love asking questions and pushing hard to find answers. You’re not afraid to share a new idea.
2. Technical. You’re comfortable with open-source languages and are passionate about developing further. You have hands-on experience developing data science solutions using open-source tools and cloud computing platforms.
3. Statistically minded. You’ve built models, validated them, know how to monitor for drifts. You know how to stress-test models for different sub-populations, and interpret various analytics performance metrics such as confusion matrix, ROC, data and model drifts, etc.
4. Innovative. You continually research and evaluate emerging technologies. You stay current on published state-of-the-art methods, technologies, and applications and seek out opportunities to apply them.
Requirements:
Proficiency in key supervised and unsupervised ML techniques (such as classification, survival analysis, panel data models, ensemble trees, anomaly detection, clustering, machine learning methods)
5+ years of experience developing, diagnosing, and validating Machine Learning models
2+ years of experience monitoring and validation models in production
2+ years of experience mentoring and/or leading other data scientists
3+ years of experience in Python for large scale data analysis
3+ years of experience with relational databases and SQL
Experience in model monitoring and validation
Strong analytical skills with high attention to detail and accuracy
Excellent written and verbal communication skills
Hands-on knowledge of cloud infrastructure and data tools and techniques and able to follow standards and processes
Capacity to learn new technical concepts and to adapt to new technologies quickly
BA/BS required in Data Science, Computer Science, Economics, Statistics, Operations Research, Mathematics or a related field
Benefits:
As a full time associate, you’ll enjoy our Total Rewards Program* to help secure your financial future and preserve your health and well-being, including:
Premier Medical, Dental and Vision Insurance with no waiting period**
Paid Vacation, Sick and Parental Leave
401(k) Plan with Profit Sharing
Tuition Assistance including Direct Billing and Reimbursement payment plan options
Paid Training, Licensures, and Certificates
Benefits may be different by location. Benefit eligibility requirements vary and may include length of service.
**Coverage begins with the pay period after hire date. Must enroll in New Hire Benefits within 30 days of the date of hire for coverage to take effect.
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
#LI-AP1
Apply Now: click Apply Now
Show Less
Report</t>
  </si>
  <si>
    <t>AppZen</t>
  </si>
  <si>
    <t>Data Scientist - DS 3</t>
  </si>
  <si>
    <t>AppZen is the leader in autonomous spend-to-pay software. Its patented artificial intelligence accurately and efficiently processes information from thousands of data sources so that organizations can better understand enterprise spend at scale to make smarter business decisions. It seamlessly integrates with existing accounts payable, expense, and card workflows to read, understand, and make real-time decisions based on your unique spend profile, leading to faster processing times and fewer instances of fraud or wasteful spend. Global enterprises, including one-third of the Fortune 500, use AppZen’s invoice, expense, and card transaction solutions to replace manual finance processes and accelerate the speed and agility of their businesses. To learn more, visit us at www.appzen.com.
We are looking for a Data Scientist to come and work on our growing AI stack. You will be working with a team of highly skilled and motivated data scientists and machine learning engineers. If you are excited about natural language understanding and machine translation, AppZen is the right place for you to apply and grow your skills.
Must-Have:
Solid understanding of machine learning fundamentals, and familiar with standard algorithms and techniques
Ability to analyze a wide variety of data: structured and unstructured, observational and experimental, to drive system designs and product implementations
Expert knowledge of a statistical computing language such as Python or R Knowledge of probability and statistics, including experimental design, predictive modeling, optimization, and causal inference Experience in design and deployment of real-world, large-scale, user-facing systems
Ensure data quality throughout all stages of acquisition and processing, including such areas as data sourcing/collection, ground truth generation, normalization, transformation, cross-lingual alignment/mapping, etc.
Manage your own process: identify and execute on high impact projects, triage external requests, and make sure you bring projects to conclusion in time for the results to be useful
Excellent written and verbal technical communication skills; communicate proposals and results in a clear manner backed by data and coupled with actionable conclusions to drive business decisions
M.S. or equivalent experience in Computer Science, Engineering, Statistics, or other relevant technical field
Must have 4+ years of industry experience
You are a team player
Nice-to-Have:
Track-record of having developed novel algorithms, e.g. publications in one or more of the following: KDD, WWW, NIPS, ISWC, NAACL, ACL, SIGIR, EMNLP, ICML etc
AppZen is committed to fair and equitable compensation practices.
The base pay range for this role is $150,000 to $180,000. Actual compensation packages are based on several factors that are unique to each candidate, including but not limited to skill set, depth of experience, certifications, and specific work location. This may be different in other locations due to differences in the cost of labor.
The total compensation package for this position may also include annual performance bonus, stock, benefits and/or other applicable incentive compensation plans.
We are equal opportunity employer and value diversity. All employment is decided on the basis of qualifications, merit and business need.
Show Less
Report</t>
  </si>
  <si>
    <t>Nemours</t>
  </si>
  <si>
    <t>Research Data Scientist</t>
  </si>
  <si>
    <t>Wilmington, DE</t>
  </si>
  <si>
    <t>Nemours is seeking a Research Data Scientist to join our team in Wilmington, DE.
Nemours Cardiac Center/Center for Cardiovascular Research and Innovation is pleased to announce a new Master's or PhD-level (preferred) data scientist position to establish research informatics capabilities in areas related to the application of Artificial Intelligence (AI) and Machine Learning (ML). The position will work with the Biomedical Research Informatics Center (BRIC) as part of a growing group of biomedical informatics staff at Nemours with primary reporting to Carissa Baker-Smith, MD, MPH, Co-Director of the Center for Cardiovascular Research and Innovation. Focused on cardiovascular research, the incumbent will participate in the development and submission of grant applications, collaborate with clinical investigators in studies that leverage Nemours extensive EHR data as well as clinical databases within the field of cardiology, and conduct independent research using EHR and related data. The Data Scientist will serve as a subject matter expert within the Cardiac Center on the application of AI/ML technologies to biomedical research. The position will be based in Delaware (preferred).
Essential Functions:
Apply expert knowledge of Artificial Intelligence (AI) and Machine Learning (ML) to develop new research projects related to the analysis and interpretation of information from Electronic Health Records.
Participate in existing projects using PEDSnet, N3C and other data resources, notably cardiac clinical data registries.
Collaborate with other clinical and research scientists/physicians in the application of AI/ML to improve pediatric health within the Nemours Cardiac Center and NCC Center for Cardiovascular Research and Innovation.
Publish research in appropriate scientific journals
Present research at scientific meetings and assist others with preparing for research presentations.
Develop and/or participate in the preparation and submission of grant proposals.
Participate in NCC-CCRI and BRIC staff meetings.
Additional miscellaneous duties and responsibilities, as may be assigned from time to time by employee's supervisor.
Be able to program in SAS and R (minimum; other programming languages welcome).
Competence in SQL and Python programming (minimum; other programming languages welcome).
Basic understanding of biostatistics required- categorical and continuous variable analyses, cox proportional hazard modeling, etc. (minimum).
Job Requirements:
Masters Degree Required; post graduate degree preferred
1-3 years of related experience required
Show Less
Report</t>
  </si>
  <si>
    <t>Job Title:
Senior Data Scientist
Requisition ID:
R016167
Job Description:
Your Mission
The Senior Data Scientist will develop and operationalize machine learning models in order to personalize players experience in Call Of Duty franchises. This role also will focus on engineering and pipelines as well as analytics to advise business partners of our progress.
Our team has a wide range of responsibilities across Game Operations, Marketing, CRM, and Business Planning.
Some examples of other projects you may encounter: Recommender that personalizes messages of the day; mobile app display and flow; Customer Lifetime Value; Marketing models (emails and push notifications) and more.
The successful candidate will demonstrate the following skills:
Prototype-to-production engineering skills in Python or Java, including standard methodologies such as source control, accurate documentation, library packaging, versioning, testing, containerization, CI/CD, and task scheduling
Sophisticated analytics and SQL skills
Machine learning expertise, i.e. regression, classification, and clustering algorithms. Time-series analysis, Bayesian methods, and survival analysis. Deep Learning experience a plus.
Ability to understand and implement parameterized models from publications (i.e. Conference Proceedings in ML and Journals in Econometrics).
Professional habits around model validation, testing, and tracking
Solid knowledge of statistics, e.g. statistical power analysis, significance testing, t-tests, ANOVA
Engineering experience in at least one cloud platform such as AWS, GCP, or Azure
Exposure to stream processing infrastructure such as Kafka a plus
Data engineering skills to facilitate data movement, ETL, and analysis
Player Profile
Minimum Requirements:
Masters in a quantitative science with heavy focus on data-driven modeling, e.g. Physics, Mathematics, Operations Research, etc.; or Bachelors + 2 years proven experience. Intermediate level depends on additional experience.
Must be a tenacious and self-catalyzing problem solver. You don’t settle for good enough. Must be able to synthesize disparate data, detect and work around broken data, and investigate every possibility until you are confident you have and understand a detailed solution
Process-oriented driving toward visibility, accountability, and communication
Team-oriented, ability to build long-lasting and collaborative relationships optimally. You work selflessly and enthusiastically, serving as a positive catalyst for collaborative solutioning
You contribute to the expertise in every data and analytic conversation as well as you listen with openness to other’s expertise
A passion for analytics and diving into as well as experiencing the products on which you work (video game enthusiasm with a solid understanding of the connection of gameplay to spending behavior is a plus)
Ability to adapt quickly, high tolerance for ambiguity, and ability to coordinate on a team
Your Platform
We’re headquartered in Santa Monica, California, housing multiple teams across many fields of Marketing, PR, Sales, Supply Chain and other corporate functions such as HR, IT, Legal, Facilities and Finance. Santa Monica is the nerve center of our company, where the best ideas combine with outstanding rigor to build the biggest and best entertainment experiences in the world.
Our World
Great Games Start with Great People! This is an exciting time to join us!
Activision has been changing the way people play for the past 40 years—as the leading developer and publisher of video games, our teams have built some of the world's biggest, most ground-breaking, and beloved entertainment franchises in the industry. Ask anyone who works at Activision what their favorite thing about it is, and they’ll tell you it’s the people. We have world class brands, infrastructure, and resources, but our success comes from people producing greatness together. We are nothing without our employee’s brilliance.
Activision is more than just the leading developer and publisher of video games; we are the creators of some of the world’s biggest, most ground-breaking titles in the industry. Our current portfolio includes Call of Duty®, Skylanders®, and Crash Bandicoot™.
Activision Blizzard (NASDAQ: ATVI), headquartered in Santa Monica, California with locations across the globe, is one of the largest and most successful interactive entertainment companies in the world. Sitting at the intersection of media, technology, and entertainment, our employees are some of the best and brightest across engineering, entertainment, media, and technology. A member of the S&amp;P 500 Activision Blizzard is proud to be included as one of FORTUNE's "100 Best Companies To Work For®," "World's Best Employers," as well as "Most Admired Companies." In 2019 we were honored to receive a perfect score on our entry to the Corporate Equality Index as a Best Workplace for LGBTQ professionals and once again made Fast Company's World's Most Innovative Companies in Gaming.
The video game industry and therefore our business is fast-paced and will continue to evolve. As such, the duties and responsibilities of this role may be changed as advised by the Company at any time to promote and support our business and relationships with industry partners.
Activision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Rewards
We provide a suite of benefits that promote physical, emotional and financial well-being for ‘Every World’ - we’ve got our employees covered! Subject to eligibility requirements, the Company offers comprehensive benefits including:
Medical, dental, vision, health savings account or health reimbursement account, healthcare spending accounts, dependent care spending accounts, life and AD&amp;D insurance, disability insurance;
401(k) with Company match, tuition reimbursement, charitable donation matching;
Paid holidays and vacation, paid sick time, floating holidays, compassion and bereavement leaves, parental leave;
Mental health &amp; wellbeing programs, fitness programs, free and discounted games, and a variety of other voluntary benefit programs like supplemental life &amp; disability, legal service, ID protection, rental insurance, and others;
If the Company requires that you move geographic locations for the job, then you may also be eligible for relocation assistance.
Eligibility to participate in these benefits may vary for part time and temporary full-time employees and interns with the Company. You can learn more by visiting https://www.benefitsforeveryworld.com/.
In the U.S., the standard base pay range for this role is $92,920.00 - $171,814.00 Annual. This base pay range is for the U.S. and is not applicable to locations outside of the U.S. Actual amounts will vary depending on experience, performance and location. In addition to a competitive base pay, employees in this role may be eligible for incentive compensation. Incentive compensation is not guaranteed.
Start your job application: click Apply Now
Show Less
Report</t>
  </si>
  <si>
    <t>Wolverine Trading</t>
  </si>
  <si>
    <t>Data Scientist / Quantitative Analyst</t>
  </si>
  <si>
    <t>We are looking for new or recent graduate looking to help solve complex problems within our marker making trading systems. As a new member of our Quantitative Analyst team, you will work with experienced analysts, traders, and engineers to understand/develop/improve our market making system. Wolverine seeks intelligent and creative individuals who will apply their mathematical and programming skills to complex big data and time series problems. You will spend your days researching trades and market making behavior and building datasets and analysis around your research. You will gain experience with options pricing and equities trading strategies while learning how we approach significance testing, parameter tuning, outlier analysis, and algorithmic optimizations. Our team oversees thousands of data sources and the algorithms that convert these data into actionable insights for our trading strategies.
Our small team of professionals will provide you with an environment that encourages you to flex your creative thinking abilities through informal discussion, allow you to obtain quick feedback, and give you the opportunity to take on increasing responsibilities. Additionally, Wolverine hosts several social activities throughout the year to ensure an optimal work-life balance.
What You'll Do:
Research market making behavior using our in house suite of tools
Analyze large data sets of historical market data and trading statistics using our cutting-edge cluster computing technology
Create new tools and visualizations to help streamline your research
Create and clean new data sources
Create, track, and analyze key performance indicators
Develop, test, and implement statistical models
What We're Looking For:
Bachelor’s degree or higher in analytical/quantitative field of study such as statistics, economics, mathematics, or computer science
Data mining / Statistical analysis knowledge
Experience gathering, cleaning and analyzing large sets of data
Demonstrated programming capabilities (Such as Python, C#, SQL)
Proficient in Python and Excel
Experience in SQL a plus
Exceptional analytical and problem-solving skills
Strong communication skills and a desire to work in a team environment
Self-starter and independent attitude
Demonstrated interest in financial markets and technology (finance background is not required and Options Education will be provided)
Experience with iPython, Tableau or alternative data visualization packages helpful
Why Wolverine?
It's not about the clothes... it's about the person in them. At Wolverine, we've created a strong, collaborative environment with exceptional growth opportunities. Whether your interest is trading, technology, or operations, motivated and innovative individuals can find many pathways to success.
Wolverine Culture:
Our flat organizational structure promotes teamwork across the Firm and offers easy access to senior staff (don't worry, they won't be wearing a suit either). While we work exceptionally well as a team in the office, our bonds are further strengthened through company events, activities and giving back. Volleyball, soccer, hockey, 5K runs, picnic, parties, and trivia nights provide friendly competition and build better relationships. By getting out of our usual environment and doing out-of-the-ordinary things together, we foster creativity and broaden our imaginations to accomplish new challenges.
Wolverine Benefits:
Highly competitive salary bonus
Generous paid time off and flexible scheduling
100% coverage of medical, dental, vision, life, and disability benefits for single coverage
Generous Paid Parental Leave
Retirement Plans: 401K and Roth 401K
Profit sharing plan
Long- and short-term disability
Perks of being at Wolverine:
Casual dress
Free breakfast and lunch from our in-house kitchen with rotating menus (including snacks!)
On-site gym with a subsidized membership
Frequent company outings
Opportunity to give back to organizations that help individuals in need, improve public health and provide others with educational opportunities and resources.
Professional Development
In-house education team – educational classes and resources are offered by our education team for continuous learning opportunities
Mentorship Program
What to expect for our interview process:
Resume Review
Assessment
Phone Screen
Team Interview Series
Decision
About Wolverine
Founded in 1994, the Wolverine companies comprise a number of diversified financial institutions specializing in proprietary trading, asset management, order execution services, and technology solutions. We are recognized as a market leader in derivatives valuation, trading, and value-added order execution across global equity, options, and futures markets. With a focus on innovation, achievement, and integrity, we take pride in serving the interests of both our clients and colleagues. The Wolverine companies are headquartered in Chicago with offices in New York and San Francisco and a proprietary trading affiliate office located in London.
Show Less
Report</t>
  </si>
  <si>
    <t>Arkansas Center for Data Science</t>
  </si>
  <si>
    <t>Junior Data Scientist Apprenticeship</t>
  </si>
  <si>
    <t>Little Rock, AR</t>
  </si>
  <si>
    <t>Arkansas Center for Data Sciences (ACDS) is helping Sequretek hire a junior Data Scientist apprentice in Little Rock.
About the Employer:
Sequretek is an Indian MNC focused on Information Security and Information Management space. The company is backed by Industry veterans who have come together with a vision to build India’s leading Information Security company.
Their vision is to establish and sustain Sequretek as a Global Leader in terms of the ‘Security’ of Enterprise-level Information-Assets through the consistent delivery of world-class products and solutions that leverage state-of-the-art technologies relevant to the contemporary digital economy.
Responsibilities:
Gather data for the Use Case from Security Operation Center (SOC)
Research on the subject to come up with a model
Select the algorithm for the model
Implement the model in Python
Train the model and validate with SOC
Document the work
Maintain the model after releasing to production
Design scalable processes to collect, manipulate, present, and analyze large datasets in a production-ready environment
What does a successful candidate look like?
Strong knowledge of Core Python
Proficiency in Machine learning algorithms (SVM, Decision Trees, PCA, Clustering etc.)
Knowledge and experience of Deep Learning Algorithms (CNN, RNN, LSTM etc.)
Knowledge and experience major ML frameworks: TensorFlow, PyTorch, Keras, Scikit-Learn
Solid analytical thinking skills
Strong written and oral skills (in English)
B.Tech/MTech in Computer Science, Statistics, or Data Science preferred
Requirements:
Ability to work in the United States without a current or future need for sponsorship
Ability to work onsite at office in Little Rock
What's an Apprenticeship? An apprenticeship is a full time position with a focus on learning! During your first year of employment, you are guaranteed formal training, a mentor, and a pay raise! Employers who have committed to the apprenticeship model for hiring are committing to building you and your career. You're encouraged to apply even if your experience doesn't precisely match the job description. Apprenticeship positions welcome diverse applicants who are looking to grow their career in IT!
How does the interview process work? We want to get to know you! ACDS will conduct an initial phone interview and knowledge assessment. If your skills and interest match with the employer's needs, we'll share your resume or ask you to apply directly with them. After that, the employers will continue with their recruiting and interview process. If you are a match, an offer will be made for you to get started in your new apprenticeship role! We'll be here to make sure your apprenticeship year goes smoothly and that you are set up for career growth and success!
Meet the team and join upcoming virtual webinars via zoom; dates and details on our events page.
Check out our YouTube page for past webinars and career tips!
Learn more about us @ www.acds.co &amp; LinkedIn, Facebook, Instagram &amp; Twitter
Show Less
Report</t>
  </si>
  <si>
    <t>ReedTMS Logistics</t>
  </si>
  <si>
    <t>Job Description:
The Data Scientist will evaluate, run discovery, analyze, to improve various company needs. You will collaborate with our executive team, sales team, and operations team members on a wide range of problems. This role additionally includes discussing research methodologies with the technology teams, working closely with end users, and presenting findings and proposals to senior leadership. Our Data Scientists are responsible for conducting statistical analysis, creating &amp; updating models, developing metrics, and contributing to research activities. Primary responsibilities also include innovating new solutions, focus on pricing analytics, statistical modeling, machine learning, forecasting and optimization, and exploring relevant technologies.
ESSENTIAL FUNCTIONS:
Managing master data, including creation, updates and deletion.
Help processing, analyzing and interpreting huge data sets.
Interview stakeholders to understand business needs and to gather requirements.
Present findings and recommendations to senior leadership.
Create, validate, test, and tune predictive and prescriptive models
Analyze business and application data
Research different modeling techniques for current and future solutions
Write and automate complex SQL queries and stored procedures to assist with data science pipelines, and the development of custom reports.
Create predictive models using Python and R to solve and assist with a variety of business problems.
Full stack development of web-based applications using R.
Effectively queried SQL database to complete hundreds of interventionist reports and data audits
Collaborate with various departments throughout the organization to better understand their daily challenges and help provide them with tools to streamline their daily workload.
Develop algorithms and models to evaluate data and generate predictions using statistical methods and machine learning algorithms.
Provide in-depth statistical analysis, data visualization, predictive modeling, and user friendly dashboards with SQL, R, Python, Julia, and shiny.
Assist in helping team members become more proficient in SQL, R, and Python as well as statistical concepts.
Other duties as assigned.
Required Experience:
EXPERIENCE:
Two to Six (2-6) years’ experience
EDUCATION:
BS or MS in Data Science, Mathematics, Statistics, or Physics
KNOWLEDGE, SKILLS, ABILITIES:
Ability to effectively present information and respond to questions from managers
Ability to write reports, business correspondence, and procedure manuals.
Demonstrated financial modeling, forecasting and analytical skills
Strong knowledge of BI tools and Tableau
Knowledge of SQL server and Queries plus
Ability to read, analyze and interpret general business periodicals, professional journals, corporate procedures/regulations.
1+ years of experience in machine learning and predictive modeling at a professional level
Quantitative analysis, statistics, programming, and modeling skills
Experience manipulating, processing, and analyzing large data sets
Proficiency in relational databases and NoSQL Expert in Python
Cloud or Containerization Experience
Proficiency of Big Data and MPP frameworks
The intent of this job description is to describe the major duties and responsibilities performed by incumbents of this job. Incumbents may be required to perform other job-related tasks other than those specifically included in this description.
We are proud to be an EEO employer M/F/D/V. We maintain a drug-free workplace.
Note to Recruiters and Placement Agencies: We do not accept unsolicited resumes from outside recruiters /placement agencies. ReedTMS will not pay fees associated with resumes presented through unsolicited means.
From: ReedTMS Logistics
Show Less
Report</t>
  </si>
  <si>
    <t>Altamira</t>
  </si>
  <si>
    <t>Data Scientist, Jr.</t>
  </si>
  <si>
    <t>Hurlburt Field, FL</t>
  </si>
  <si>
    <t>Data Scientist
Altamira delivers a variety of analytic and engineering capabilities to the US National Security community, but the tech culture and the caliber of the individuals that bring these capabilities to fruition are what really set us apart. We’re a curious, responsive, dedicated bunch spread across many corporate cultures. Dayton, OH is highly focused on the Space-based mission set with a heavy emphasis on sensor exploitation and analysis; Tampa, FL focuses on ‘art-of-the-possible’ analytics of all kinds with an emphasis on graph technologies, NLP, and wrangling complex data sets; and all forces converge at our headquarters in the Northern Virginia/Washington DC area where we host our tech events and support engineering and analytic missions across several IC and DOD agencies.
While our work occurs in different states and different mission domains, we’ve got analytics at the heart of every operation and genuine curiosity for new methods, techniques, and solutions. Our specialties are data science and analytics, data engineering, software engineering, and end-to-end analytic solutions architecture. We’ve also got some awesome benefits like the Altamira Healthy Living program, with ongoing competitions and a flexible spending stipend for health and wellness-related items.
Location: Ft Bragg, NC; Camp Lejeune, NC; Hurlburt Field, FL; Tampa, FL
The Role: An Altamira Data Scientist/Analyst is an integral member of an analytic and engineering team. The data scientist is expected to participate in the design, development, and implementation of novel analytics to address a variety of customer problem sets. We are highly interested in individuals who can craft narratives around their analytics, producing highly visual representations of both the output and the innerworkings of analytic methods. The Data Scientist should be versed in statistics, predictive modeling, machine learning, computational simulation, geospatial modeling, network science, or other analytic techniques. This individual will also have a firm grasp of the environments in which the analytics must be deployed, whether stand-alone, within a broader software architecture, in the cloud, etc. While a heavy programming background is not required, sufficient technical knowledge to implement the analytics is highly desired.
Your skills:
Demonstrable expertise in an area of data science or analytics (e.g. machine learning, deep learning, NLP, computer vision, predictive modeling and forecasting, statistics)
Ability to review academic literature, extract analytic methods, and apply them to new data sets and mission areas
Familiarity with conducting literature reviews, producing Analysis of Alternatives (AoA) of analytic methods, and exploring commercial software
Working knowledge of 1 or more programming languages
Experience working with machine learning frameworks (e.g. TensorFlow, PyTorch, scikit-learn)
Experience delivering analytic solutions in cloud environments (AWS strongly preferred)
Ability to visually represent and communicate complex analytics is strongly desired
Familiarity with specific sensor phenomenologies is desired (e.g. SAR &amp; RF, OPIR, etc.)
Your quals:
One year or more of relevant real-world work experience is required
Secret, TS, or TS/SCI clearance (TS/SCI preferred)
Significant coursework or professional experience in machine learning, deep learning, NLP, computer vision, predictive modeling and forecasting, statistics, or similar analytic domain
Bachelor’s Degree (BS) or higher in similar technical field to above
Familiarity with data visualization software, tools, and techniques is desired
Altamira is an Equal Opportunity/Affirmative Action employer. All qualified applicants will receive consideration for employment without regard to race, color, religion, sex, national origin, disability, or protected veteran status. We focus on recruiting talented, self-motivated employees that find a way to get things done. Join our team of experts as we engineer national security!
AE1KhfCSBD
Show Less
Report</t>
  </si>
  <si>
    <t>Big Fish Games</t>
  </si>
  <si>
    <t>Las Vegas, NV</t>
  </si>
  <si>
    <t>Job Posting Title
Senior Data Scientist
Why Big Fish Games?
Big Fish Games is the home of some of the biggest hit mobile casual games including EverMerge, Gummy Drop!, Cooking Craze, Fairway Solitaire, and many more.
We are curious and constantly seek improvement in all we do because that’s what our business demands
We operate with good intentions, confidence, and humility
We welcome diversity of background, thought, and experience
We listen actively and value each other
We foster a fun environment that inspires creativity
Overview
We are looking for an amazing Data Scientist to support the different Game Studios at BFG. You'll be responsible for supporting A/B test design and analysis, building machine learning models, and helping to support our day-to-day operations by building scalable data science solutions. Successful candidates for this role have strong SQL and statistics skills, are passionate about games, and are clear communicators.
What You'll Do
Engage with PMs, designers, CRM managers to identify analysis requirements
Develop a deep understanding of available data to drive ad-hoc analysis and answer questions
Perform statistical analysis, hypothesis testing on experimental data to validate and quantify trends or patterns identified by business
Evaluate performance of new features and content
Build machine learning models and work with engineering teams to productionalize model outputs.
Effectively write, present and communicate research results with recommendations.
What We're Looking For
Bachelor’s degree or equivalent work experience in Statistics or related discipline such as Mathematics, Economics, Computer Science, Engineering, etc.
Experience with SQL, R, Python
Experience with manipulating and analyzing complex, high-volume, high-dimensionality data from varying sources including collecting, assembling data, cleansing, formatting, and validating results
Experience with data mining, machine learning, statistical modeling tools and underlying algorithms
Minimum 1-3 years in a data science function
Data visualization and dash-boarding building experience with Tableau, Looker, or similar tool
Benefits And Beyond
Employees constantly rate Big Fish Games highly for its leadership, flexibility, well-being, diversity and inclusion through quarterly surveys.
FLEX-Forward work environment: Customize the when, where, and how you work while delivering goals
Health &amp; More: Medical, dental, vision, life, disability, Teladoc services, employee assistance program (EAP)
Work-Life: Wellness Friday (half-days), paid time off, parental leave, flexible work policy, studio holiday closure (Enjoy the week between Christmas and New Year!)
Wellbeing: Wellness fairs, weekly virtual workout classes, 24/7 access to mental health and wellbeing support, free therapy and counseling sessions for you and your family
Wealth Care: 401k matching, flexible spending account (FSA), employee discounts, employee stock purchase program
Learn &amp; Grow: LinkedIn Learning subscription, mentorship program, career development, individual development plans, educational assistance on job-related professional development
Community &amp; Fun: Company social events, employee impact groups, company swag, volunteer opportunities
About Big Fish
Building upon our 20-year legacy as a leader in the biggest gaming categories in the world, we are innovating and developing new products within the casual space to add to our extensive portfolio. Big Fish is dedicated to delivering amazing experiences for players to connect, compete and discover play, anywhere and on any device. This means games for broad global audiences in genres that are easy to learn, and difficult to master. Be a part of the team from the start.
Big Fish is part of Pixel United, the free-to-play, mobile-first video games business of Aristocrat Leisure Ltd (ASX: ALL)!
Big Fish Games is an equal opportunity employer. We bring unique talents together to build something special that’s why we welcome and encourage diversity in the workplace regardless of race, gender, religion, age, sexual orientation, gender identity, disability or veteran status.
This position can be performed remotely and is currently open to residents of all locations, except in the state of Colorado and New York City.
Location
Montreal (Job Posting), Remote - USA (Job Posting)
Job family
Game Analytics
Contract Type
Regular
Time Type
Full time
Company
Big Fish Games
Show Less
Report</t>
  </si>
  <si>
    <t>Assa Abloy</t>
  </si>
  <si>
    <t>Staff Data Scientist
An Amazing Career Opportunity for a Staff Data Scientist!
Location: Austin, TX (Hybrid)
Job ID: 16667
Are you up for the challenge to research, build and invent technologies that makes security with usability possible? If yes, we encourage you to for this position!
Who are we?
HID Global powers the trusted identities of the world’s people, places, and things, allowing people to transact safely, work productively and travel freely. We are a high-tech software company headquartered in Austin, TX, with over 4,000 worldwide employees. Check us out here: www.hidglobal.com and https://youtu.be/23km5H4K9Eo
HID’s Physical Access Control Solutions Team:
This is a position in an innovation &amp; research group that works on the next generation Physical Access Control Solutions. As a Data Scientist in this group, you will your skill set to solve critical and interesting problems in stronger and seamless user authentication domain. The solutions in this domain rely on various wireless sensors and computer vision.
As our Staff Data Scientist, you’ll support HID’s success by:
Keeping yourself well versed with traditional and latest in modern machine learning algorithms
Developing hypotheses and setup your own problem frameworks to test for best solutions
Curating the necessary datasets as and when required to solve the task
Writing/Developing/Using tools to create data pre and post processing pipelines
Writing/Developing/Using modern machine learning algorithms
Writing software that is maintainable and respects software engineering principles
Sharing what you learn and know with other on regular basis as part of internal technology sessions
What we will love about your background:
Excellent understanding of machine learning algorithms, processes, tools and platforms and ML concepts like multi-label classification, personalization, recommender systems, etc.
Applied machine learning experience on large datasets/sparse data with structured and unstructured data.
Practical experience with deep learning/deep neural networks, i.e., CNN, RNN, LSTM through Python libraries of Tensorflow/Keras, PyTorch and their optimizations for efficient implementation.
Experience using classical machine learning and statistical algorithms
Your Experience and Education include:
Preferably a Master’s degree or better in a quantitative field (Maths, Statistics, Science, Engineering)
A professional from traditional software engineering background who has self-taught data science will also be considered
Minimum 5 years’ experience in the industry.
Why ?
Empowerment: You’ll work as part of a global team in a flexible work environment, learning and enhancing your expertise.
Innovation: You embrace challenges and want to drive ambitious change.
Integrity: You are results-orientated, reliable, and straightforward and value being treated accordingly.
This opportunity may be open to flexible working arrangements.
HID Global is an Equal Opportunity/Affirmative Action Employer – Minority/Female/Disability/Veteran/Gender Identity/Sexual Orientation.
Application due
2023-03-01
Function
Engineering &amp; Science
Experience level
Mid-senior level
Location
Austin, Texas, United States
Show Less
Report</t>
  </si>
  <si>
    <t>Machinery Manufacturing</t>
  </si>
  <si>
    <t>Retia Medical</t>
  </si>
  <si>
    <t>Biomedical Data Scientist</t>
  </si>
  <si>
    <t>White Plains, NY</t>
  </si>
  <si>
    <t>At Retia Medical Systems, we are passionate about improving cardiovascular health through innovative technology. We are a fast-growing company located just north of New York City in Valhalla, NY.
We are looking for a motivated data scientist to join our R&amp;D team to analyze clinical data and support Retia’s algorithm development and clinical studies. Your primary tasks will be to analyze and visualize multi-channel timeseries data. You will help develop and implement novel algorithms that will directly impact patient care. Other responsibilities include maintaining Retia’s clinical database and supporting regulatory, clinical sales and marketing.
Qualifications:
Strong in at least one of the following areas: signal processing, system identification, statistical pattern recognition, machine learning/AI methods, controls, optimization, linear/nonlinear dynamics, statistics.
PhD in Electrical Engineering, Computer Science, Statistics, Bioengineering, or a related subject. Master’s will also be considered with relevant coursework or experience.
Advanced MATLAB or Python skills are required.
Previous experience with time-series data analysis is a plus.
Previous experience with biomedical signal processing (ECG/EEG/MEG/PPG/BP etc.) and physiological modeling is a plus.
Send your resume and a cover letter to careers@retiamedical.com.
To apply, please send your resume and cover letter to careers@retiamedical.com.
Retia Medical is an equal opportunity employer and maintains a drug-free environment. Competitive compensation is offered commensurate with education and experience.
Show Less
Report</t>
  </si>
  <si>
    <t>Viasat</t>
  </si>
  <si>
    <t>Data Scientist/Economist</t>
  </si>
  <si>
    <t>Massachusetts</t>
  </si>
  <si>
    <t>Job Description
One team. Global challenges. Infinite opportunities. At Viasat, we’re on a mission to deliver connections with the capacity to change the world. For more than 35 years, Viasat has helped shape how consumers, businesses, governments and militaries around the globe communicate. We’re looking for people who think big, act fearlessly, and create an inclusive environment that drives positive impact to join our team.
Are you ready to take the next step in your career where you will thrive and enjoy coming to work? We are in need of a Data Scientist with expertise in economic thinking and policy. We're looking for someone who enjoys solving tough problems using data. As a Data Scientist, you will employ the latest technologies (Spark, Kafka, Impala, Hadoop), you will partner with existing economic and policy experts on the team to address business and technical problems. You will analyze the Petabytes of data our operational systems produce to conduct exploratory analysis, create visualizations to effectively convey discoveries, and design and analyze experiments.
Responsibilities:
Architect design and build data analysis pipelines working with large and complex data sets.
Create visualizations to effectively convey the information discovered through analysis.
Design and analyze experiments, build dashboards, and evaluate &amp; define metrics to improve business performance.
Requirements:
Experience with data analysis tools such as R, Python, Matlab, QGIS, ESRI
Proven leadership in analysis through presentations of research or peer-reviewed publications
Excellent understanding of statistical and machine learning models
Familiarity with Big Data technologies such as Spark, Impala, Hadoop, Trino
Ability to travel up to 25%:
Master's degree
Preferences:
Engineering experience
Data warehouse experience
Amazon Web Services and Cloud computing or interest in learning this skill
PhD Degree
#LI-BBS
#LI-REMOT
Additional Requirements and Information
Minimum Education
Masters Degree
Years of Experience
Other
Travel
Up to 25%
Citizenship
None
Clearance
None
Worker Classification
Employee
At Viasat, we consider many factors when it comes to compensation, including the scope of the position as well as your background and experience. For United States-based jobs only: The pay range for this position is $129750 to $213950 annually; however, base pay may vary within this range depending on location, job-related knowledge, skills, and experience. Additional cash or stock incentives may be provided as part of the compensation package, in addition to a range of medical, financial, and/or other benefits, dependent on the position offered. Learn more about Viasat’s comprehensive benefit offerings that are focused on your holistic health and wellness.
129750
213950
Show Less
Report</t>
  </si>
  <si>
    <t>Kershner Trading</t>
  </si>
  <si>
    <t>Data Scientist - remote</t>
  </si>
  <si>
    <t>Kershner Trading Group is a leading proprietary trading and technology firm, headquartered in Austin, Texas with offices in midtown Manhattan, NY and Chicago, IL. We provide capital and infrastructure to in-house quantitative and discretionary traders. We currently have an opening for a Data Scientist to work in our Austin, TX location or remotely.
Responsibilities:
Work with a team of Data Scientists to analyze data and create intraday algorithmic trading strategies
Provide valuable input to software engineers in order to enhance our back testing engine and data analysis tools for predictive model analysis
Collaborate with the team in order to enhance the trading software, reduce slippage and increase model efficiency
Requirements:
A passion for analyzing large data sets
Programming experience in Python
Entrepreneurial spirit
Preferred Qualifications
Experience in C++ and Linux
Knowledge of US stock market
Enthusiasm for looking at datasets in many different ways
Familiarity with algorithmic trading
What's in it for you?
Work with cutting edge, low latency technology
Grow and sharpen your skills on a daily basis
Join an environment that embraces team spirit
Show Less
Report</t>
  </si>
  <si>
    <t>MIRROR</t>
  </si>
  <si>
    <t>Who lululemon Studio is:
lululemon Studio is a hybrid fitness experience that allows Members to experience original classes and programs – from lululemon Studio and the hottest boutique fitness studios – right from the lululemon Studio Mirror, on-the-go via the lululemon Studio App, or in-person at our partner studio locations and lululemon experiential stores.
Formerly known as MIRROR, we joined the lululemon family in 2020. Guests can now experience the lululemon Studio Mirror in 200 stores (and counting!) across North America. Having the resources of a public, global company behind us, we’ll continue to grow rapidly with amazing workout content and in-home fitness innovation.
Ready to build with us?
Role Overview:
As lululemon Studio’s newest Data Scientist, you’ll support the team by exploring data, developing research questions and hypotheses, and working closely with stakeholders to understand current business initiatives and potential opportunities. You’ll be joining our growing Data Team, and reporting directly to the Director of Data &amp; Analytics.
Your perspective will continue to drive improvement for lululemon Studio’s long term data analytics infrastructure, and we look forward to becoming a better organization because of it. At lululemon Studio, personal improvement isn’t a luxury, it’s a business imperative. Join the fun!
How You’ll Add Value:
Create strong partnerships with internal teams at lululemon Studio to foster strategic and operational improvements through data-driven methods
Develop research roadmaps and undertake data exploration aimed at understanding how we can improve and expand our business strategies as well as lead the development of hypotheses / experiments that directly impact our Members
Partner with other members of the Data team to operationalize our insights by defining, codifying, and surfacing key metrics for end users to monitor and action on
Use statistics to explain and predict key aspects of our business including lifetime value, churn propensity, content performance, and member engagement
What You Bring to the Team:
3-5 years of working in a similar Data Scientist role, ideally in a fast-paced, high-growth technology company
Record of success in taking on a variety of projects that deliver tangible business results while working with key collaborators from Marketing, Finance, and Operations teams
Curiosity to optimize work processes that build efficiency and data literacy across the organization
Daily experience with advanced SQL, a programming language (R or Python) coupled with source code management tools, such as Git, and other tools such as Hex or Jupyter Notebooks
A collaborative and effective communication style that lands with both technical and business counterparts
What Sets Us Apart:
Competitive compensation
Competitive healthcare coverage (medical, vision, dental)
401K program with company match
Self-directed flexible time-off
Free Mirror and subscription throughout duration of employment
Work-from-home stipend
lululemon employee discount
At lululemon Studio, we’re building an inclusive culture where all identities, experiences, and perspectives are welcome. We believe that potential means more than pedigree, and encourage our teams to challenge the status quo, because innovation depends on it. We are an equal opportunity employer, and strive to reflect the world fully, accurately, and beautifully.
Show Less
Report</t>
  </si>
  <si>
    <t>Senior Data Scientist - Search &amp; Recommendation</t>
  </si>
  <si>
    <t>About Faire
Faire is an online wholesale marketplace built on the belief that the future is local — there are over 2 million independent retailers in North America and Europe doing more than $2 trillion in revenue. At Faire, we're using the power of tech, data, and machine learning to connect this thriving community of entrepreneurs across the globe. Picture your favorite boutique in town — we help them discover the best products from around the world to sell in their stores. With the right tools and insights, we believe that we can level the playing field so that small businesses everywhere can compete with these big box and e-commerce giants.
By supporting the growth of independent businesses, Faire is driving positive economic impact in local communities, globally. We're looking for smart, resourceful and passionate people to join us as we power the shop local movement. If you believe in community, come join ours.
Job Description: Senior Data Scientist - Search &amp; Recommendation, Machine Learning
Faire is using machine learning to change wholesale and help local retailers compete with Amazon and big box stores. Our experienced data scientists and machine learning engineers are developing solutions related to discovery, ranking, search, recommendations, logistics, underwriting, and more - all with the goal of helping local retail thrive.
The Data Science team owns a wide variety of algorithms and models that power the marketplace. We care about building machine learning models that help our customers thrive.
As a member of Search for the Data Science team you'll be responsible for developing machine learning-powered search ranking models and adding personalization to our search and discovery. You'll determine answers to questions like, how relevant is this product to this retailer and how can we infer that in real-time? Can we create real-time embeddings of users' interests and use them to power rankings? How can we improve purchase flow? What techniques can we use to enable our A/B tests to more quickly converge when dealing with low sample sizes?
Our team already includes experienced Data Scientists and Machine Learning Engineers from Uber, Airbnb, Square, Facebook, and Pinterest. Faire will soon be known as a top destination for data scientists and machine learning, and you will help take us there!
You're excited about this role because…
You'll be able to work on cutting-edge search query and understanding problems combining a wide variety of data about our retailers, brands and products
You want to use machine learning to help local retailers and independent brands succeed
You want to be a foundational team member of a fast growing company
You like to solve challenging problems related to a two-sided marketplace
Qualifications
3+ years of industry experience using machine learning to solve real-world problems
Experience with search/query processing for product development
Strong programming skills
An excitement and willingness to learn new tools and techniques
Experience with relational databases and SQL
The ability to contribute to team strategy and to lead model development without supervision
Strong communication skills and the ability to work with others in a closely collaborative team environment
Great to Haves:
Highly recommended: Master's or PhD in Computer Science, Statistics, or related STEM fields
Ability to quickly implement state of the art algorithms from an academic paper
Faire provides equal employment opportunities (EEO) to all employees and applicants for employment without regard to race, color, religion, sex, national origin, age, disability, genetics, sexual orientation, gender identity or gender expression.
Salary Range
California / New York: the pay range for this role is $173,000 - $238,000 per year.
Colorado / Washington / New Jersey: the pay range for this role is $156,000 - $214,500 per year.
Actual base pay will be determined based on permissible factors such as transferable skills, work experience, market demands, and primary work location. The base pay range provided is subject to change and may be modified in the future. This role may also be eligible for equity and benefits.
Faire's flexible work model aims to meet the needs of our diverse employee community by making work more flexible, connected, and inclusive. Depending on the role and needs of the team, Faire employees have the flexibility to choose how they work–whether that's mainly in the office, remotely, or a mix of both.
Roles that list only a country in the location are eligible for fully remote work in that country or in- office work at a Faire office in that country, provided employees are located in the registered country/province/state. Roles with only a city location are eligible for in-office or hybrid office work in that city. Our talent team will work with candidates to determine what locations and roles are eligible for each option.
Why you'll love working at Faire
We are entrepreneurs: Faire is being built for entrepreneurs, by entrepreneurs. We believe entrepreneurship is a calling and our mission is to empower entrepreneurs to chase their dreams. Every member of our team is an owner of the business and taking part in the founding process.
We are using technology and data to level the playing field: We are leveraging the power of product innovation and machine learning to connect brands and boutiques from all over the world, building a growing community of more than 350,000 small business owners.
We build products our customers love: Everything we do is ultimately in the service of helping our customers grow their business because our goal is to grow the pie - not steal a piece from it. Running a small business is hard work, but using Faire makes it easy.
We are curious and resourceful: Inquisitive by default, we explore every possibility, test every assumption, and develop creative solutions to the challenges at hand. We lead with curiosity and data in our decision making, and reason from a first principles mentality.
Faire was founded in 2017 by a team of early product and engineering leads from Square. We're backed by some of the top investors in retail and tech including: Y Combinator, Lightspeed Venture Partners, Forerunner Ventures, Khosla Ventures, Sequoia Capital, Founders Fund, and DST Global. We have headquarters in San Francisco and Kitchener-Waterloo, and a global employee presence across offices in Salt Lake City, Atlanta, Toronto, London, New York, LA, and Sao Paulo. To learn more about Faire and our customers, you can read more on our blog.
Faire provides equal employment opportunities (EEO) to all employees and applicants for employment without regard to race, color, religion, sex, national origin, age, disability, genetics, sexual orientation, gender identity or gender expression.
Faire is committed to providing access, equal opportunity and reasonable accommodation for individuals with disabilities in employment, its services, programs, and activities. To request reasonable accommodation, please fill out our Accommodation Request Form (https://bit.ly/faire-form)
To apply to this job, click Apply Now
Show Less
Report</t>
  </si>
  <si>
    <t>BREVCO SERVICES</t>
  </si>
  <si>
    <t>Junior Data Scientist (C)</t>
  </si>
  <si>
    <t>Norfolk, VA</t>
  </si>
  <si>
    <t>Working Location: Norfolk, VA, USA
Security Clearance: NATO Secret
Language: High proficiency level in English language
DESCRIPTION:
Data science, data analytics and Artificial Intelligence (AI) are increasingly gaining momentum in NATO touching all military and political domains and functional areas. In response to HQ SACT’s understanding of the disruptive potential of data science and AI, and recognizing the strategic value of data, the Data Science &amp; Artificial Intelligence section, established in 2020 in the Federated Interoperability Branch, is focusing on data science and AI as cross-cutting and enabling capabilities for HQ SACT and the NATO Enterprise. The section provides a broad spectrum from strategy and policy development and support to technical delivery and implementation to HQ SACT and the NATO Enterprise. In addition to serving as the centre of gravity for HQ SACT’s efforts in advancing data centricity and integrating rapidly changing technology related to data exploitation, the section has developed a substantial reputation inside NATO and is regularly invited to offer policy and technical expertise.
EXPERIENCE AND EDUCATION:
Essential Qualifications/Experience:
A Bachelor of Science degree or equivalent from a recognized university in data science, AI, applied math, statistics, physics or a related discipline, OR two years minimum professional experience in the area of data science
A Master’s degree or higher at a nationally recognised/ certified university in a relevant discipline (Data Science, AI engineering)
Proven work experience as a Data Scientist, Data Analyst or a similar role in the last two years
Experience in modern software architecture and software development related to data science, analytics and data integration, e.g. Python, SQL, R, KNIME
Experience with data science tools to support data analytics and data visualisation
Experience involving the support to data focused operations. Such experience should encompass at least 2 skills listed below:
Experience of working within a Big Data ecosystem, with tools such as Databricks, Spark etc.
Knowledge of Machine Learning/AI, statistical and mathematical analysis
Planning, executing and maintaining Data Science pipelines
Experience with agile methodologies
Experience with data presentation and visualisation tools, e.g. Microsoft Power BI, Tableau, Kibana, etc.
Experience visualizing data and producing high quality graphs and reports, charts and interactive dashboards
Experience with machine learning and AI frameworks, e.g. TensorFlow, PyTorch, scikit-learn, or other machine learning frameworks
Ability to work in a cloud environment, in particular Microsoft Azure, or Amazon Web Services
Working experience in an international environment with both military and civilian elements
Understanding of the NATO organization and its functions
Experience in project management
DUTIES/ROLE:
Contribute to the development and implementation of an enabling data science and AI capability at HQ SACT and for the NATO Enterprise
Contribute to ML/AI initiatives across HQ SACT and the NATO Enterprise with suggestions for ML approaches and implementation, including the processing of training data and performance assessment of machine learning techniques on datasets
Apply existing data science techniques to new problems and datasets using specialised programming techniques to meet needs of the project and customer
Evaluate the outcomes and performance of data science models. Identify and implement opportunities to train and improve models and the data they use
Publish reports on machine learning model outputs to meet customer needs and conforming to agreed standards
Experience of NLP, ML engineering, or computer vision
Support review of data science and AI activities, processes, products or services
Work in conjunction with other data professionals, software engineers and SMEs from different functional areas, as directed
Support development and maintenance of data pipelines for structured and unstructured data
Provide subject matter expertise to (military and civilian) staff within HQ SACT or the NATO Enterprise and develop proofs of concept, as directed
Support internal and external communities that bring together DS &amp; AI practitioners and consumers
Support development of scientific studies
Support educational efforts and training development related to data, AI or digital literacy
Remain up-to-date with new developments in data science and AI to bring innovative ideas into implementation
Support building a data-driven culture that uses analytics to generate insights, improve decision making at all levels, inform strategy and policy decisions, and improve performance
Perform additional tasks as required, related to the LABOR category
About BREVCO SERVICES:
We are a globally-oriented company providing services to International, Governmental and Defence organizations in the Aerospace and Defence industry. We are headquartered in Brussels – Belgium, London – United Kingdom and Tampa, Florida – United States. Our satellite offices throughout the European continent, enable us to have a global reach with a local touch, supporting our clients’ projects with security-cleared experts in various setups. We aspire to be a global leader in providing expertise and support to our clients from the Aerospace and Defence industry. Our mission is to connect the security professionals with the project where they are most needed. In this industry, excellence is then minimum standard.
Show Less
Report</t>
  </si>
  <si>
    <t>Job Title:
Senior Data Scientist
Requisition ID:
R016167
Job Description:
Your Mission
The Senior Data Scientist will develop and operationalize machine learning models in order to personalize players experience in Call Of Duty franchises. This role also will focus on engineering and pipelines as well as analytics to advise business partners of our progress.
Our team has a wide range of responsibilities across Game Operations, Marketing, CRM, and Business Planning.
Some examples of other projects you may encounter: Recommender that personalizes messages of the day; mobile app display and flow; Customer Lifetime Value; Marketing models (emails and push notifications) and more.
The successful candidate will demonstrate the following skills:
Prototype-to-production engineering skills in Python or Java, including standard methodologies such as source control, accurate documentation, library packaging, versioning, testing, containerization, CI/CD, and task scheduling
Sophisticated analytics and SQL skills
Machine learning expertise, i.e. regression, classification, and clustering algorithms. Time-series analysis, Bayesian methods, and survival analysis. Deep Learning experience a plus.
Ability to understand and implement parameterized models from publications (i.e. Conference Proceedings in ML and Journals in Econometrics).
Professional habits around model validation, testing, and tracking
Solid knowledge of statistics, e.g. statistical power analysis, significance testing, t-tests, ANOVA
Engineering experience in at least one cloud platform such as AWS, GCP, or Azure
Exposure to stream processing infrastructure such as Kafka a plus
Data engineering skills to facilitate data movement, ETL, and analysis
Player Profile
Minimum Requirements:
Masters in a quantitative science with heavy focus on data-driven modeling, e.g. Physics, Mathematics, Operations Research, etc.; or Bachelors + 2 years proven experience. Intermediate level depends on additional experience.
Must be a tenacious and self-catalyzing problem solver. You don’t settle for good enough. Must be able to synthesize disparate data, detect and work around broken data, and investigate every possibility until you are confident you have and understand a detailed solution
Process-oriented driving toward visibility, accountability, and communication
Team-oriented, ability to build long-lasting and collaborative relationships optimally. You work selflessly and enthusiastically, serving as a positive catalyst for collaborative solutioning
You contribute to the expertise in every data and analytic conversation as well as you listen with openness to other’s expertise
A passion for analytics and diving into as well as experiencing the products on which you work (video game enthusiasm with a solid understanding of the connection of gameplay to spending behavior is a plus)
Ability to adapt quickly, high tolerance for ambiguity, and ability to coordinate on a team
Your Platform
We’re headquartered in Santa Monica, California, housing multiple teams across many fields of Marketing, PR, Sales, Supply Chain and other corporate functions such as HR, IT, Legal, Facilities and Finance. Santa Monica is the nerve center of our company, where the best ideas combine with outstanding rigor to build the biggest and best entertainment experiences in the world.
Our World
Great Games Start with Great People! This is an exciting time to join us!
Activision has been changing the way people play for the past 40 years—as the leading developer and publisher of video games, our teams have built some of the world's biggest, most ground-breaking, and beloved entertainment franchises in the industry. Ask anyone who works at Activision what their favorite thing about it is, and they’ll tell you it’s the people. We have world class brands, infrastructure, and resources, but our success comes from people producing greatness together. We are nothing without our employee’s brilliance.
Activision is more than just the leading developer and publisher of video games; we are the creators of some of the world’s biggest, most ground-breaking titles in the industry. Our current portfolio includes Call of Duty®, Skylanders®, and Crash Bandicoot™.
Activision Blizzard (NASDAQ: ATVI), headquartered in Santa Monica, California with locations across the globe, is one of the largest and most successful interactive entertainment companies in the world. Sitting at the intersection of media, technology, and entertainment, our employees are some of the best and brightest across engineering, entertainment, media, and technology. A member of the S&amp;P 500 Activision Blizzard is proud to be included as one of FORTUNE's "100 Best Companies To Work For®," "World's Best Employers," as well as "Most Admired Companies." In 2019 we were honored to receive a perfect score on our entry to the Corporate Equality Index as a Best Workplace for LGBTQ professionals and once again made Fast Company's World's Most Innovative Companies in Gaming.
The video game industry and therefore our business is fast-paced and will continue to evolve. As such, the duties and responsibilities of this role may be changed as advised by the Company at any time to promote and support our business and relationships with industry partners.
Activision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Rewards
We provide a suite of benefits that promote physical, emotional and financial well-being for ‘Every World’ - we’ve got our employees covered! Subject to eligibility requirements, the Company offers comprehensive benefits including:
Medical, dental, vision, health savings account or health reimbursement account, healthcare spending accounts, dependent care spending accounts, life and AD&amp;D insurance, disability insurance;
401(k) with Company match, tuition reimbursement, charitable donation matching;
Paid holidays and vacation, paid sick time, floating holidays, compassion and bereavement leaves, parental leave;
Mental health &amp; wellbeing programs, fitness programs, free and discounted games, and a variety of other voluntary benefit programs like supplemental life &amp; disability, legal service, ID protection, rental insurance, and others;
If the Company requires that you move geographic locations for the job, then you may also be eligible for relocation assistance.
Eligibility to participate in these benefits may vary for part time and temporary full-time employees and interns with the Company. You can learn more by visiting https://www.benefitsforeveryworld.com/.
In the U.S., the standard base pay range for this role is $92,920.00 - $171,814.00 Annual. This base pay range is for the U.S. and is not applicable to locations outside of the U.S. Actual amounts will vary depending on experience, performance and location. In addition to a competitive base pay, employees in this role may be eligible for incentive compensation. Incentive compensation is not guaranteed.
To apply to this job, click Apply Now
Show Less
Report</t>
  </si>
  <si>
    <t>Cleerly, Inc</t>
  </si>
  <si>
    <t>About Cleerly
We're Cleerly – a healthcare company based in Denver, Colorado and New York, New York that's revolutionizing how heart disease is diagnosed, treated, and tracked. We were founded in 2017 by one of the world's leading cardiologists and are a growing team of world-class engineering, operations, medical affairs, marketing, and sales leaders. We raised $223M in Series C funding in 2022 which will enable rapid growth and continued support of our mission.
Cleerly is creating a new standard of care for heart disease through value-based, AI-driven precision diagnostic solutions with the goal of helping prevent heart attacks. Our technology goes beyond traditional measures of heart disease by enabling comprehensive quantification and characterization of atherosclerosis, or plaque buildup, in each of the heart arteries. Cleerly's solutions are supported by more than a decade of performing some of the world's largest clinical trials to identify important findings beyond symptoms that increase a person's risk of heart attacks.
About the Opportunity
As a Data scientist, you will be working on analyzing, developing, and translating state-of-the-art machine learning models to generate direct impacts on the care pathway of heart disease diagnosis and prognosis. You'll be working with other data scientists, data engineers, biostatisticians, regulatory team members, and senior leadership to understand clinical requirements, develop novel solutions, and support product release and regulatory activities. You will also work closely with the world's renowned research labs on research collaborations.
Salary: $140,000 - 190,000
Responsibilities
Researching and developing prototypes of state-of-the-art machine learning models with applications in coronary CT angiography imaging
Conducting analyses of the algorithms and prototypes being researched and developed
Researching new methods of measuring and analyzing large and highly complicated data sets
Working with engineers to deploy machine learning algorithms in clinical practice
Presenting findings and recommendations to peers and other stakeholders
Preparing patents and publications
Managing collaborative research projects with key academic partners
Requirements
The position requires a minimum of a Ph.D. degree in Computer Science, Data Science, Biomedical Engineering, Biomedical Imaging, or a related technical field or a MS degree with 4 years of relevant experience
Strong theoretical and practical background in image science, applied mathematics, machine learning, and deep learning
Research experience in applying machine learning / deep learning in medical imaging processing, i.e. segmentation, registration, classification, reconstruction, detection, etc.
Strong track record of publications in top medical imaging or computer vision journals/conferences, i.e. Medical Image Analysis, MICCAI, IEEE TMI, CVPR, etc.
Strong skills in Python to access large amounts of data, execute multiple analysis steps, visualize intermediate and final results
Ability to quickly translate clinical application requirements into machine learning solutions
Demonstrated critical thinking and project management skills
Excellent interpersonal skills, cross-group and cross-culture collaboration
Impress us more…
2+ years of postdoctoral experience
Experience in developing and applying state-of-the-art deep learning models, e.g. vision transformer, LSTM, semi-supervised machine learning, incremental or continuous learning techniques, etc.
Strong knowledge of CT imaging
Why you should apply:
PURPOSE: Cleerly's purpose is to create a world without heart attacks. With our new paradigm for precision heart care, we will leave big footprints in the sands of time. Help us make that a reality!
COMMUNITY: We are building a truly world class team of talented problem solvers. While we have diverse backgrounds, we are united in our commitment to each other, to our customers, and to the patients our technology serves.
GROWTH: We prioritize learning and growth. As a rapid growth company, there is always space for new challenges and responsibilities.
OWNERSHIP: Everyone on the team contributes to our success, so everyone has equity in the company through our employee stock option incentive plan.
BENEFITS: Cleerly offers a variety of medical, dental, and vision plans, designed to fit you and your family's needs. Along with stock options and a 401(k) match program that helps you invest in the future, Cleerly also offers 7 company wide holidays, a week off between Christmas and New Years as well as a self-managed PTO policy.
We are committed to a positive organizational culture and a continuous learning mindset.
Don't meet 100 percent of the qualifications? Apply anyway and help us diversity our candidate pool and workforce. We value experience, whether gained formally or informally on the job or through other experiences.
OUR COMPANY IS AN EQUAL OPPORTUNITY EMPLOYER. We do not discriminate on the basis of race, color, national origin, ancestry, citizenship status, protected veteran status, religion, physical or mental disability, marital status, sex, sexual orientation, gender identity or expression, age, or any other basis protected by law, ordinance, or regulation.
Job duties, activities and responsibilities are subject to change by our company.
Show Less
Report</t>
  </si>
  <si>
    <t>Vista Globa</t>
  </si>
  <si>
    <t>Fort Lauderdale, FL</t>
  </si>
  <si>
    <t>Job Profile:
About the company - Vista is the world’s #1 private aviation company. Vista is a house of brands - Vistajet, XO, RedWing, TalonAir - offering asset-light services to cover all segments of business &amp; leisure aviation: guaranteed and On Demand global flight coverage; aircraft leasing and finance; and cutting-edge aviation technology. Our mission is to use technology to lead the change to provide customers with the most advanced flying services and the very best value, anytime, anywhere around the world. Vista’s knowledge and understanding of all facets of the industry deliver the best end-to-end offering and technology to any business aviation customer, through its VistaJet and XO branded services.
About the team: The Product Management team at Vista is a centralized function that includes Product, Data Science, And Analytics. We take ownership and are accountable for getting things done. Through curiosity, learning, and coaching, we grow as individuals and teams. As one of our product leaders says, We are a problem solving club. #One team An exceptional team: our hiring bar is high and your colleagues are talented, motivated, self-starters. Salary range: $160,000 to $170,000
Your Responsibilities:
Apply advanced mathematical and statistical techniques to create and improve demand forecasts for private jet travels.
Develop dynamic ticket pricing models reflecting factors that affect demand, such as seasonality and competitive pricing.
Build models for revenue management to improve the flight booking process.
Build predictive models to help understand clients’ purchasing behavior and incentives.
Perform data mining, data transformation and data visualization from SQL-based database systems.
Explore and gather different data sources that will help improve business decisions.
Design modeling and analysis procedures using open source programs.
Organize conclusions drawn from data exploration and modeling into action items.
Improve model accuracy by combining state of the art technology and machine learning algorithms.
Lead the integration of Predictive Analytics, Pattern Recognition, Data Mining, Reporting and Data Visualization into ongoing business processes.
Identify business problems where data mining solutions could yield actionable Insights.
Guide and mentor data scientists on machine learning algorithms and connect with business teams to improve integration of machine learning models.
Required Skills, Qualifications, and Experience:
Master’s degree in a quantitative field like Math, Statistics or Machine Learning
5+ years experiences of professional industry experience in machine learning, data cleansing, coding analysis, data exploration, modeling, and reporting (Experience with models and analysis for pricing, targeting and experimentation a plus)
Design modeling and analysis procedures on existing and experimentally created data using machine learning algorithms with open source tools
Good understanding of machine learning algorithms and statistics and ML model development with prototyping
Experience with revenue management and pricing
Proficient in Python/R and SQL (Proficiency in NoSQL database technologies a plus)
Experience with data visualization and cloud computing tools (AWS, Azure, or Google Cloud) and Git version control
Developing SQL-based database systems for machine learning feature stores
Ability to communicate clearly and effectively to cross functional partners of varying technical levels
Experience with MLOps, worked on platforms such DataBricks, Sagemaker etc.
Show Less
Report</t>
  </si>
  <si>
    <t>Edgetensor Technologies</t>
  </si>
  <si>
    <t>Requirements:
PhD or MS degree in CS,EE or any related field.
3+ years of industry experience in building and designing CV/ML algorithms.
Strong fundamentals in computer vision (2D/3D), machine learning, computer graphics &amp; image processing.
Familiarity with deep learning packages such as Tensorflow, Pytorch, MXNet.
Proficient in Python and scientific packages such as numpy, scipy.
Proficient in leveraging multi-core systems for handling large amount of data.
Familiarity with cloud services (AWS) for data management is a plus.
Roles and Responsibilities:
Engineer, design and develop data pipeline/protocol for training cv/ml algorithms.
Develop and implement cv/ml algorithms for processing image and video data.
Understanding data statistics, analyze algorithm failure and improve data pipeline to improve algorithm performance.
Collaborate with teams to understand data requirements.
Manage team of data engineers.
About Edgetensor:
We are an edge computing startup focused on building a data2deploy pipeline for delivering fast and efficient AI applications for commodity and custom hardware. Our applications cater to a wide variety of markets such as fleet/mobility, automotive, retail, and video intelligence in both retail and enterprise domains. At the core of our applications is the edgetensor AI SDK that is powered by our proprietary inference engine that runs on platforms ranging from low-power ARM devices to x64 servers.
We work on a wide range of problems: (a) auto data labeling, (b) developing CV/ML algorithms using deep learning technique, (c) inference engine for fast inference of deep learning algorithms, (d) cross-platform (CPU and OS) AI applications, (e) application license management (online and offline), (g) health monitoring of applications and dashboard analytics on the cloud.
If this excites you and you are one who thinks critically to raise the bar continuously we welcome you to be part of this exciting journey.
Show Less
Report</t>
  </si>
  <si>
    <t>Clearcover</t>
  </si>
  <si>
    <t>Who's Clearcover?
Clearcover is the smarter car insurance company. We use powerful technology to offer everyday drivers better coverage for less money. We're proud to be one of the fastest growing startups in Chicago, and we're currently looking to add a few more extraordinary people to our team.
What is a Lead Data Scientist at Clearcover?
Clearcover has an enormous range of opportunities around data science and machine learning ranging from marketing and acquisition, fraud detection, customer experience, and claims payment. As a Lead Data Scientist, you will work closely and independently with our business partners, product teams, data engineers, and machine learning engineers to build and deploy machine learning and AI models to create and deliver real and measurable value for our customers. You will lead, coach, and mentor more junior data scientists while working independently on complex data science problems. We're looking for someone curious and passionate about data and machine learning and using them to solve real world problems.
What will you do?
Lead, coach, and mentor junior data scientists
Review machine learning models and code
Strategize with our product managers and business stakeholders to identify and scope the highest value data science problems
Explore and understand our data and how they can feed production-grade machine learning models
Proactively utilize data and business understanding for feature engineering
Build, prototype, and deploy state-of-the-art machine learning models to solve real business problems
Communicate, interpret, and explain modeling output to stakeholders
Measure value of the machine learning models we deploy
What do you need?
5+ years of professional experience working as a data scientist
Experience mentoring, managing, or leading data scientists
Experience reviewing others' models and code
Experience strategizing with key stakeholders and multiple business units
Expertise in building and deploying machine learning models that have been adopted or implemented, and achieved measurable value
Experience using the Python data science stack; including pandas, scikit-learn, NumPy, XGBoost, notebook environments, etc.
Experience with Python, including object-oriented programming
Knowledge of SQL, including Snowflake or similar systems
Expertise with different types of machine learning techniques
Strong conceptual understanding of machine learning applied to real-world data, including the ability to identify and articulate modeling and data issues
Ability to work in and lead teams
Ability to quickly learn and keep up with the latest ML and AI technology
Ability to effectively communicate technical concepts to non-technical audiences
Nice to Haves?
Experience working in insurance, marketing, or fraud
An advanced degree
Did you know that women and minorities are less likely to apply to a position if they don't match 100% of the job qualifications? Don't let that be the reason you miss out on this opportunity! We encourage you to apply anyway. Don't count yourself out!
But wait, there's more:
As a people-first company, your health and well-being is a priority at Clearcover. We offer comprehensive benefits for individuals and families:
Medical. We offer rich and affordable BCBS plans for you and your dependents. If you select the high deductible health plan, we offer an HRA and contribute to your HSA.
Dental and vision. We cover 100% of dental and vision premiums for you and your dependents.
Pre-tax benefits, disability, and life insurance.
401(k). We contribute 3%, even if you contribute nothing.
We've also curated a stack of perks and benefits that stretch beyond the expected. Our people have access to:
Generous vacation, 12 paid holidays, and parental leave.
Equity in the company (plus an evergreen plan) and an annual bonus program.
Employee resource groups, live yoga, and mental health workshops.
Top of the line hardware, snack stipends, and meeting free "Focus Fridays".
We're a remote first company, having paved the way for flexible work locations and continue to offer this flexibility. If you are local or in town visiting, you also have the choice to work from our Chicago HQ office.
Because we are a remote first company, we ask that your internet can keep up with our pace.
Remote employees are eligible to work from: AZ, CO, CT, FL, GA, IA, IL, IN, KS, MA, MI, MN, MO, NC, NJ, OK, SC, TN, TX, UT, VA, WI.
To top it all off, if Clearcover is available in your state, you could have access to an employee discount on auto-insurance! Excited to learn more? Complete the application below!
Clearcover is an Equal Opportunity Employer (EOE) that welcomes and encourages all applicants to apply regardless of age, race, color, religion, sex, sexual orientation, gender identity and/or expression, national origin, disability, veteran status, marital or parental status, ancestry, citizenship status, pregnancy or other reasons prohibited by law.
Show Less
Report</t>
  </si>
  <si>
    <t>This is a W2/Freelance role (40 hours a week)
NO C2C
Candidate must either be a US Citizen or a GC Holder
Requirements
Weekly and bi-weekly sprints with 3rd party off shore dev that is sent to us for testing. Mainly manual testing and eventually moving into automation. Heavet MSFT shop and heavy Data Analytics role. Top 3 notable skills will be Data, ETL, and Azure.
The following qualifications are essential for the team:
Experience working with cloud (Azure is highly preferred)
Experience testing with ETL, data processing
Experience testing with AI/ML models
Experience testing micro-services, orchestration and UI
Experience in performance testing is desirable
Experience in automation is desirable
Works with Senior Technical Architect, Senior Data Scientist, and Functional Architect to understand the
functional and technical architecture and performs white box testing as part of the larger test team, across sprints to ensure accuracy and correctness of the solution being built.
Responsible for identifying diverse test tools that can be leveraged by teams
Responsible for performing sprint level acceptance testing and validation of deliverables from
development partner
Consults with the team and leadership on emerging white box testing and automated testing
technologies and methodologies
Works with a team to understand and identify multiple quality attributes of the solution
Evaluates the performance and stress testing considerations including infrastructure, data, and
solution readiness
Incorporates agile testing strategies to enable validation of sprint releases
Creates a test framework working with the Technical Architect
Performs white box testing of individual sprint deliverables to ensure quality and correctness of
the solution
Performs analysis of external components from third party companies for their testability and
integration into the overall test frameworksAzure Stack tools used:
Azure App Services
Azure Key Vault
Azure Storage Account*
Azure App Service (Linux Containers)
Azure Key Vault
Azure Strage Account*
Azure Managed Cassandra*
Azure Databricks*
Azure Event Hub
Azure Data Factory*
Azure Power BI*
Azure Notification Service
Snowflake
Swagger
*Key components
Job Types: Full-time, Contract
Salary: $80.00 - $90.00 per hour
Schedule:
4x10
5x8
Experience:
Python: 4 years (Required)
Snowflake: 3 years (Required)
Azure: 4 years (Required)
ETL: 4 years (Required)
Work Location: Remote
Show Less
Report</t>
  </si>
  <si>
    <t>Ntropy Networ</t>
  </si>
  <si>
    <t>Over the last few decades, technological innovation has relied on democratizing some of its key ingredients: knowledge (open publishing platforms), algorithms (code repositories) and computing (cloud providers). However, the last key component, data, largely remains trapped behind barriers of regulation, privacy, schema standards and competitive risk. Enabling scalable access to data will unlock enormous value for both individual developers and companies. This has only been made possible in the last few years, through advances in manifold learning algorithms and privacy-preserving computing. See our blog for more details.
One of the most valuable kinds of data today is in the financial sector. Financial data plays a key role across many industry verticals. However, it has notoriously been locked behind regulatory barriers and a lack of format standards. Our end product is an API that makes financial transactions accessible to both humans and machine-learning models, in a scalable and privacy-preserving way.
We
- come from various fields - engineering, mathematics, physics and arts.
- are allergic to over-engineering.
- are anarchists at heart and like to hack around the status quo.
love playing board and video games.
- are radically honest and appreciate challenging one another, rather than giving out “pats on the back”. Yet, we can always rely on each other for support, feedback and results.
- are willing to learn and adapt quickly to new situations and requirements. Languages, frameworks, libraries, compilers, etc. are just tools for a job. A new problem might need a new tool. If it doesn’t exist yet, we will build it.
- have a sense of humor (well, we think we do).
As an early member of our data science team, you will help
- push the limits of what can be done with data.
- build the team and drive the direction of the company.
- shape our product and culture.
- experience the direct impact of what you build on hundreds of millions of people’s financial lives.
The following are required
- the tools: Python, Pandas / Polars, Matplotlib, sklearn, etc.
SQL and fundamental database operations.
- recognized open-source contributions and/or top performance in data competitions (Kaggle, Numerai, etc.).
fluency in statistics and probability.
FAQ
Where is Ntropy located?
We are fully remote, with a virtual base in New York, US.
What time-zones do you work with?
We hire anywhere in GMT-7 to GMT+1.
Do you consider part-time work?
Not at the moment. Full-time roles only.
How are you funded?
We are backed by some of the top fintech investors in the world. Have raised single-digit millions of dollars so far. Can share more details over the call.
Do you already have a product and customers?
Yes. We have been in production since 1st April 2021 and have been rapidly growing since.
Do you plan to sell customer data?
Ntropy is on a mission to enable products without data barriers. We will never sell customer data and will always put privacy and customer benefit ahead of any auxiliary financial gains.
What is the interview process like?
1. Send us problems you have solved before and how. Please include as much detail as possible: code, algorithms, derivations, proofs, etc. We will then do a video call to kick things off and go through it (45 mins).
2. We will give you a take-home project related to whatever we are currently working on (3-4 hours). Alternatively, if you have a relevant project that you worked on previously that demonstrates your skills as an engineer, you are welcome to use that instead.
3. We will then do a deep-dive through the project over a call and discuss the implementation, improvements and bottlenecks.
Above all, we respect your time and commitment and will keep you up to speed on where we are at during the whole process.
What are your hiring plans?
We aim to be 30-40 people by the end of the year. Mostly engineering roles.
What is your current stack?
back-end - Python + Rust (where performance matters)
compute - AWS, GCP
ML - PyTorch, ONNX, Triton
Work / life balance?
We are a startup which requires you to put in a lot more work and soul than a regular job. We believe, however, that nothing easy is worth doing. We will expect a lot from you, and you should expect a lot from us.
What is the compensation?
$130k (adjusted for location) • 0.09%
Show Less
Report</t>
  </si>
  <si>
    <t>FocusKPI Inc.</t>
  </si>
  <si>
    <t>FocusKPI is looking for a Junior Data Scientist to work for our company's internal projects.
Work Location: Remote in the U.S.
Responsibilities:
Work in an agile, collaborative environment, partnering with other scientists, engineers, and database administrators of all backgrounds and disciplines to bring analytical rigor and statistical methods to the challenges of predicting behaviors.
Build business intelligence dashboards for internal leaders and stakeholders to track key performance indicators
Assist Senior Strategy Analysts and Senior Data Scientists in project management of strategic initiatives
Create presentations and financial models to communicate new strategic ideas for internal departments
Implement and validate predictive models as well as create and maintain statistical models with a focus on big data.
Explain complex modeling approaches in simple terms and develop compelling narratives that connect modeling results with business problems
Partner with cross-functional team to streamline data science solutions
Qualifications:
Advanced degree in data science, computer science or similar disciplines
1 to 3 years of experience in data science, building hands-on ML models, measurement, marketing strategy, data analytics
Experience working with large datasets and using practical statistical analyses
Experience developing natural language processing (NLP) models
Proficiency with data warehouses, cloud computing, data storage, and ETLs.
Proficiency with one or more data aggregation and analysis languages: Python (highly preferred), R, etc.
Familiarity with SQL and relational databases
Familiarity with building data visualization dashboards using Tableau
Strong communication skills with excellent ability to synthesize complex information
Ability to solve complex business problem through a blend of logical and creative thinking
A learning and growth mindset
Willingness and ability to quickly learn new technology and apply it to achieve business objectives
Building analytical tools to utilize the data pipeline, providing actionable insight into key marketing metrics
Thank you for applying!
FocusKPI Hiring Team
Founded in 2010, FocusKPI, Inc. (FocusKPI) is a data science and technology firm specializing in predictive analytics practice and methodologies. FocusKPI is a US company headquartered in Silicon Valley, California with an East Coast office in Boston, Massachusetts.
jlIXgzVFZL
Show Less
Report</t>
  </si>
  <si>
    <t>Noodles &amp; Company | Noodles &amp; Company</t>
  </si>
  <si>
    <t>Data Scientist and Visualization Developer</t>
  </si>
  <si>
    <t>Broomfield, CO</t>
  </si>
  <si>
    <t>About You
The Data Scientist and Visualization Developer plays a key role in our ability to understand data and turn it into actionable information. They are at the pivot-point of insight to action, where hypothesis and new outcomes are discovered, tested, communicated, and explained. These discoveries are then translated into human and system behaviors that drive improved results for the organization. This role understands both business and how to apply data analysis techniques. This individual can communicate effectively with both business process owners, data subject matter experts, and technical systems resources. They understand how to elicit needs and display their findings in language that business stakeholders and the team can understand.
About Noodles
At Noodles &amp; Company, our mission is to always nourish and inspire every team member, guest, and community we serve. We accomplish this by living our values of We Care, We Show Pride, We are Passionate, and We Love Life! We provide our team members with opportunities to learn culinary skills working with fresh food and the art of personal connection with our guests. Come join our amazing team, make new friends, develop your career, and have fun!
We are proud to be recognized on Forbes’ Best Employers for Diversity 2021 and 2022 lists and are committed to creating an inclusive environment where Noodlers can bring their full self to work.
Benefits
Careers at Noodles are served with a side of:
Pay range: $110,000-$140,000 annual salary, depending on experience
Eligible for annual performance bonus
Uncapped, flexible paid time off
Flexible, hybrid office schedule
Monthly technology reimbursement
Medical, dental and vision insurance
401(k) and stock purchase discounts
Paid maternity and paternity leaves, adoption and surrogacy benefits
Annual wellness stipend through our Noodles’ Balance Bucks Program
Free mental health counseling and resources through LifeWorks
Discounts through our gift card program
Scholarship opportunities through the Noodles’ Foundation
Learn more about our benefits: noodles.com/careers/perks/
Your Day in the Life
Eliciting, understanding, and assessing business needs and use cases for data and analytics solutions
Designing and developing Data Visualization solutions and recommendations to fulfill requirements
Creating data integrations to assemble required data, models to test hypotheses and understand relationships in the data, and visualizations to explain results
Building, training, and implementing machine learning and other statistical models
Participating as an agile team member: updating stories, sprint planning, estimating story points, conducting peer reviews, and helping teammates
Committing code and software objects to source code management repositories
What You Bring to the Team
Experience designing, creating, and administering Power BI Applications in an enterprise setting
Knowledge of data visualization best practices to maximize end user understanding and drive actions
Experience building solutions in cloud data analytics environments (Azure preferred) and strong data integration skills, specifically SQL
Ability to analyze and statistically model data, understand results and explain them to non-data experts
Experience with ML frameworks and tools such as Jupyter/Python and Azure ML and management of production models
Knowledge of continuous integration environments and code repositories such as Git
Exceptional communication skills with the ability to explain statistical concepts and data with business stakeholders and Senior Leadership
Ability to mentor technical peers and business analysts on techniques and best practices
5-10 years overall experience in a data analytics or visualization role
2-5 years experience with Power BI
2-5 years writing complex SQL queries
1-2 years with Statistical and Machine Learning models
1-2 years with Cloud data analytics environments
Noodles is an Equal Opportunity Employer. Our goal is to be an inclusive and diverse team that is representative of the communities and guests we serve.
noodles.com/careers
Brand: Noodles &amp; Company
Address: 520 Zang Street Ste D Broomfield, CO - 80021
Property Description: 100 - Central Support Office
Property Number: 100
Start your job application: click Easy Apply
Show Less
Report</t>
  </si>
  <si>
    <t>Job Title:
Principal Data Scientist, Live Ops Analytics
Requisition ID:
R011794
Job Description:
Your Platform
Founded in 1979, Activision has continuously disrupted the world of entertainment as a leader in the videogame industry. With a history of delivering iconic game changers - like Pitfall®, Tony Hawk®, Guitar Hero®, Crash Bandicoot™, Skylanders™ and Call of Duty® - our obsession is delighting our players around the globe. Focused and committed to innovation, we consistently deliver the most beloved, engaging and successful entertainment.
And while we have world-class franchises, infrastructure and resources, our success comes from a passionate, talented and diverse team of people producing greatness together. So, if you’re interested in our biggest priority, it’s our people.
We’re currently driving the next era for our company and community by creating amazing experiences for fans and continuing to make Activision an inclusive place where everyone can thrive.
Join us, make history.
Your Mission
The Live Ops Analytics Team is looking for a statistical data science &amp; experimentation expert. As a thought leader and hands on mentor within the Live Ops Team, your mission is to put the science into product decision making.
Priorities can often change in a fast-paced environment like ours, so this role includes, but is not limited to, the following responsibilities:
Being the trusted authority charged with evolving our data science &amp; experimentation roadmap for all science &amp; analytics teams
Develop novel science and experimentation to deduce and draw conclusions from player behavioral data that directly influences game design, play balance, and retention of our live titles
Design and implement statistical decision science models along with product experiments to make an impact on our future business decisions, product planning, and personalization
Provide highly technical leadership and mentorship to our Ph.D data scientists and economists with a wide range of backgrounds
Democratize and socialize learnings across the organization through executive presentation and by contributing to a centralized repository that informs future game design, and is carried across titles and franchises
Evangelize data science outside the company to increase company visibility and recruit new talent
Player Profile
Minimum Requirements:
Advanced degree required with technical focus (Statistics, Computer Science, Physics, Engineering, Economics etc.)
10+ years total experience in analytics with 2+ years as a Principal Data Scientist or Director
Outstanding technical skills with SQL, R/ Python for data analysis and consistent track record of product / feature development resulting from product, A|B testing, deep product sense, with a solid understanding of user engagement and monetization strategies in gaming, entertainment/ecommerce service providers, or mobile apps a plus
Demonstrated programming skills either in data science or software development settings a plus
Authority at deriving narrative from data and communicate the results effectively
Experience with predictive and prescriptive modeling a plus but not a core responsibility of the role
Extra Points:
Consistently demonstrates ability to identify and meet the needs of others across the company
Guiding teams to be agile in response to change and to solve complex problems
Being active in the industry, recognized for application of science to games &amp; entertainment
Delivering breakthrough analytical projects resulting in feature development, measurable engagement or revenue impact
Exemplifies multifaceted abilities – data science, experimentation, analysis, engineering, econometrics etc.
Being an elite champion for standard methodologies within the analytics, data and engineering teams
Provides context, not control, remaining highly aligned but loosely coupled
Our World
Activision Blizzard, Inc. (NASDAQ: ATVI), is one of the world's largest and most successful interactive entertainment companies and is at the intersection of media, technology and entertainment. We are home to some of the most beloved entertainment franchises including Call of Duty®, World of Warcraft®, Overwatch®, Diablo®, Candy Crush™ and Bubble Witch™. Our combined entertainment network delights hundreds of millions of monthly active users in 196 countries, making us the largest gaming network on the planet!
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‘Every World’ - we’ve got our employees covered!
The videogame industry and therefore our business is fast-paced and will continue to evolve. As such, the duties and responsibilities of this role may be changed as directed by the Company at any time to promote and support our business and relationships with industry partners.
Activision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Rewards
We provide a suite of benefits that promote physical, emotional and financial well-being for ‘Every World’ - we’ve got our employees covered! Subject to eligibility requirements, the Company offers comprehensive benefits including:
Medical, dental, vision, health savings account or health reimbursement account, healthcare spending accounts, dependent care spending accounts, life and AD&amp;D insurance, disability insurance;
401(k) with Company match, tuition reimbursement, charitable donation matching;
Paid holidays and vacation, paid sick time, floating holidays, compassion and bereavement leaves, parental leave;
Mental health &amp; wellbeing programs, fitness programs, free and discounted games, and a variety of other voluntary benefit programs like supplemental life &amp; disability, legal service, ID protection, rental insurance, and others;
If the Company requires that you move geographic locations for the job, then you may also be eligible for relocation assistance.
Eligibility to participate in these benefits may vary for part time and temporary full-time employees and interns with the Company. You can learn more by visiting https://www.benefitsforeveryworld.com/.
In the U.S., the standard base pay range for this role is $154,100.00 - $285,084.00 Annual. This base pay range is for the U.S. and is not applicable to locations outside of the U.S. Actual amounts will vary depending on experience, performance and location. In addition to a competitive base pay, employees in this role may be eligible for incentive compensation. Incentive compensation is not guaranteed.
Apply Now: click Apply Now
Show Less
Report</t>
  </si>
  <si>
    <t>InMarket</t>
  </si>
  <si>
    <t>Job Title: Data Scientist
Location: Remote - US Only
About InMarket
Since 2010 InMarket has been a leader in 360-degree consumer intelligence and real-time marketing for thousands of major brands. Through InMarket's data-driven marketing platform, brands can build targeted audiences, activate real-time, and measure success in driving sales.
InMarket, which raised no venture capital funding to date, holds more than 25 patents across location, attribution and digital marketing, and its GeoLink self-service marketing platform was awarded Best Location Marketing Platform at the 2021 MarTech Breakthrough Awards and best Location Platform at the 2020 Digiday Technology Awards. InMarket ranked 280 on the 2021 Deloitte Technology Fast 500 list and its nationwide team is united across more than 30 states.
About the Role
Data science is a core driver of InMarket's product design and innovation. As a data science team member, you will have the opportunity to leverage cutting-edge machine learning on petabytes of data in ways that make a large and lasting impact on the company. We take on greenfield projects and launch entirely new products giving you the opportunity to take large amounts of ownership and shape our technology stack.
Your role is to conceptualize, develop and deploy the core machine learning solutions that power our industry-leading digital advertising and measurement products. These solutions will be intelligent, adaptive, operate at scale and make decisions on how to act within milliseconds. You will collaborate closely with data analysts, account managers, product teams and engineering to understand our business and rapidly iterate on solutions that maximize ROI.
Your daily Impact as Data Scientist
Work with senior team members and product stakeholders to develop prototypes and take early-stage ideas through to production
Take ownership of core machine learning products to expand our capabilities and push our performance boundaries
Explore our data and systems, prototype ideas, run experiments to validate them and propose new products or advancements
Collaborate closely with our engineering and product teams to expand our machine learning platform
Your Experience &amp; Expertise
Bachelors in Statistics, Computer Science, Economics, Operations Research, or similar quantitative field (graduate degree preferred)
Solid understanding of modern data science and machine learning theory and methods
Professional or academic experience using statistical modeling and machine learning to solve complex, data-driven problems
Programming proficiency (preferably Python, its data science stack, and SQL) and desire to write production code
Excellent communication skills and the ability to present methodologies and findings to audiences with varying technical backgrounds
Nice to Haves
Experience working in modern cloud infrastructure environments like AWS and GCP is a big plus
Familiarity with the digital media / advertising industry is a big plus.
Compensation &amp; Benefits Summary
Competitive salary, stock options, flexible vacation
Medical, dental and Flexible Spending Account (FSA)
Company Matched 401(k)
Unlimited PTO (Within reason)
Talented co-workers and management
Agile Development Program (For continued learning/professional development)
Paid Paternity &amp; Maternity Leave
For candidates in California, Colorado, and New York City, the Targeted Base Salary Range for this role is $185,000 to $289,000.
Actual salaries will vary depending on factors including but not limited to work experience, specialized skills and training, performance in role, business needs, and job requirements. Base salary is subject to change and may be modified in the future. Base salary is just one component of InMarket's total rewards package that also may include bonus, equity, and benefits. Ask your recruiter for more information!
InMarket is an Equal Opportunity Employer (EOE). Qualified applicants are considered for employment without regard to age, race, color, religion, sex, national origin, sexual orientation, disability, or veteran status.
Privacy Notice for California Job Applicants: https://inmarket.com/ca-notice-for-job-applicants/
Show Less
Report</t>
  </si>
  <si>
    <t>Tech Impact</t>
  </si>
  <si>
    <t>Data Scientist Fellowship - 1 Year - Newark DE</t>
  </si>
  <si>
    <t>Job Details
Job Location
Delaware Office - Wilmington, DE
Position Type
Full Time
Education Level
Graduate Degree
Salary Range
$70,000.00 - $70,000.00 Salary/year
Travel Percentage
None
Job Shift
Day
Job Category
Information Technology
Tech Impact - Data Innovation Lab
Data Scientist - Fellowship 1 Year
Join an innovative, like-minded team that focuses on your personal growth and accelerating your career!
Use your skills and experience for social good
Earn $70,000 per year plus a great host of benefits
Fellowship Program Runs From June 2023 to June 2024
Position is in Newark DE
If you have questions about our program, please contact Devie Smith – Devie@techimpact.org / 302 530 8457
About Us
Tech Impact's Data Innovation Lab (Tech Impact) exists to engage local and global organizations in an ongoing conversation around the use of advanced data analytics and artificial intelligence to fast-forward research ideas out of the lab and into the marketplace.
Our mission is to develop novel data and analytics approaches that can disrupt the status quo and fundamentally alter a current issue or problem. Using best practices, diverse industry experience, access to technical and scientific talent, and core technologies, the lab will solve community-based issues while attracting national talent to the region and providing work for the technical and innovative talent of Delaware.
For more information, visit our website.
About the Opportunity
Tech Impact is looking for Data Scientists to join our team for a 1-year Fellowship Program in New Castle County, Delaware. The Fellowship Program will run from June 2023 to June 2024 and is a hybrid role. The successful candidate will have or will establish residence in Delaware.
The Fellowship is intended for technologists with a deep technical skill set and a strong desire to serve their communities. As a Data Scientist, you will work with our partners to design, develop, and deploy production-grade solutions to social good problems. You will be expected to collaborate across projects to generate hypotheses, develop models, and create products. Your work will directly lead to improving the lives of people in communities in Delaware and beyond.
Responsibilities include, but are not limited to:
Analyze data for trends and patterns through both exploratory and hypothesis-driven approaches
Organize and communicate findings to clients and stakeholders
Select and apply analytical techniques and modeling methods aimed at supporting problem sets focused on data used for social good
Propose tangible machine learning solutions, helping to build products that advance the Lab’s goals
Serve as an authority in machine learning data education/application amongst clients/stakeholders
Tactically develop production-grade models while thinking strategically about public impact/relevance
Contribute to innovative projects, specifically to idea generation, idea incubation, and/or experimentation
Serve as a liaison between government, corporate, community, and non-profit teams to drive the application of machine learning solutions into real-world applications
When relevant, support authorship of academic papers, presentations, white papers, and other publications by conducting analyses and producing visualizations.
More About You
Our preferred candidate has a Master's degree or above in statistics, mathematics, computer science, psychology, public health, or another related quantitative field. However, undergraduates or individuals who have relevant training will also be considered.
In addition, we require strong skills, experience, and knowledge in the following:
A background and/or strong commitment to leveraging data for social good
A minimum of 3 years of hands-on coding experience in Python / R / Julia or any other open-source programming language
A minimum of 3 years of relevant delivery of complex analytical projects
Experience working with version control platforms, especially Git / GitHub
Ability to work closely with other Data Lab members to perform ETL using SQL
A self-motivated thinker that works well independently and on collaborative teams.
Ability to translate complex data science jargon into meaningful, actionable insights for technical and non-technical stakeholders
Excellent organizational skills, with the ability to organize and prioritize work efficiently and effectively
A preference for experience working in cloud environments (preference for those with Azure experience)
Experience with Agile or Scrum methodologies is highly desirable
A preference for experience handling confidential data and information with integrity in a shared cloud environment
About the Benefits
In exchange for your hard work and dedication, you will receive a salary of $70,000 per year plus a great host of benefits, including:
Hybrid workplace (60% remote)
Medical, dental, vision health benefits - 90% cost paid by Tech Impact
Wellness card that pays your co-pays
Accidental death and life insurance plan
401K plan
15 days paid time off
Job placement upon completion of the 1-Year Fellowship
And that's not all! You will be welcomed into an innovative and supportive environment. If you think you've got the skills to take on this rewarding and challenging role, apply today!
Employment Policy
As an Equal Opportunity Employer, Tech Impact embraces diversity and does not discriminate in employment based on age, race, color, creed, sex, gender, identity, religion, marital status, veteran’s status, national origin, disability, or sexual orientation.
ADA Specifications: Reasonable accommodations may be made to enable individuals with disabilities to perform the essential functions of this position.
Requires the ability to speak, hear, see and use a computer and other office-related equipment.
Also requires the ability to sit for extended periods of time, stand, stoop, crawl and lift to 50 lbs.
May require local and regional travel.
Show Less
Report</t>
  </si>
  <si>
    <t>TARGET</t>
  </si>
  <si>
    <t>Senior Data Scientist - Search / Browse (NLP and ML modelling)</t>
  </si>
  <si>
    <t>Brooklyn Park, MN</t>
  </si>
  <si>
    <t>JOIN TARGET AS A SR DATA SCIENTIST - SEARCH and BROWSE (NLP)
Target is an iconic brand, a Fortune 50 company, and one of America’s leading retailers. Target as a tech and data company? Absolutely! We’re the behind-the-scenes powerhouse that fuels Target’s passion and commitment to cutting-edge innovation. We anchor every facet of one of the world’s best-loved retailers with a strong technology framework that relies on the latest tools and technologies—and the brightest people—to deliver incredible value to guests online and in stores. Target’s Tech and Data Sciences teams are on a mission to offer the systems, tools, and support that guests and team members need and deserve. Our high-performing teams balance independence with collaboration and we pride ourselves on being versatile, agile and creative. We drive industry-leading technologies in support of every angle of the business and help ensure that Target operates smoothly, securely, and reliably from the inside out.
About the role:
The Search and Browse Data Science team builds the core relevance engine and Data Science products that power Target’s digital experience. As a Sr Data Scientist on this product – you’ll work with business partners to provide solutions for business problems in a fast-paced and global environment. You’ll have the opportunity to design quality, flexible and performant Data Science systems and services at scale. You’ll also architect Data Science solutions that capture, process and mine huge datasets in the retail industry. We’ll also promote innovative thinking as well as the opportunity to utilize cutting-edge machine learning algorithms and NLP techniques to improve our Mobile and Web Search systems at Target!
In this role at Target as a Senior Data Scientist, you’ll:
Develop and deploy scalable deep learning models to improve the search experience of Target guests
Architect and implement large-scale ML systems using test-driven development practices
Build NLP technology for query and document analysis, processing, and understanding
Create data pipelines for feature/label extraction and generation
Conduct data analysis to identify opportunities and improve models
Conduct research to advance the state-of-the-art machine learning and NLP technologies
Mentor and partner with other engineers to develop software that meets business needs
Follow agile methodology for software development and technical documentation
Innovate constantly and keep systems up to date with current technologies
What we're looking for:
MS in Computer Science, Electrical Engineering, Mathematics, Statistics or related quantitative field
Research and industry experiences in relevant fields such as Information Retrieval, Machine Learning, NLP or Recommendation/Recommender Systems
Demonstrated experience in Search indexing, Retrieval and Ranking
1+ year of experience in deploying machine learning algorithms into production environments
Proficient in Python or Java with advanced coding and problem-solving skills
Exceptional modeling skills in Python
Extensive experience in implementing and integrating ML models in production with high traffic
Experience querying large databases with SQL, HQL or some variations
Excellent interpersonal and communication skills to work with global teams
Constant learner mentality that stays on the leading edge of Search/Ranking, ML and NLP advancements
Bonus Points:
PhD in Computer Science, Mathematics, Statistics, Physics or related quantitative field
Proven track record of achieving significant engineering (applied ML) or academic research
Experience with Solr at scale
Why grow your career with Target Data Sciences?
You will work directly on the data science problems that have the most impact on Target's entire supply chain, forecasting and merchandising teams.
We value diversity. We believe that diversity and inclusion is of core importance when we try to create positive in-store experiences for our guests, and we think it is also critically important when building our teams. Read more about our commitment to diversity and inclusion
We love open source! Many of our team members contribute to open source communities and get to do it during work time. We try to contribute back to our communities where we can and are grateful to be able to open source some of our own projects!
We value our team members for who they are, not just what they can get done. We treat our team members like people, not like cogs in a machine. We are parents, hobbyists, enthusiasts, family members, and community members, and can offer flexibility to our team members' schedules and work arrangements so that they can flourish both inside and outside of work.
Americans with Disabilities Act (ADA)
Target will provide reasonable accommodations (such as a qualified sign language interpreter or other personal assistance) with the application process upon your request as required to comply with applicable laws. If you have a disability and require assistance in this application process, please visit your nearest Target store or Distribution Center or reach out to Guest Services at 1-800-440-0680 for additional information.
Qualifications:
Apply Now: click Apply Now
Show Less
Report</t>
  </si>
  <si>
    <t>General Merchandise &amp; Superstores</t>
  </si>
  <si>
    <t>GM Financial</t>
  </si>
  <si>
    <t>Data Scientist I - OSI</t>
  </si>
  <si>
    <t>Overview:
Opportunity to work exclusively remote.
Why OnStar?
At OnStar Insurance, we are building an Insurtech business that will reinvent auto insurance. We are fully owned and backed by auto industry leaders General Motors and GM Financial.
This is a truly unique opportunity to join at the foundational stage of a start-up leading the transformation of the auto insurance experience.
GM has the largest connected vehicle fleet worldwide. In the US alone, there are currently 9M+ connected GM vehicles on the road and that number is projected to triple in the next 10 years. More than that, the OnStar system currently has access to over 900 data points from the vehicle. This surge in information about vehicles and how they are driven will revolutionize auto insurance. This disruption is backed by the bold GM vision of zero crashes, zero emissions and zero congestion. We are serious about the safety and financial security of our customers.
About the role:
We are expanding our efforts into complementary data technologies for decision support in areas of ingesting and processing large data sets including data commonly referred to as semi-structured or unstructured data. Our interests are in enabling data science and search-based applications on large and low latent data sets in both a batch and streaming context for processing. To that end, this role will engage with team counterparts in exploring and deploying technologies for creating data sets using a combination of batch and streaming transformation processes. These data sets support both off-line and in-line machine learning training and model execution. Other data sets support search engine-based analytics. Exploration and deployment of technologies activities include identifying opportunities that impact business strategy, collaborating on the selection of data solutions software, and contributing to the identification of hardware requirements based on business requirements. Responsibility also includes coding, testing, and documentation of new or modified scalable analytic data systems including automation for deployment and monitoring. This role participates along with team counterparts to develop solutions in an end-to-end framework on a group of core data technologies. Other aspects of the role include developing standards and processes for data engineering projects and cloud initiatives.
Data Scientist I is responsible for:Implementing the design, development, deployment, and maintenance of predictive/prescriptive/statistical models in originations, collections, risk, pricing, fraud, customer experience and marketing. Modeling with expertise in forecasting, optimization, data mining, analysis, and analyzing complex datasets; Conducting studies with the use of descriptive and supervised machine learning methods and advanced statistical methods using innovative and the latest advanced technique and algorithms;Summarizing, reporting, and providing polished presentations of findings to a variety of internal clients as well as working with other departments to achieve the overall company objectives; Lead in the production of research and analysis to quantify the impact of internal and external environments on portfolio performance. The Data Scientist I is the subject matter expert with an in depth knowledge of quantitative methods and diligent knowledge of data sources and tools.
Responsibilities:
JOB DUTIES
Performs research, analysis, and modeling on organizational data
Assists in analyzing key metrics and performing data analysis
Builds technical knowledge to support research and analytic responsibilities including advanced techniques and algorithms
Conducts research projects, incorporate project design, data collection and analysis, summarizing findings, developing recommendations and effectively communicating to leadership the impact to the business
Develops and applies algorithms or models to key business metrics with the goal of improving operations or answering business questions
Presents findings and analysis for use in decision making
Ensures that the delivered products meet the business needs of the company
Partners with and provide recommendations to business leadership on the appropriate application of analytics to business strategies and effectively communicate analysis and implications to senior leadership
Prioritizes tasks and meets project deadlines in a fast paced work environment
Perform other duties as assigned
Conform with all company policies and procedures
Qualifications:
Knowledge
Strong quantitative, analytical and data interpretation skills with a solid foundation of mathematics, probability, and statistics
Advanced knowledge and demonstrated understanding of applied methodologies including least squares regression, logistic regression, sampling methodologies, time series, survival analysis, cluster analysis, categorical data analysis, decision trees, multivariate methodologies, non-parametric techniques, principal components, and linear programming techniques
Advanced skills in Python, SAS, SQL, R, JMP, Excel, Word, PowerPoint
Ability to design and implement model documentation and monitoring protocols
Demonstrated understanding and experience with technical systems, datasets, data warehouses, and data analysis techniques
Efficiently work with large datasets
Skills
MS Office required
Proficient in Python or SAS required
Strong written and verbal presentation skills with an ability to communicate effectively with Senior Management by making complex concepts easy to understand
Ability to be curious, ask questions, explore, and be creative when analyzing data and business problems
Ability to identify and seek needed information/research skills
Analytical thinking skills
Ability to interact collaboratively with internal and external customers
Capable of managing multiple and varied projects, including the ability to coordinate and balance numerous tasks in a time-sensitive environment, under pressure
Strong problem solving skills
Education
Master’s Degree or PhD in Statistics, Applied Mathematics, Econometrics, Economics, Operations Research, Industrial Engineering, Computer Science, Physics or similar quantitative field, or equivalent work experience required
Experience
0-2 years as Data Scientist or similar quantitative field required
What we offer: Fully Remote, 401K, Benefits Effective First Day, Pet insurance
Our Culture: Our team members define and shape our culture — an environment that welcomes new ideas, fosters integrity, and creates a sense of community and belonging. Here we do more than work — we thrive.
Work Life Balance: Flexible Remote Work Environment
Benefits Package: Generous benefits package
At GM Financial, we strive for equity in all aspects of our business, including pay equity. This is the GM Financial pay range for this role and job level. The exact salary and compensation will vary based on factors like knowledge, skills, experience and education.
Compensation: $94,700 - $180,000 base + bonus
#LI-NZ1
#LI-remote
Apply Now: click Apply Now
Show Less
Report</t>
  </si>
  <si>
    <t>Wise Equation Solutions</t>
  </si>
  <si>
    <t>Skills relating to Mathematics/Statistics .
Graduate/Engineer/Post-Graduate with a huge interest in handling numbers.
Ability to understand all domains in businesses across various sectors.
A natural passion for numbers, business, coding, Analytics, and Artificial Intelligence, Machine Learning, visualization.
Good verbal and written communication skills.
Analyze large and complex data sets from multiple sources.
Develop and evaluate data analytics models, algorithms and solutions.
Implement algorithms to mine targeted data and the ability to convert data into a business story.
Translate business requirements into technical requirements.
Data extraction, preparation, and transformation.
Identify, develop and implement statistical techniques and algorithms that address business challenges and adds value to the organization.
Gather requirements and communicate findings in the form of a meaningful story with the stakeholders.
Create and implement data models.
Interact with clients for queries and delivery adoption.
Show Less
Report</t>
  </si>
  <si>
    <t>HunaTek Government Solutions</t>
  </si>
  <si>
    <t>Stafford, VA</t>
  </si>
  <si>
    <t>HunaTek is seeking a highly motivated, performance-driven individual with strong data analysis experience to work closely with our Department of Defense (DoD) client in the Northern, VA area. Successful candidates will have excellent communication, quantitative, research, and analytical skills and the capability to lead, or principally contribute to, several of the largest and most significant studies in HunaTek’s portfolio. Financial management and program management backgrounds are also preferred. As part of our team, you’ll help our Government clients make well informed, data-driven decisions on some of the most impactful challenges facing the DoD.
Specific Duties:
A career with HunaTek is both rewarding and challenging. Our clients require skilled, hardworking, innovative support service providers who are able to meet the demands of a dynamic and fast-paced workplace. The analyst position will include, but is not limited to, the following capabilities:
Architect, design, code, and implement next-generation data analytics using best practices in the latest technologies
Develop solutions to enable metadata/rules engine-driven data analytics application leveraging open source and/or cloud native components
Develop solutions in a highly collaborative and agile environment
Lead efforts in collecting, normalizing, and analyzing complex data
Work directly with stakeholders to understand their needs and requirements and apply these to the build/test phase of reports and dashboards
Identify opportunities to streamline reporting to make processes more automated and less manual
Develop and manage business intelligence solutions for the organization.
Utilize data visualization tools like Power BI to deliver solutions sourcing a variety of data
Build data visualizations including dashboards and reports
Document data profiling and quality assurance results, data dictionaries and analytical findings
Use data to create predictive models and trend analysis
Collaborating with colleagues for the purpose of collecting and structuring data.
Collect, audit, compile, and validate data from multiple sources.
Interpret data, analyze results using statistical techniques or relational databases and produce ongoing as-needed reports to meet client and/or business needs.
Communicate and work with diverse organizations and representatives for data collection, analysis, and results presentation
Provide thought leadership clearly demonstrating an understanding of the customer mission and innovative ideas to address business challenges of the customer
Work autonomously and as part of a team to meet organizational and project goals
Lead in the preparation of briefing materials and other communications packages presenting the results of analysis
Support on-site delivery in the Quantico and Stafford areas
Minimum Required Education/Qualifications:
US Citizenship is required
Ability to obtain and maintain a security clearance is required
Bachelor’s Degree in Mathematics, Statistics, Computer Science, Physical Science, Engineering or related field
5+ years of DoD experience
Experience in statistical modeling
Proficiency in Microsoft Excel and experience working with large data sets
Experience with Python and SQL
Advanced Microsoft PowerBI skills, to include demonstrated development of models and data architectures using DAX and Power Query editor
Experience using Python / R packages and libraries (e.g., scikit-learn, pandas, plotly, shiny,etc.) to develop predictive analyses and machine learning models
Experience with cloud computing/storage, data lakes/warehouses
Experience with Spark and ML applications
Possession of excellent data gathering and analytical skills
Possession of excellent oral and written communication skills
Experience presenting analytical results to senior leaders/stakeholders
Preferred Education/Qualifications:
A passion for data/science analytics
Have a strong understanding of Department of Defense Acquisition processes
Experience with Scala, Java
Experience with Robotic Process Automation (RPA) (e.g., UiPath)
Experience with Natural Language Processing (NLP)
Experience in Databricks
Ability to lead detail-oriented tasks and multi-task under minimal supervision
Our employee’s health and safety is our top priority. We encourage employees to remain up to date on their COVID-19 vaccinations. Pursuant to future court decisions and/or government actions on the contractor vaccine mandate under Executive Order 14042, HunaTek employees may be required in the future to be vaccinated or have an approved disability/medical or religious accommodation.
ADA: HunaTek will make reasonable accommodations in compliance with the Americans with Disabilities Act of 1990.
EEO/AA: HunaTek does not discriminate on the basis of race, color, national origin, sex, religion, age, disability, sexual orientation, gender identity, veteran status, height, weight, or marital status in employment or the provision of services and is an equal access/equal opportunity/affirmative action employer.
Show Less
Report</t>
  </si>
  <si>
    <t>Position Summary: Virginia Tech Applied Research Corporation (VT-ARC) is seeking a Junior Data Scientist to assist in creative development and execution of data science products to support the Army Research Laboratory’s ability to maintain a portfolio of leap-ahead technologies. The Junior Data Scientist will analyze open-source science and technology data to identify trends, top performers, and impacts to guide government decision makers in their programmatic and partnering activities. A successful candidate will have strong analytics, organization, and communications skills. Experience with application of a creative approach to developing insightful analytic products, and experience applying multi-disciplinary analytic techniques is highly desired.
Duties/Responsibilities:
Employ quantitative data science methods to identify trends, top performers (individuals, companies, or researchers), and impacts of government funded work
Execute data science workflows in Python, R, or similar languages to gather, clean and process data for analytics reports from large data sets from open data sources
Write SQL queries to create custom reports and datasets
Use data visualization tools (such as Google Data Studio or Tableau) to produce interactive data analysis reports for senior-level government officials
Update and maintain databases to refresh monthly and quarterly metrics reports for government customers
Required Education, Certification, Skills, Capabilities:
Bachelor’s degree with demonstrated experience performing quantitative data analysis
Experience using Python, R or similar languages to execute data analysis projects, automate recurring data workflows, perform statistical studies, or produce other tangible research products such as publications, patents, or software
Ability to conduct rapid high-level topic research, as well as in-depth analysis on a range of technical topics
This is an entry level position; 0 - 2 years of professional experience
Preferred Education, Certification, Skills, Capabilities:
Experience working with datasets in a cloud (preferable Google) environment, including tools such as Cloud SQL and BigQuery
Experience generating business intelligence/analytics reports for G-Suite audiences
Market research experience
Familiarity with visualizing large datasets
Familiarity with SQL and NoSQL databases
Previous internship, or academic project supporting in or with US Government agencies
Experience using Google Data Studios or similar enterprise BI platform to produce data analysis products
Primary Work Location: Work is to be performed in Arlington, VA with remote work flexibility under Hybrid Work &amp; Telecommuting Policy.
Special Work Conditions:
Possible travel to other CONUS locations
Occasional work outside of corporate core business hours
Security:
Must be a U.S. Citizen
Must be able to obtain &amp; hold a Secret clearance or above
Virginia Tech Applied Research Corporation is an equal opportunity employer. All qualified applicants will receive consideration for employment without regard to race, color, religion, sex, sexual orientation, gender identity, national origin, disability, or status as a protected veteran.
Virginia Tech Applied Research Corporation uses E-Verify to confirm the employment eligibility of all newly hired employee. To learn more about E-Verify, including your rights and responsibilities, please visit www.E-Verify.gov
_____________________________________________________________________________________________
Virginia Tech Applied Research Corporation: VT-ARC is a 501(c)(3), non-profit R&amp;D organization affiliated with Virginia Polytechnic Institute and State University (Virginia Tech or VT). Our mission is to provide superior analytic and technology solutions across multiple domains by leveraging Virginia Tech’s multidisciplinary research and innovation ecosystem. With unique access to the broad and rich research enterprise found at Virginia Tech, VT-ARC forms multi-disciplinary teams to apply innovative solutions to the real-world problems that strain our social, political, industrial, and economic foundations.
Show Less
Report</t>
  </si>
  <si>
    <t>Stefanini</t>
  </si>
  <si>
    <t>Stefanini Group is hiring!
Do you want to be a part of a highly innovative, digitally transformative team and work on cutting-edge, state-of-the-art technologies? If yes, then this is for you!
An exciting opportunity awaits, let us help you get started
Open to W2 candidates only!
Description:
MARKETING DATA SCIENTIST
Must have recent experience in the following items:
Building statistical models in python
Using data science packages in python with the purpose of providing market insights through data analysis
Working in a cloud-first environments, particularly Azure, Databricks
Position can be fully remote but must be on East Coast or Central time.
Seeking candidates that have competed a undergraduate or graduate level program in either data science, statistics, machine learning, or computer science within the last 1-5 years
Proficient in python programming experience from both a data management and working experience on the data/statistical modeling standpoint
Modeling such as forecasting, prediction, timeseries, logistic or linear regression
Purpose of Role
The Marketing Data Scientist will model complex business problems by building statistical models in python and utilizing data science packages in python with the purpose of providing market insights through data analysis. The Marketing Data Scientist will participate in a community-of-practice to maximize the effectiveness of the insights team, through knowledge sharing and thoughtful curation of algorithms and methods. The Marketing Data Scientist will be responsible for coordinating and initiating their own activities as it relates to maximizing the value of insights delivered and derived from data.
Use advanced analytics and machine learning methods to extract value from business data
Perform large-scale experimentation and build data-driven models to answer business questions
Recommend and drive the continuous improvement and growth of the APN Insight Platform
Get a chance to solve real world problems and serve in a community that pushes data science forward
Experience Required
BS required in quantitative/computational science (or similar field) with an MS preferred
Specific experience building statistical models in python and utilizing data science packages in python.
Specific experience using tableau and PowerBI as a framework to translate modeling analytics
Applied experience in one of the following areas, Machine Learning, Operation Research, Applied mathematics or other related quantitative discipline.
4+ years' experience in using statistic/modeling tools in non-academic environment with a focus on business growth.
Demonstrated, hands-on experience with R, Python, or similar data science tools.
Demonstrates basic understanding of software development best practices (version control, specification, code documentation and review)
Experience with enterprise-wide data initiatives and working with complex data and system infrastructures.
Experience in change management, scoping, requirements, and solutions execution.
Experience in defining metrics and scorecards to demonstrate benefits of a successful data governance program.
Experience in handling exceptions and communication and partnering with cross-functional teams.
Knowledge of IT and business management Information systems from a data perspective.
Experience working in cloud-first environments, particularly Azure, AWS, Databricks
Exposure to and experience with visualization tools (e.g. Tableau, Power BI).
Certifications or publications relevant to data science, technical expertise, or marketing insights
Location
The Marketing Data Scientist will serve on the Data Strategy &amp; Analytics team specifically within the Market Management group in the North American Agricultural Division of BASF (APN) located in Research Triangle Park, North Carolina. Onsite presence is preferred. However, remote candidates will be considered who are within the East Coast Time Zone.
Job Type: Contract
Salary: $45.00 - $55.00 per hour
Schedule:
8 hour shift
Experience:
Python: 4 years (Required)
Azure: 4 years (Required)
Data science: 4 years (Required)
Machine learning: 4 years (Required)
Work Location: One location
Show Less
Report</t>
  </si>
  <si>
    <t>City of Grand Junction, Colorado</t>
  </si>
  <si>
    <t>Grand Junction, CO</t>
  </si>
  <si>
    <t>Description
DATA SCIENTIST
Hiring Range: $7,058 - $7,944 Monthly
New to the City of Grand Junction Team? Receive 40 hours Paid Time Off starting on your hire date!
Open until filled.
About the Position:
Visit Grand Junction is searching for an analytical expert to join our team as a Data Scientist. In this role, you will collect, convert, and integrate raw data from various sources and develop and implement analytics into meaningful insights to market Grand Junction as a destination of choice. The successful candidate will be proficient with data-oriented programming languages and visualization software, possess the ability to apply data mining, data modeling, natural language processing, and machine learning to extract and analyze large data sets, and be comfortable translating insights to others through the use of visualization and presentations. This position has supervisory responsibilities over data and business development personnel.
About Visit Grand Junction:
Visit Grand Junction (Visit GJ), the Destination Marketing Organization, is a Department of the City of Grand Junction. Visit GJ is dedicated to marketing the Grand Junction area, outside of Mesa County, to attract year-round tourism, thereby providing for a sustainable and consistent economy and enhanced quality of life for residents. The team consists of dynamic individuals who are culture-focused, innovative, driven, and dedicated to supporting the travel and tourism industry while reaching departmental goals that serve the Grand Junction community and guests. The Department has evolved into a state-of-the-art marketing organization utilizing data science as its foundation.
What We Offer:
We know that a healthy and happy workforce is a thriving workforce, which is why we offer a comprehensive benefits package that supports quality work-life balance including 32 days of paid annual leave to be used for holiday, personal, and/or sick days, health insurance options, employer-matched retirement, a City employee health clinic, wellness program, and an Employee Assistance Program. Of equal importance, we offer an opportunity to serve the community you love and live in. Our employees find their work rewarding and fulfilling, knowing that their day job makes a positive impact.
Our Culture:
At the City of Grand Junction, we lead the way with continuous improvement, collaborative partnerships, and exemplary service. Our core values are demonstrated by our willingness to challenge the status quo, ability to work together using all areas of expertise to achieve a common goal, and commitment to fulfilling the needs of our community through thoughtful interactions.
Duties
What You'll Do:
Validate, upload, process, and manipulate large sets within data and analyses platforms to build easily understood insights that drive optimization and improvement of marketing campaigns and business strategies; translate, communicate, and present data analyses effectively.
Utilize data visualization software for full-stack data management from multiple sources to analyze and interpret data and drive concepts from identification and ideation through execution that results in tangible, measurable and impactful business improvement strategies; maintain awareness and understanding of the implications of hidden biases within data sets.
Apply data mining and data engineering techniques utilizing open-source data visualization, analysis, and machine learning tools, analyzing campaign results and relationships between multiple parameters utilizing market segmentation while triangulating data sources from multi-touch attribution to uncover actionable insights which result in increasingly impactful advertising campaigns.
Scale measurement programs utilizing data visualization software that attribute the impact of marketing campaigns by analyzing campaign reporting; optimize media effectiveness within and across all Visit Grand Junction channels; identify return on investment on all marketing efforts.
Utilize statistical computer languages and code; create and deploy advanced machine learning algorithms and statistics (simulation, optimization, clustering, decision tree learning, AI, scenario analysts, etc.) for analyzing data and building statistical models and algorithms to model predicting outcomes of interest, advantages, and drawbacks.
Leverage statistical and computational knowledge to build algorithms for calculating variances, advantages, and disadvantages of business strategies; utilize predictive modeling to increase and optimize revenue generation, target markets, and other strategic outcomes.
Apply data cleansing techniques such as deduplication, scaling and normalization, dimensionality reduction, imputation, and cross-validation to effectively segment and categorize data resulting in accurate messaging and content that engages with appropriate audiences and resonates with their interests.
Implement advanced statistical techniques and concepts including but not limited to regression diagnostics and analysis, properties of distributions, probability and statistical tests, and data modeling using relevant tools and applications to enhance data validity, avoid assumptions, and increase probability of preferred outcomes.
Attend and participate in professional group meetings; stay abreast of new trends and innovations in the field of destination marketing.
Click here to view the full job description for Data Scientist
Qualifications
What We're Looking For:
One (1) year of experience (college coursework accepted) manipulating data sets and building statistical models.
Master’s degree in Data Science, Statistics, Mathematics, or Computer Science.
Depth and breadth in quantitative knowledge. Excellent machine learning, statistical analysis, and strong problem-solving analysis.
Intellectual curiosity; staying current with the latest best practices in data science, data technology tools, and rapidly changing marketing trends and consumer insights.
Expertise preparation of a variety of clear and concise analytical summaries and other reports and written correspondence.
Demonstratable track record of dealing well with ambiguity, prioritizing needs, and delivering results in a fast-paced environment.
Superior verbal and written communication skills with the ability to effectively advocate technical solutions to business audiences.
Supplemental Information
Explore the Area:
Grand Junction, Colorado is the gateway to the mountains and canyonlands of western Colorado and eastern Utah. Centrally located between Denver, CO (250 miles east) and Salt Lake City, UT (270 miles west), Grand Junction is surrounded by 1.2 million acres of public land. Residents enjoy world-class whitewater rafting on the Colorado and Green Rivers, golfing, fishing, skiing and snowboarding, and exploring mountain bike and hiking trails through the Colorado National Monument and the Grand Mesa National Forest. Grand Junction has a robust downtown and hosts multiple art, music, food, and market events annually. With a population of over 150,000 in Mesa County (65,000 within the City limits) we have many of the big town amenities without the big town stresses such as traffic and trail congestion. With an average of 245 days of sunshine, Grand Junction is the perfect place to work and play.
Learn more about our area on Visit Grand Junction's website and Instagram!
At the City of Grand Junction, we proudly operate as an Equal Opportunity Employer, purposely building an inclusive workforce representative of various cultures, perspectives, and experiences. We believe in respect for all and do not discriminate based on race, color, religion, sex, gender identification, sexual orientation, national origin, age, disability, and/or genetic information.
If you have questions or need assistance or accommodation due to a disability, please contact our Human Resources office at 970.244.1512
Show Less
Report</t>
  </si>
  <si>
    <t>We’re at the forefront of the data revolution, committed to building the world’s greatest data and applications platform. Our ‘get it done’ culture allows everyone at Snowflake to have an equal opportunity to innovate on new ideas, create work with a lasting impact, and excel in a culture of collaboration.
We’re looking for a Senior Data Scientist to lead Snowflake's corporate data science function. In this role, you will apply machine learning to a variety of domain specific problems across Legal, Sales Engineering, Alliances, IT, Professional Services &amp; Training. This is a generalist role and will provide an opportunity to work on a wide breadth of problems, applying a good mix of models &amp; methods to structured &amp; unstructured data.
AS A SENIOR DATA SCIENTIST AT SNOWFLAKE YOU WILL :
Work closely with stakeholders to understand the use-cases and identify focus areas with the highest potential for impact
Define and analyze metrics that will in-turn inform the key drivers for decision making &amp; operational efficiencies
Analyze large amounts of messy data, work on data quality, uncover actionable insights and present them in a compelling manner
Provide technical &amp; thought leadership designing and implementing machine learning techniques
OUR IDEAL CANDIDATE WILL HAVE :
High levels of curiosity and eager enthusiasm for open-ended problems
Experience and interest in problem formulation based on relatively abstract information
5+ years experience applying machine learning or statistical modeling on large-scale datasets
Deep understanding of the basic classes of ML algorithms and their underlying assumptions
Technical expertise in one or more of the following topics: Anomaly Detection, Clustering, Time-Series Analysis &amp; Forecasting, Natural Language Processing (NLP), Uncertainty Quantification
5+ years experience writing production-quality, scalable code using Python
Expert level knowledge working with libraries such as scikit-learn, pandas, etc., SQL and Airflow
Ability to articulate results and complex concepts to leadership
Preferably, prior experience applying ML to Professional Services, Sales Engineering, Legal and IT use-cases
The following represents the expected range of compensation for this role:
The estimated pay range for this role is $148,000 - $218,500.
Additionally, this role is eligible to participate in Snowflake's bonus and equity plan.
The successful candidate's starting salary will be determined based on permissible, non-discriminatory factors such as skills, experience, and geographic location. This role is also eligible for a competitive benefits package that includes: medical, dental, vision, life, and disability insurance; 401(k) retirement plan; flexible spending &amp; health savings account; at least 12 paid holidays; paid time off; parental leave; employee assistance program; and other company benefits.
Snowflake is growing fast, and we're scaling our team to help enable and accelerate our growth. We are looking for people who share our values, challenge ordinary thinking, and push the pace of innovation while building a future for themselves and Snowflake.
How do you want to make your impact?
Show Less
Report</t>
  </si>
  <si>
    <t>BEN Group, Inc</t>
  </si>
  <si>
    <t>Data Scientist (Level I - II)</t>
  </si>
  <si>
    <t>Provo, UT</t>
  </si>
  <si>
    <t>Who You Are
As a BEN data scientist, you will research, design, implement, and deploy machine learning models and optimization strategies that will help creatives ensure that their content reaches the widest audience possible. The applied machine learning team at BEN is responsible for consulting with stakeholders to determine an appropriate machine learning solution and ensuring that the solution makes it all the way out the door and into the customer’s hands. We are dedicated to delivering valuable and usable products to our customers as painlessly as possible, while ensuring that we maintain high standards for quality, trust, and understandability.
Typical daily activities will likely include:
Reading literature to stay up to date on the latest machine learning advancements.
Implementing models and algorithms described in said literature.
Advising coworkers on where and when machine learning is appropriate to use.
Starting with the simplest approach to solve the problem at hand.
Documenting and monitoring machine learning models before and after deployment.
Working with data engineers and user interface designers to ensure a coherent product.
Updating previous work that is no longer performing to our expectations.
Writing software tests to ensure code is doing what is expected.
Code reviews of other data scientists work on related projects, or submitting your work for review.
A strong candidate will ideally possess at least one strong expertise in the following areas and familiarity with others.
Who We Are
BEN Group, Inc. connects global brands to consumers through the power of popular entertainment. From the world-leading product integration platform, to the global leader for rights clearances and representation (Greenlight), to the best in class Influencer channel optimization solutions (TubeBuddy), BEN Group helps elevate projects, amplify brands, and captivate audiences. Our team is global, with offices in Los Angeles (headquarters), New York, London, Shanghai, and Provo.
At BEN, we recognize that our employees are the key to the company’s success and work hard to maintain our incredible company culture. While BEN is a well-established organization and a recognized industry leader with a rich history of integration and licensing success stories, we have not abandoned our start-up mentality. BEN continually evolves branding strategies through artificial intelligence and predictive modeling to meet the unique needs of our clients. To that end, BEN is results-oriented, client-centric, and highly creative organization which offers candidates the opportunity to learn from the best and the brightest in this dynamic industry. BEN offers a competitive benefits package and promotes an environment which supports our core values of Empowerment, Passion, Accountability, Teamwork, and Inclusion.
Responsibilities:
Research, develop, and train machine learning models to produce actionable insights from predictive models.
Research, develop, and train generative models to create text, images, or video.
Extract value from data without ground-truth using unsupervised machine learning techniques.
Develop state-of-the-art model/algorithms in one or all the following areas: deep learning (convolutional neural networks, NLP, machine vision), object detection/classification, model fusion based on different data modalities (e.g., video and audio), etc.
Code review using industry standard best-practices.
Spend some time building or refining good data sets. Good data is defined consistently, covers all edge cases, and is appropriately sized.
Qualifications and Skills:
1+ years of experience with machine learning with excellent understanding of data science fundamentals in either an academic or corporate setting.
Strong track record of academic publications or successful industry projects related to machine learning.
We are developing cutting-edge machine learning applications. The ideal candidate has a strong understanding of the under-the-hood fundamentals of machine learning. Additional requirements include reading and implementing related academic literature and experience in applying state-of-the-art machine learning models to computer vision (e.g., recognition, segmentation, detection) or large language models.
Strong software engineering practices and familiarity with Python programming, debugging/profiling, testing, and version control.
Experience in writing code that can be utilized in a production environment.
Basic knowledge of statistical methods related to data science topics.
Familiarity with proper experiment design fundamentals and critical thinking skills to avoid common data science pitfalls.
Experience working collaboratively with others when developing software products.
Ability to communicate effectively, honestly, and transparently with engineering peers and professionals outside of the data science field.
Background in a scientific field or business training would be a plus.
Willingness to take initiative on tasks, advocate for what’s right, and fulfill promises made.
Don’t meet every requirement listed? Studies show that women and people of color are less likely to apply for jobs when they don’t meet every requirement. At BEN, we are committed to building a diverse and inclusive community, so if you think you could crush this role, even without all the listed qualifications, please apply! You may be exactly who we didn’t even know we need.
Show Less
Report</t>
  </si>
  <si>
    <t>Mars</t>
  </si>
  <si>
    <t>Data Scientist - Role can be remote</t>
  </si>
  <si>
    <t>What are we looking for?
Bachelor’s degree or equivalent in Marketing, Data Science, Mathematics, Statistics, or other numerate discipline
Nice to have – Masters / Degree with computing, scientific, statistical or mathematical component
3+ years varied technical experience in delivering statistical analytics, data science and insight on large-scale consumer data sets across multiple sectors, including packaged goods and retail
Hands-on experience with Python (numpy, pandas, etc) is required; Familiarity with PySpark is also desirable
Must have excellent communication skills, and interact effectively with internal stakeholders
Good problem solving skills
Superior planning, project management and organizational orchestration skills and a strong attention to detail
Confident in identifying and escalating key points/issues
Truly inspired by, and want to live, our purpose of creating a better world for pets.
Writes code following PEP-8 guidelines
Understands the implications of code on execution time
Can identify dependencies when productionizing models
Also desirable:
Passion for growing and strengthening a business using data driven approaches
Familiarity with cloud-based computing services e.g. Azure, Databricks, etc.
Enjoys explaining how models and systems work to both non-technical and technical stakeholders.
Experience in packaged goods, retail and/or medical sector preferable
Personal traits:
Comfortable with ambiguity, with a passion for collaboration to achieve objectives
Good head for numbers
Quick learner, ability to understand and simplify highly complex scenarios.
Value focused with high energy and drive.
What will be your key responsibilities?
We are searching for an experienced Analytics professional to join the data science function; to help deliver the ecosystem analytics roadmap across all divisions; working closely with the division stakeholders in managing and delivering projects; working with global teams to identify and implement efficient delivery of the vision; and, to articulate the strategic opportunities of a pet-centric analytics driven strategy.
The role reports in to the Head of Data Science -North America.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Develop compelling stories that provide insight into the drivers of business performance and Pet/Pet Owner behavior
A desire to develop data science models from idea initiation through to production.
Ensuring outstanding delivery of pet and pet-owner centric insight, analytics and data science across Petcare divisions
Work closely with team members and stakeholders to achieve this
Apply a pet and pet-owner centric approach to problem solving across divisions ensuring highest standards of insight and data science delivery to create change
Participating in communities of data science talent with a desire to share, network and communicate with other analytical and data experts to advance learning and understanding of pets and pet-owners
Application and documentation of best practice standards in the execution of analytics projects for value creation
Enthusiastically learn new technologies and techniques
Contribute to the upskilling of Petcare by inspiring local teams with insight and story-telling to gain deeper engagement with the Powered By Data strategy
Adherence to consumer and pet privacy frameworks, terms, consents and approaches to ensure we position ourselves to empower consumers, to leverage effectively data for their advantage, to abide by all laws and relevant best practices
What can you expect from Mars?
Work with over 130,000 like-minded and talented Associates, all guided by The Five Principles.
Join a purpose driven company, where we’re striving to build the world we want tomorrow, today.
Best-in-class learning and development support from day one, including access to our in-house Mars University.
An industry competitive salary and benefits package, including company bonus.
To apply to this job, click Apply Now
Show Less
Report</t>
  </si>
  <si>
    <t>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Primary Job Function
We have an exciting opportunity for the right candidate to join our rapidly growing clinical team within the Abbott Structural Heart division. The Data Scientist will provide statistical expertise on clinical data sets prepared for podium presentations and scientific publications. Their work will directly support evidence generation for transcatheter tricuspid and mitral programs. They will work collaboratively with clinical scientists and biostatisticians and other cross-functional team members. They will also play a supporting role in interacting with clinical trial investigators to ensure the successful execution of clinical strategies to meet corporate podium and publication goals.
Core Job Responsibilities
This position will work closely with the clinical study team including the medical director, biostatistician, project management, data management, and other clinical study personnel. This position will have significant interaction with executive leadership, physicians, and regulatory authorities. Furthermore, this position will be required to execute their job responsibilities within the corporate policies and standard operating procedures. This position will:
Critically analyze data and present to internal and external groups including but not limited to clinicians and cross-functional team members
Participate in the development of the scientific podium and publication strategy in close collaboration with cross-functional teams
Participate in publications for clinical study data through coordination with investigator authors and project management of reviews and revisions for abstracts and manuscripts
Particularly skilled in quantitative analysis and data management
Utilize technologies to collect, clean, analyze, predict, and effectively communicate information
Able to examine relevant data and quickly develop an analysis plan that will answer key business questions and create value for the client
Understanding of machine learning algorithms and advanced statistics such as regression, time-series forecasting, clustering, decision trees, exploratory data analysis methodology, simulation, scenario analysis, modeling, optimization, unstructured data analysis, and neural networks
Analyze data, draw insights, and present results in a cohesive, intuitive, and simplistic manner
Conduct advanced statistical analysis to determine trends and significant data relationships
Validate models/analytical techniques, and develop algorithms to execute analytical functions
Communicate model logic and restrictions and iteratively refine analyses if necessary
Works with stakeholders to define business questions, requirements, timelines, objectives, and success criteria to address the need
Performs other related duties and responsibilities, on occasion, as assigned
Minimum Education
Bachelors Degree required, advanced degree preferred in Computer Science, Data Analytics, or similar discipline including Mathematics, Statistics, Physics, or Engineering is preferred with work-related experience with a degree or sufficient transferable experience to demonstrate functional equivalence to a degree.
Minimum Experience / Training Required
2+ years of experience required.
Intermediate programming experience (eg. Python, R, Java, Scala, C++ in Linux/Unix and/or equivalent).
Working experience with database applications.
Experience with and understanding operational or strategic systems and/or building tools.
Comprehensive knowledge of a particular technological field.,
Uses in-depth knowledge of business unit cross-group dependencies/ relationships.
Is recognized as a resource in work group and across functions.
Will perform this job in a quality system environment.
Failure to adequately perform tasks can result in noncompliance with governmental regulations.
Works on complex problems where analysis of situations or data requires an in-depth evaluation of various factors.
Exercises judgment within broadly defined practices and policies in selecting, methods, techniques and evaluation criteria for obtaining results.
Has broad knowledge of various technical alternatives and their potential impact on the business. Experience in cardiovascular or imaging fields is a plus.
Travel
20% of the time.
Start your job application: click Apply Now
Show Less
Report</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</si>
  <si>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Team Introduction
Our TikTok data team is responsible for developing state-of-the-art machine learning models and strategies to improve user consumption experience, inspire creativity, build a fair and flourishing ecosystem.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TikTok and its affiliates' jobs globally. Applications will be reviewed on a rolling basis - we encourage you to apply early.
Responsibilities
Design analysis framework according to the business objectives, and indicator system to evaluate business performance.
Build data indicator reports, monitor indicator changes, and perform attribution analysis of changes;
In-depth analysis of user data, mining the optimization space of product experience and recommendation strategies, and producing executable data insights; cooperating with product managers and algorithm engineers to promote the implementation of optimization;
Through rigorous AB experimental design and causal inference analysis, quantitatively verify business assumptions and evaluate optimized benefits;
Research on ecological topics such as content evolution, creator ecology, and social networks.
Qualifications
Final year or recent graduate with a background in Software Development, Computer Science, Computer Engineering, or a related technical discipline
Familiar with commonly used statistical analysis methods, proficient in the use of scripting languages such as SQL, R, Python;
Good logical thinking ability, problem interpretation ability and fast learning ability;
Sensitive to numbers, passionate about analysis, and believe in data-driven value;
Good communication skills, team spirit and initiative.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Job Information
The base salary range for this position in the selected city is $104149 - $172800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Apply Now: click Apply Now
Show Less
Report</t>
  </si>
  <si>
    <t>About the position
The CX Data, Insights and Growth team is looking for a strong Data Science Technical Lead to develop and apply innovative data science solutions to drive CX transformation. We are looking for expertise in Machine Learning and passion for deploying to production reliable and efficient solutions at scale. As a Data Science Technical Lead within the team, you will collaborate cross-functionally with stakeholders and other team members to invent, design and implement end-to-end reliable, scalable, efficient services using pioneering big data and Machine Learning tools.
Primary job responsibilities
As a Lead Data Scientist within the team, you will
? Leverage Cisco’s data to provide to design, implement and deploy Machine Learning technologies into reliable and scalable services both independently and in a team setting
? Drive end-to-end projects by identifying, gathering, cleansing, verifying, analyzing, and presenting data associated with key business problems while applying innovative methods &amp; tools
? Create the vision for data science solutions incorporating the latest techniques. Focus on causal inference, semi-supervised learning techniques, deep learning and so on.
? Answer sophisticated business questions by internalizing business problems, applying structured problem solving, performing technical analyses, drawing inferences, &amp; delivering impactful insights &amp; recommendations
? Engage with business stakeholders and manage/cultivate long-term projects, create technical and non-technical plans, processes, and metrics for achieving success
? Monitor and ensure life cycle maintenance of Machine Learning models and solutions, with focus on quality and impact
? Develop and Contribute to technical roadmap and project planning
Qualifications
? Solid background in statistics and machine learning is required, preferably with 5+ years of industry experience in AI/ML or related fields
? Masters or PhD degree in Computer Science, Statistics, Mathematics or a related field
? General knowledge and expertise in end-to-end data science techniques, with an ability to wear many hats in the development process
? Well versed in machine learning, information retrieval, applied statistics
? Ability to do exploratory analysis on big data and find key descriptive and inferential properties in large and diverse datasets
? Develop effective data science solutions with a focus on both delivering value and applying the latest methods from AI (deep learning, NLP, Causal inference methods for observational data sets)
? Strong programming skills in Python (5+ years), with an ability to manipulate large and complex datasets using distributed computing technologies (e.g., Apache Spark)
? A knowledge of cloud services and developing data science projects on cloud services (e.g. GCP, AWS)
? Experience with building Machine Learning models and working with libraries like Scikit, Tensorflow or FastText
? Software development methodologies and tools (unit and system testing, code reviews, Git)
? Familiarity with NoSQL database, experience with an ETL framework like Airflow
? Self-motivated and fast learner
? Excellent communication, presentation, interpersonal and analytical skills
Tools
Python
Scikit-learn
Apache Spark
Tensorflow/Keras
Python Statistical Packages
Kubernetes &amp; Kubeflow
Google Cloud Services (Or some other cloud services)
GIT
Jira/Agile Data Science Development
BASH scripting
Why Cisco
#WeAreCisco, where each person is unique, but we bring our talents to work as a team and make a difference. Here’s how we do it. We embrace digital, and help our customers implement change in their digital businesses. Some may think we’re “old” (30 years strong!) and only about hardware, but we’re also a software company. And a security company. An AI/Machine Learning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we give our egos a break, and we give of ourselves (because giving back is built into our DNA.) We take accountability, we take bold steps, and we take difference to heart. Because without diversity of thought and a commitment to equality for all, there is no moving forward. So, you have colorful hair? Don’t care. Tattoos? Show off your ink. Like polka dots? That’s cool.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Message to applicants applying to work in the U.S.:
When available, the salary range posted for this position reflects the projected hiring range for new hire salaries in U.S. locations. For non-sales roles, the hiring ranges reflect base salary and do not include bonuses, equity, or benefits. Hiring ranges for sales positions include base and incentive target, and do not include equity or benefits. Individual pay is determined by the candidate's hiring location and additional factors, including but not limited to skillset, experience, and relevant education, certifications or training. Applicants may not be eligible for the full salary range based on their U.S. hiring location. The recruiter can share more details about compensation for the role in your location during the hiring process.
To apply to this job, click Apply Now
Show Less
Report</t>
  </si>
  <si>
    <t>Company Description
Join us and make YOUR mark on the World!
Are you passionate about data science? Do you enjoy staying updated on the latest methods and developing solutions to novel data science problems? Are you interested in joining some of the brightest talent in the world to create solutions with national impact that advance our scientific fields and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Pay Range
$103,290 - $139,128 Annually for the SES.1 level
$123,960 - $166,992Annually for the SES.2 level
Please note that the pay range information is a general guideline only. Many factors are taken into consideration when setting starting pay including education, experience, the external labor market, and internal equity.
Job Description
We have openings for Data Scientists to provide solutions for various projects. You will work in a dynamic, multidisciplinary team of independent/entrepreneurial computer scientists, engineers, and scientific staff who research, develop, and integrate state-of-the-art algorithms, software, hardware, and computer systems solutions to challenging research and development problems. These positions are in the Global Security Computing Applications Division (GS-CAD) within the Computing Directorate.
These positions will be filled at either level based on knowledge and related experience as assessed by the hiring team. Additional job responsibilities (outlined below) will be assigned if hired at the higher level.
In this role you will
Collaborate with scientists and researchers in one or more of the following areas: data intensive applications, natural language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Contribute to technical solutions,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Additional job responsibilities, at the SES.2 level
Contribute to multiple parallel tasks and priorities of customers and partners, ensuring deadlines are met.
Solve abstract problems, converting them into useable algorithms and software modules.
Provide solutions that require analysis of multiple factors and the creative use of established methods.
Qualifications
Ability to secure and maintain a U.S. DOE Q-level security clearance which requires U.S. citizenship.
Bachelor’s degree in data science, computer science, mathematics, statistics, or related field, or the equivalent combination of education and related experience.
Fundamental knowledge of one or more of the following: scientific data analysis, statistical analysis, knowledge discovery, supervised learning, unsupervised learning, deep learning, reinforcement learning, natural language processing, and big data technologies.
Skilled in all aspects of the data science life cycle: feasibility / background research, data exploration, feature engineering, modeling, visualization, deployment
Fundamental experience developing data science algorithms with C++, Python, or R in Linux, UNIX, Windows environments, sufficient to integrate solutions into larger applications.
Experience with scikit-learn, PyTorch, TensorFlow, or similar machine learning (AI/ML) development API for the purpose of developing data science solutions.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Sufficient interpersonal skills necessary to interact with all levels of personnel.
Sufficient verbal and written communication skills necessary to effectively collaborate in a team environment and present and explain technical information.
Additional qualifications, at the SES.2 level
Effective analytical, problem-solving, and decision-making skills to develop creative solutions to complex problems.
Broad experience with one or more of the following technical languages, concepts, or constructs: Python, scientific data analysis, statistical analysis, knowledge discovery, supervised learning, unsupervised learning, deep learning, reinforcement learning, natural language processing, and big data technologies.
Proficient experience with at least one of the following advanced ML concepts: Transfer Learning, distributed ML (data/model), ML operations, generative models, Bayesian optimization, computer vision modeling, transformers, graph neural networks, uncertainty quantification, surrogate modeling, or techniques for data-poor ML (low-shot, coresets, etc).
Additional Information
All your information will be kept confidential according to EEO guidelines.
Position Information
This is a Career Indefinite position, open to Lab employees and external candidates.
Why Lawrence Livermore National Laboratory?
Included in 2022 Best Places to Work by Glassdoor!
Flexible Benefits Package
401(k)
Education Assistance
Flexible schedules (*depending on project needs
Security Clearance
This position requires a Department of Energy (DOE) Q-level clearance. If you are selected, we will initiate a Federal background investigation to determine if you meet eligibility requirements for access to classified information or matter. Also, all L or Q cleared employees are subject to random drug testing. Q-level clearance requires U.S. citizenship.
Pre-Employment Drug Test
External applicant(s) selected for this position must pass a post-offer, pre-employment drug test. This includes testing for use of marijuana as Federal Law applies to us as a Federal Contractor.
Equal Employment Opportunity
We are an equal opportunity employer that is committed to providing all with a work environment free of discrimination and harassment.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We invite you to review the Equal Employment Opportunity posters which include EEO is the Law and Pay Transparency Nondiscrimination Provision.
Reasonable Accommodation
Our goal is to create an accessible and inclusive experience for all candidates applying and interviewing at the Laboratory. If you need a reasonable accommodation during the application or the recruiting process, please use our online form to submit a request.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Start your job application: click Apply Now
Show Less
Report</t>
  </si>
  <si>
    <t>About YES
YES Communities, founded in 2008, owns and operates manufactured housing communities with locations across the United States. YES takes a new approach to manufactured home communities and works to build and maintain an environment in each community that reflects their positive YES attitude. YES’s unique operating model, personal approach and strong corporate culture has garnered it the Community Operator of the Year award by the Manufactured Housing Institute for the past ten years.
Our company’s leadership team has over 100 years of combined experience in the manufactured housing industry. This dedication has brought industry acknowledgement to not only our executive team, but also to every endeavor they have touched throughout the past four decades.
Life at YES
YES Communities strives to hire a diverse workforce that shares our vision of what a manufactured home community should be. We empower our employees to develop a strong sense of community with our residents because we know that happy, dedicated employees make the difference.
Our culture is relaxed and one where leaders set clear expectations and give you the freedom to manage your goals. We invest in our employees and take pride as we watch them achieve results and make a difference in their roles every day.
Your Role at YES:
You will be joining the YES Data Science Team. A group of smart, talented people in a culture that is simultaneously driven, entrepreneurial, and collaborative. We set high expectations for team members in the areas of delivering quality results, building trusted relationships, and aspiring for continuous improvement.
Responsibilities include:
Partner with home office and field team members to understand opportunities and needs while working to solve challenges through the development of specific analytical tools
Develop financial and statistical models and analytical tool(s)/software used for portfolio management, valuation/pricing/costing, and strategic decision-making
Create actionable insights to help shape future business strategy.
Define functional requirements and design testing strategies for analytical applications
Analyze and interpret complex data sets
Clearly communicate complex, technical concepts to both technical and non-technical stakeholders
Secure and protect company and client data and prevent its improper disclosure.
To Achieve Success in this Role, You MUST Have the Following:
Advanced proficiency with Microsoft Excel
Creativity in creating new tools using existing technology
Strong quantitative and analytical skills
Ability to work in a deadline-driven environment, where the schedule can be unpredictable
Willingness to contribute to all tasks needed to accomplish team goals
Demonstrated ability to learn and apply new concepts quickly, and to take on a broad range of analytical tasks
Excellent communication skills
Strong interest in technology
Desire to work in a fast-paced demanding environment
Ability to work independently and within a team
Other Nice-to-Haves Include:
A foundational working knowledge of, SQL, and Python/STATA/MATLAB/R. Familiarity with VBA is a plus.
Excellent collaboration skills with development-minded and solutions-oriented mindset who embraces change and brings an enterprise outlook to the position.
Education and Experience:
Bachelor’s degree in Economics, Finance, Accounting, Math or other applicable quantitative or technical field
SALARY RANGE: $85,000 to $90,000 Annually, plus quarterly bonus
The YES Difference
Competitive salary | Comprehensive health benefits | Life, long and short-term disability insurance | 401(k) with company match
YES I can help * YES We are a team * YES We add value * YES We build community
YES Communities is an Equal Opportunity Employer
Start your job application: click Easy Apply
Show Less
Report</t>
  </si>
  <si>
    <t>Scey</t>
  </si>
  <si>
    <t>Data Scientist/Meteorologist
$120,000 - $160,000
HAPS operations are at the mercy of the winds. The position of meteorologist is the tip of the spear for both operational support and mission planning. While on the front lines, the incumbent meteorologist uses their encompassing knowledge of atmospheric dynamics and meteorological processes to establish global stratospheric climatological trends while simultaneously providing highly accurate boundary layer wind forecasts. In the HAPS business, an expansive understanding of boundary layer processes is a must as launch operations depend on a well-timed and accurate forecast but making it off the ground is only half of the battle. The incumbent meteorologist must also have a solid footing in data science in order to provide an accurate model of possible trajectory outcomes for all stages of mission operations.
What You Will Do
Provide accurate and timely weather forecasts for launch operations.
Provide HAPS trajectory analyses for mission planning.
Perform climatological characterizations of launch location viability around the globe.
Establish seasonality of the global stratospheric wind field as it pertains to Sceye HAPS operations.
As meteorology subject matter expert, provide weather products and support to the executive team and other sections as required.
Assist the software development team in creation and improvement of trajectory and data visualization software.
What You Need
Demonstrated knowledge of boundary layer dynamics, including diurnal micro-climates in mountainous terrain.
Demonstrated knowledge of stratospheric dynamics and the role of teleconnections such as ENSO.
Demonstrated understanding of Numerical Weather Prediction processes and limitations.
Surgically precise attention to detail.
Demonstrated proficiency in at least one programming language (python, JavaScript, C++, etc.).
Capability to successfully program and execute scripts for data processing.
Ability to provide high quality weather support while working in a high stress and fast paced environment.
Ability to provide weather briefings to groups of various sizes and levels of understanding.
Proven ability to self-start projects and stay on task in a dynamic team-oriented environment.
Experience and Education
Meteorology degree (greater than or equal to B.S.)
At least 6 years of operational weather forecasting experience
Where you Will Work
Sceye is based at a state-of-the-art facility at the airport in Moriarty, NM – an easy commute from Albuquerque, Santa Fe, and the small mountain towns of the Sandia Range. Office perks include a workout area, shower facilities, pickleball court, outdoor dog kennel, and a break area with complimentary snacks and beverages. Company lunches are provided daily by our executive chef.
Equal Opportunity
Sceye Inc is an equal opportunity employer and supports a diverse and inclusive workforce. All employment practices are based on qualification and merit, without regard to race, color, national origin, ancestry, religion, age, sex, gender identity, sexual orientation or preference, marital status or spousal affiliation, physical or mental disability, medical conditions, pregnancy, status as a protected veteran, genetic information, or citizenship within the limits imposed by federal laws and regulations.
COVID-19 considerations:
Sceye has implemented Covid-19 safety practices that align with the NM Public Health and Executive Orders.
Show Less
Report</t>
  </si>
  <si>
    <t>What are we looking for?
Bachelor’s degree or equivalent in Marketing, Data Science, Mathematics, Statistics, or other numerate discipline
Nice to have – Masters / Degree with computing, scientific, statistical or mathematical component
3+ years varied technical experience in delivering statistical analytics, data science and insight on large-scale consumer data sets across multiple sectors, including packaged goods and retail
Hands-on experience with Python (numpy, pandas, etc) is required; Familiarity with PySpark is also desirable
Must have excellent communication skills, and interact effectively with internal stakeholders
Good problem solving skills
Superior planning, project management and organizational orchestration skills and a strong attention to detail
Confident in identifying and escalating key points/issues
Truly inspired by, and want to live, our purpose of creating a better world for pets.
Writes code following PEP-8 guidelines
Understands the implications of code on execution time
Can identify dependencies when productionizing models
Also desirable:
Passion for growing and strengthening a business using data driven approaches
Familiarity with cloud-based computing services e.g. Azure, Databricks, etc.
Enjoys explaining how models and systems work to both non-technical and technical stakeholders.
Experience in packaged goods, retail and/or medical sector preferable
Personal traits:
Comfortable with ambiguity, with a passion for collaboration to achieve objectives
Good head for numbers
Quick learner, ability to understand and simplify highly complex scenarios.
Value focused with high energy and drive.
What will be your key responsibilities?
We are searching for an experienced Analytics professional to join the data science function; to help deliver the ecosystem analytics roadmap across all divisions; working closely with the division stakeholders in managing and delivering projects; working with global teams to identify and implement efficient delivery of the vision; and, to articulate the strategic opportunities of a pet-centric analytics driven strategy.
The role reports in to the Head of Data Science -North America.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Develop compelling stories that provide insight into the drivers of business performance and Pet/Pet Owner behavior
A desire to develop data science models from idea initiation through to production.
Ensuring outstanding delivery of pet and pet-owner centric insight, analytics and data science across Petcare divisions
Work closely with team members and stakeholders to achieve this
Apply a pet and pet-owner centric approach to problem solving across divisions ensuring highest standards of insight and data science delivery to create change
Participating in communities of data science talent with a desire to share, network and communicate with other analytical and data experts to advance learning and understanding of pets and pet-owners
Application and documentation of best practice standards in the execution of analytics projects for value creation
Enthusiastically learn new technologies and techniques
Contribute to the upskilling of Petcare by inspiring local teams with insight and story-telling to gain deeper engagement with the Powered By Data strategy
Adherence to consumer and pet privacy frameworks, terms, consents and approaches to ensure we position ourselves to empower consumers, to leverage effectively data for their advantage, to abide by all laws and relevant best practices
What can you expect from Mars?
Work with over 130,000 like-minded and talented Associates, all guided by The Five Principles.
Join a purpose driven company, where we’re striving to build the world we want tomorrow, today.
Best-in-class learning and development support from day one, including access to our in-house Mars University.
An industry competitive salary and benefits package, including company bonus.
Apply Now: click Apply Now
Show Less
Report</t>
  </si>
  <si>
    <t>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Primary Job Function
We have an exciting opportunity for the right candidate to join our rapidly growing clinical team within the Abbott Structural Heart division. The Data Scientist will provide statistical expertise on clinical data sets prepared for podium presentations and scientific publications. Their work will directly support evidence generation for transcatheter tricuspid and mitral programs. They will work collaboratively with clinical scientists and biostatisticians and other cross-functional team members. They will also play a supporting role in interacting with clinical trial investigators to ensure the successful execution of clinical strategies to meet corporate podium and publication goals.
Core Job Responsibilities
This position will work closely with the clinical study team including the medical director, biostatistician, project management, data management, and other clinical study personnel. This position will have significant interaction with executive leadership, physicians, and regulatory authorities. Furthermore, this position will be required to execute their job responsibilities within the corporate policies and standard operating procedures. This position will:
Critically analyze data and present to internal and external groups including but not limited to clinicians and cross-functional team members
Participate in the development of the scientific podium and publication strategy in close collaboration with cross-functional teams
Participate in publications for clinical study data through coordination with investigator authors and project management of reviews and revisions for abstracts and manuscripts
Particularly skilled in quantitative analysis and data management
Utilize technologies to collect, clean, analyze, predict, and effectively communicate information
Able to examine relevant data and quickly develop an analysis plan that will answer key business questions and create value for the client
Understanding of machine learning algorithms and advanced statistics such as regression, time-series forecasting, clustering, decision trees, exploratory data analysis methodology, simulation, scenario analysis, modeling, optimization, unstructured data analysis, and neural networks
Analyze data, draw insights, and present results in a cohesive, intuitive, and simplistic manner
Conduct advanced statistical analysis to determine trends and significant data relationships
Validate models/analytical techniques, and develop algorithms to execute analytical functions
Communicate model logic and restrictions and iteratively refine analyses if necessary
Works with stakeholders to define business questions, requirements, timelines, objectives, and success criteria to address the need
Performs other related duties and responsibilities, on occasion, as assigned
Minimum Education
Bachelors Degree required, advanced degree preferred in Computer Science, Data Analytics, or similar discipline including Mathematics, Statistics, Physics, or Engineering is preferred with work-related experience with a degree or sufficient transferable experience to demonstrate functional equivalence to a degree.
Minimum Experience / Training Required
2+ years of experience required.
Intermediate programming experience (eg. Python, R, Java, Scala, C++ in Linux/Unix and/or equivalent).
Working experience with database applications.
Experience with and understanding operational or strategic systems and/or building tools.
Comprehensive knowledge of a particular technological field.,
Uses in-depth knowledge of business unit cross-group dependencies/ relationships.
Is recognized as a resource in work group and across functions.
Will perform this job in a quality system environment.
Failure to adequately perform tasks can result in noncompliance with governmental regulations.
Works on complex problems where analysis of situations or data requires an in-depth evaluation of various factors.
Exercises judgment within broadly defined practices and policies in selecting, methods, techniques and evaluation criteria for obtaining results.
Has broad knowledge of various technical alternatives and their potential impact on the business. Experience in cardiovascular or imaging fields is a plus.
Travel
20% of the time.
To apply to this job, click Apply Now
Show Less
Report</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</si>
  <si>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Team Introduction
Our TikTok data team is responsible for developing state-of-the-art machine learning models and strategies to improve user consumption experience, inspire creativity, build a fair and flourishing ecosystem.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TikTok and its affiliates' jobs globally. Applications will be reviewed on a rolling basis - we encourage you to apply early.
Responsibilities
Design analysis framework according to the business objectives, and indicator system to evaluate business performance.
Build data indicator reports, monitor indicator changes, and perform attribution analysis of changes;
In-depth analysis of user data, mining the optimization space of product experience and recommendation strategies, and producing executable data insights; cooperating with product managers and algorithm engineers to promote the implementation of optimization;
Through rigorous AB experimental design and causal inference analysis, quantitatively verify business assumptions and evaluate optimized benefits;
Research on ecological topics such as content evolution, creator ecology, and social networks.
Qualifications
Final year or recent graduate with a background in Software Development, Computer Science, Computer Engineering, or a related technical discipline
Familiar with commonly used statistical analysis methods, proficient in the use of scripting languages such as SQL, R, Python;
Good logical thinking ability, problem interpretation ability and fast learning ability;
Sensitive to numbers, passionate about analysis, and believe in data-driven value;
Good communication skills, team spirit and initiative.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Job Information
The base salary range for this position in the selected city is $104149 - $172800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To apply to this job, click Apply Now
Show Less
Report</t>
  </si>
  <si>
    <t>Company Description
Join us and make YOUR mark on the World!
Are you passionate about data science? Do you enjoy staying updated on the latest methods and developing solutions to novel data science problems? Are you interested in joining some of the brightest talent in the world to create solutions with national impact that advance our scientific fields and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Pay Range
$103,290 - $139,128 Annually for the SES.1 level
$123,960 - $166,992Annually for the SES.2 level
Please note that the pay range information is a general guideline only. Many factors are taken into consideration when setting starting pay including education, experience, the external labor market, and internal equity.
Job Description
We have openings for Data Scientists to provide solutions for various projects. You will work in a dynamic, multidisciplinary team of independent/entrepreneurial computer scientists, engineers, and scientific staff who research, develop, and integrate state-of-the-art algorithms, software, hardware, and computer systems solutions to challenging research and development problems. These positions are in the Global Security Computing Applications Division (GS-CAD) within the Computing Directorate.
These positions will be filled at either level based on knowledge and related experience as assessed by the hiring team. Additional job responsibilities (outlined below) will be assigned if hired at the higher level.
In this role you will
Collaborate with scientists and researchers in one or more of the following areas: data intensive applications, natural language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Contribute to technical solutions,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Additional job responsibilities, at the SES.2 level
Contribute to multiple parallel tasks and priorities of customers and partners, ensuring deadlines are met.
Solve abstract problems, converting them into useable algorithms and software modules.
Provide solutions that require analysis of multiple factors and the creative use of established methods.
Qualifications
Ability to secure and maintain a U.S. DOE Q-level security clearance which requires U.S. citizenship.
Bachelor’s degree in data science, computer science, mathematics, statistics, or related field, or the equivalent combination of education and related experience.
Fundamental knowledge of one or more of the following: scientific data analysis, statistical analysis, knowledge discovery, supervised learning, unsupervised learning, deep learning, reinforcement learning, natural language processing, and big data technologies.
Skilled in all aspects of the data science life cycle: feasibility / background research, data exploration, feature engineering, modeling, visualization, deployment
Fundamental experience developing data science algorithms with C++, Python, or R in Linux, UNIX, Windows environments, sufficient to integrate solutions into larger applications.
Experience with scikit-learn, PyTorch, TensorFlow, or similar machine learning (AI/ML) development API for the purpose of developing data science solutions.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Sufficient interpersonal skills necessary to interact with all levels of personnel.
Sufficient verbal and written communication skills necessary to effectively collaborate in a team environment and present and explain technical information.
Additional qualifications, at the SES.2 level
Effective analytical, problem-solving, and decision-making skills to develop creative solutions to complex problems.
Broad experience with one or more of the following technical languages, concepts, or constructs: Python, scientific data analysis, statistical analysis, knowledge discovery, supervised learning, unsupervised learning, deep learning, reinforcement learning, natural language processing, and big data technologies.
Proficient experience with at least one of the following advanced ML concepts: Transfer Learning, distributed ML (data/model), ML operations, generative models, Bayesian optimization, computer vision modeling, transformers, graph neural networks, uncertainty quantification, surrogate modeling, or techniques for data-poor ML (low-shot, coresets, etc).
Additional Information
All your information will be kept confidential according to EEO guidelines.
Position Information
This is a Career Indefinite position, open to Lab employees and external candidates.
Why Lawrence Livermore National Laboratory?
Included in 2022 Best Places to Work by Glassdoor!
Flexible Benefits Package
401(k)
Education Assistance
Flexible schedules (*depending on project needs
Security Clearance
This position requires a Department of Energy (DOE) Q-level clearance. If you are selected, we will initiate a Federal background investigation to determine if you meet eligibility requirements for access to classified information or matter. Also, all L or Q cleared employees are subject to random drug testing. Q-level clearance requires U.S. citizenship.
Pre-Employment Drug Test
External applicant(s) selected for this position must pass a post-offer, pre-employment drug test. This includes testing for use of marijuana as Federal Law applies to us as a Federal Contractor.
Equal Employment Opportunity
We are an equal opportunity employer that is committed to providing all with a work environment free of discrimination and harassment.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We invite you to review the Equal Employment Opportunity posters which include EEO is the Law and Pay Transparency Nondiscrimination Provision.
Reasonable Accommodation
Our goal is to create an accessible and inclusive experience for all candidates applying and interviewing at the Laboratory. If you need a reasonable accommodation during the application or the recruiting process, please use our online form to submit a request.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To apply to this job, click Apply Now
Show Less
Report</t>
  </si>
  <si>
    <t>About YES
YES Communities, founded in 2008, owns and operates manufactured housing communities with locations across the United States. YES takes a new approach to manufactured home communities and works to build and maintain an environment in each community that reflects their positive YES attitude. YES’s unique operating model, personal approach and strong corporate culture has garnered it the Community Operator of the Year award by the Manufactured Housing Institute for the past ten years.
Our company’s leadership team has over 100 years of combined experience in the manufactured housing industry. This dedication has brought industry acknowledgement to not only our executive team, but also to every endeavor they have touched throughout the past four decades.
Life at YES
YES Communities strives to hire a diverse workforce that shares our vision of what a manufactured home community should be. We empower our employees to develop a strong sense of community with our residents because we know that happy, dedicated employees make the difference.
Our culture is relaxed and one where leaders set clear expectations and give you the freedom to manage your goals. We invest in our employees and take pride as we watch them achieve results and make a difference in their roles every day.
Your Role at YES:
You will be joining the YES Data Science Team. A group of smart, talented people in a culture that is simultaneously driven, entrepreneurial, and collaborative. We set high expectations for team members in the areas of delivering quality results, building trusted relationships, and aspiring for continuous improvement.
Responsibilities include:
Partner with home office and field team members to understand opportunities and needs while working to solve challenges through the development of specific analytical tools
Develop financial and statistical models and analytical tool(s)/software used for portfolio management, valuation/pricing/costing, and strategic decision-making
Create actionable insights to help shape future business strategy.
Define functional requirements and design testing strategies for analytical applications
Analyze and interpret complex data sets
Clearly communicate complex, technical concepts to both technical and non-technical stakeholders
Secure and protect company and client data and prevent its improper disclosure.
To Achieve Success in this Role, You MUST Have the Following:
Advanced proficiency with Microsoft Excel
Creativity in creating new tools using existing technology
Strong quantitative and analytical skills
Ability to work in a deadline-driven environment, where the schedule can be unpredictable
Willingness to contribute to all tasks needed to accomplish team goals
Demonstrated ability to learn and apply new concepts quickly, and to take on a broad range of analytical tasks
Excellent communication skills
Strong interest in technology
Desire to work in a fast-paced demanding environment
Ability to work independently and within a team
Other Nice-to-Haves Include:
A foundational working knowledge of, SQL, and Python/STATA/MATLAB/R. Familiarity with VBA is a plus.
Excellent collaboration skills with development-minded and solutions-oriented mindset who embraces change and brings an enterprise outlook to the position.
Education and Experience:
Bachelor’s degree in Economics, Finance, Accounting, Math or other applicable quantitative or technical field
SALARY RANGE: $85,000 to $90,000 Annually, plus quarterly bonus
The YES Difference
Competitive salary | Comprehensive health benefits | Life, long and short-term disability insurance | 401(k) with company match
YES I can help * YES We are a team * YES We add value * YES We build community
YES Communities is an Equal Opportunity Employer
To apply to this job, click Easy Apply
Show Less
Report</t>
  </si>
  <si>
    <t>South San Francisco, CA
Who We Are
Verily is a subsidiary of Alphabet that is using a data-driven approach to change the way people manage their health and the way healthcare is delivered. Launched from Google X in 2015, Our purpose is to bring the promise of precision health to everyone, every day. We are focused on generating and activating data from a variety of sources, including clinical, social, behavioral and the real world, to arrive at the best solutions for a person based on a comprehensive view of the evidence. Our unique expertise and capabilities in technology, data science and healthcare enable the entire healthcare ecosystem to drive better health outcomes.
DESCRIPTION
As a Data Scientist working on computational biology, you will be joining a team making use of diverse ‘omics data in different disease settings. You will work in a collaborative, cross-functional team to develop novel viral genomics methods for public health applications, with an emphasis on viral metagenomic analyses of wastewater samples. You will work closely with your lab colleagues to refine the best laboratory techniques based on data quality, set up robust data processing QC pipelines and perform downstream analyses to answer important public health questions. You will develop new methods and models to help derive insights from our proprietary platforms. You may also work with internal and external collaborators to design new studies in which to apply these molecular platforms and analyses.
RESPONSIBILITIES
Develop methods to process, QC, and analyze targeted and metagenomics viral genome data to derive insights.
Analyze complex RNA and DNA sequence data sets in combination with epidemiological and other data.
Give input on experimental design and analyze results from assay development experiments to optimize workflows.
Communicate technical results to internal and external cross-functional teams.
QUALIFICATIONS
Minimum qualifications:
Advanced degree (Masters or PhD) in a quantitative discipline (Computational Biology, Bioinformatics, Statistics, Computer Science, or related), or equivalent practical experience.
Proficient in Python and/or R.
Expertise in statistical data analysis, modeling, machine learning and exploratory data analysis.
Experience collaborating with wet lab teams for assay development using sequencing technologies.
Preferred qualifications:
1+ years industry experience.
Demonstrated track record of analyzing metagenomics data.
Experience working with viral genomics data in a public health setting.
Outstanding oral and written communication and teamwork.
Desire to work closely with cross-functional collaborators to help drive the team to results.
The US base salary range for this full-time position is $119,000 - 183,000 + bonus + equity + benefits. Our salary ranges are determined by role, level, and location. The range displayed on each job posting reflects the minimum and maximum target for new hire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#LI-SR1
Why Join Us
Build What’s Vital.
At Verily, you are a part of something bigger. We are a diverse team of builders innovating at the intersection of health and technology—united by a shared spirit of curiosity, resilience and determination to make better health possible for all. This builder mindset means your fingerprints will be on the work that shapes the future of health. Fulfilling our precision health purpose starts with the health of our Veeps (what we call our employees), which is why we offer flexibility, resources, and competitive benefits to support you in your whole-person well being. We believe diversity of thought drives innovation—we unite the brightest minds, and encourage all Veeps to bring their lived experience to work with them.
If this sounds exciting to you, we would love to hear from you.
You can find out more about our company culture on our LinkedIn Company Page and Verily Careers page.
Verily requires all employees in the U.S. (including employees eligible for remote work) to be fully vaccinated against COVID-19 and for all successful candidates who receive an offer of employment in the U.S. to show proof of an FDA-approved COVID vaccination, subject to applicable law. Verily is an equal opportunity employer, and will provide reasonable accommodation consistent with applicable federal, state, and local law to a successful candidate who is unable to be vaccinated and requests such an accommodation.
Start your job application: click Apply Now
Show Less
Report</t>
  </si>
  <si>
    <t>Why we will love you
We set the digital agenda to keep IKEA leading in an uncertain and fast moving environment. We drive the development, provision and operation of our digital products and services through the use of new and existing technology and agile delivery methods to deliver at pace. At the same time, we provide a home for digital skills to both develop and extend the technical, people and business skills needed to ensure continuous development and growth of our digital capability. To support data driven decisions on product and strategy by helping to visualize and present meaningful and actionable insights derived from analysis of business data, e.g. identifying correlations and discover patterns.
What you'll be doing day to day
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
Preferred: Experience in software engineering
Preferred: Experience in data processing and –analysis languages
Preferred: Experience in working in an Agile or DevOps working set-up
Preferred: Knowledge of IKEA Brand, culture, values and way of working Salary Range: 74,497-108,019.75 Hybrid Role: Minimum 1 day a week in the office
Together as a Team
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
To apply to this job, click Apply Now
Show Less
Report</t>
  </si>
  <si>
    <t>About the position
The CX Data, Insights and Growth team is looking for a strong Data Science Technical Lead to develop and apply innovative data science solutions to drive CX transformation. We are looking for expertise in Machine Learning and passion for deploying to production reliable and efficient solutions at scale. As a Data Science Technical Lead within the team, you will collaborate cross-functionally with stakeholders and other team members to invent, design and implement end-to-end reliable, scalable, efficient services using pioneering big data and Machine Learning tools.
Primary job responsibilities
As a Lead Data Scientist within the team, you will
? Leverage Cisco’s data to provide to design, implement and deploy Machine Learning technologies into reliable and scalable services both independently and in a team setting
? Drive end-to-end projects by identifying, gathering, cleansing, verifying, analyzing, and presenting data associated with key business problems while applying innovative methods &amp; tools
? Create the vision for data science solutions incorporating the latest techniques. Focus on causal inference, semi-supervised learning techniques, deep learning and so on.
? Answer sophisticated business questions by internalizing business problems, applying structured problem solving, performing technical analyses, drawing inferences, &amp; delivering impactful insights &amp; recommendations
? Engage with business stakeholders and manage/cultivate long-term projects, create technical and non-technical plans, processes, and metrics for achieving success
? Monitor and ensure life cycle maintenance of Machine Learning models and solutions, with focus on quality and impact
? Develop and Contribute to technical roadmap and project planning
Qualifications
? Solid background in statistics and machine learning is required, preferably with 5+ years of industry experience in AI/ML or related fields
? Masters or PhD degree in Computer Science, Statistics, Mathematics or a related field
? General knowledge and expertise in end-to-end data science techniques, with an ability to wear many hats in the development process
? Well versed in machine learning, information retrieval, applied statistics
? Ability to do exploratory analysis on big data and find key descriptive and inferential properties in large and diverse datasets
? Develop effective data science solutions with a focus on both delivering value and applying the latest methods from AI (deep learning, NLP, Causal inference methods for observational data sets)
? Strong programming skills in Python (5+ years), with an ability to manipulate large and complex datasets using distributed computing technologies (e.g., Apache Spark)
? A knowledge of cloud services and developing data science projects on cloud services (e.g. GCP, AWS)
? Experience with building Machine Learning models and working with libraries like Scikit, Tensorflow or FastText
? Software development methodologies and tools (unit and system testing, code reviews, Git)
? Familiarity with NoSQL database, experience with an ETL framework like Airflow
? Self-motivated and fast learner
? Excellent communication, presentation, interpersonal and analytical skills
Tools
Python
Scikit-learn
Apache Spark
Tensorflow/Keras
Python Statistical Packages
Kubernetes &amp; Kubeflow
Google Cloud Services (Or some other cloud services)
GIT
Jira/Agile Data Science Development
BASH scripting
Why Cisco
#WeAreCisco, where each person is unique, but we bring our talents to work as a team and make a difference. Here’s how we do it. We embrace digital, and help our customers implement change in their digital businesses. Some may think we’re “old” (30 years strong!) and only about hardware, but we’re also a software company. And a security company. An AI/Machine Learning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we give our egos a break, and we give of ourselves (because giving back is built into our DNA.) We take accountability, we take bold steps, and we take difference to heart. Because without diversity of thought and a commitment to equality for all, there is no moving forward. So, you have colorful hair? Don’t care. Tattoos? Show off your ink. Like polka dots? That’s cool.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Message to applicants applying to work in the U.S.:
When available, the salary range posted for this position reflects the projected hiring range for new hire salaries in U.S. locations. For non-sales roles, the hiring ranges reflect base salary and do not include bonuses, equity, or benefits. Hiring ranges for sales positions include base and incentive target, and do not include equity or benefits. Individual pay is determined by the candidate's hiring location and additional factors, including but not limited to skillset, experience, and relevant education, certifications or training. Applicants may not be eligible for the full salary range based on their U.S. hiring location. The recruiter can share more details about compensation for the role in your location during the hiring process.
Start your job application: click Apply Now
Show Less
Report</t>
  </si>
  <si>
    <t>South San Francisco, CA
Who We Are
Verily is a subsidiary of Alphabet that is using a data-driven approach to change the way people manage their health and the way healthcare is delivered. Launched from Google X in 2015, Our purpose is to bring the promise of precision health to everyone, every day. We are focused on generating and activating data from a variety of sources, including clinical, social, behavioral and the real world, to arrive at the best solutions for a person based on a comprehensive view of the evidence. Our unique expertise and capabilities in technology, data science and healthcare enable the entire healthcare ecosystem to drive better health outcomes.
DESCRIPTION
As a Data Scientist working on computational biology, you will be joining a team making use of diverse ‘omics data in different disease settings. You will work in a collaborative, cross-functional team to develop novel viral genomics methods for public health applications, with an emphasis on viral metagenomic analyses of wastewater samples. You will work closely with your lab colleagues to refine the best laboratory techniques based on data quality, set up robust data processing QC pipelines and perform downstream analyses to answer important public health questions. You will develop new methods and models to help derive insights from our proprietary platforms. You may also work with internal and external collaborators to design new studies in which to apply these molecular platforms and analyses.
RESPONSIBILITIES
Develop methods to process, QC, and analyze targeted and metagenomics viral genome data to derive insights.
Analyze complex RNA and DNA sequence data sets in combination with epidemiological and other data.
Give input on experimental design and analyze results from assay development experiments to optimize workflows.
Communicate technical results to internal and external cross-functional teams.
QUALIFICATIONS
Minimum qualifications:
Advanced degree (Masters or PhD) in a quantitative discipline (Computational Biology, Bioinformatics, Statistics, Computer Science, or related), or equivalent practical experience.
Proficient in Python and/or R.
Expertise in statistical data analysis, modeling, machine learning and exploratory data analysis.
Experience collaborating with wet lab teams for assay development using sequencing technologies.
Preferred qualifications:
1+ years industry experience.
Demonstrated track record of analyzing metagenomics data.
Experience working with viral genomics data in a public health setting.
Outstanding oral and written communication and teamwork.
Desire to work closely with cross-functional collaborators to help drive the team to results.
The US base salary range for this full-time position is $119,000 - 183,000 + bonus + equity + benefits. Our salary ranges are determined by role, level, and location. The range displayed on each job posting reflects the minimum and maximum target for new hire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#LI-SR1
Why Join Us
Build What’s Vital.
At Verily, you are a part of something bigger. We are a diverse team of builders innovating at the intersection of health and technology—united by a shared spirit of curiosity, resilience and determination to make better health possible for all. This builder mindset means your fingerprints will be on the work that shapes the future of health. Fulfilling our precision health purpose starts with the health of our Veeps (what we call our employees), which is why we offer flexibility, resources, and competitive benefits to support you in your whole-person well being. We believe diversity of thought drives innovation—we unite the brightest minds, and encourage all Veeps to bring their lived experience to work with them.
If this sounds exciting to you, we would love to hear from you.
You can find out more about our company culture on our LinkedIn Company Page and Verily Careers page.
Verily requires all employees in the U.S. (including employees eligible for remote work) to be fully vaccinated against COVID-19 and for all successful candidates who receive an offer of employment in the U.S. to show proof of an FDA-approved COVID vaccination, subject to applicable law. Verily is an equal opportunity employer, and will provide reasonable accommodation consistent with applicable federal, state, and local law to a successful candidate who is unable to be vaccinated and requests such an accommodation.
To apply to this job, click Apply Now
Show Less
Report</t>
  </si>
  <si>
    <t>What are we looking for?
Bachelor’s degree or equivalent in Marketing, Data Science, Mathematics, Statistics, or other numerate discipline
Nice to have – Masters / Degree with computing, scientific, statistical or mathematical component
3+ years varied technical experience in delivering statistical analytics, data science and insight on large-scale consumer data sets across multiple sectors, including packaged goods and retail
Hands-on experience with Python (numpy, pandas, etc) is required; Familiarity with PySpark is also desirable
Must have excellent communication skills, and interact effectively with internal stakeholders
Good problem solving skills
Superior planning, project management and organizational orchestration skills and a strong attention to detail
Confident in identifying and escalating key points/issues
Truly inspired by, and want to live, our purpose of creating a better world for pets.
Writes code following PEP-8 guidelines
Understands the implications of code on execution time
Can identify dependencies when productionizing models
Also desirable:
Passion for growing and strengthening a business using data driven approaches
Familiarity with cloud-based computing services e.g. Azure, Databricks, etc.
Enjoys explaining how models and systems work to both non-technical and technical stakeholders.
Experience in packaged goods, retail and/or medical sector preferable
Personal traits:
Comfortable with ambiguity, with a passion for collaboration to achieve objectives
Good head for numbers
Quick learner, ability to understand and simplify highly complex scenarios.
Value focused with high energy and drive.
What will be your key responsibilities?
We are searching for an experienced Analytics professional to join the data science function; to help deliver the ecosystem analytics roadmap across all divisions; working closely with the division stakeholders in managing and delivering projects; working with global teams to identify and implement efficient delivery of the vision; and, to articulate the strategic opportunities of a pet-centric analytics driven strategy.
The role reports in to the Head of Data Science -North America.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Develop compelling stories that provide insight into the drivers of business performance and Pet/Pet Owner behavior
A desire to develop data science models from idea initiation through to production.
Ensuring outstanding delivery of pet and pet-owner centric insight, analytics and data science across Petcare divisions
Work closely with team members and stakeholders to achieve this
Apply a pet and pet-owner centric approach to problem solving across divisions ensuring highest standards of insight and data science delivery to create change
Participating in communities of data science talent with a desire to share, network and communicate with other analytical and data experts to advance learning and understanding of pets and pet-owners
Application and documentation of best practice standards in the execution of analytics projects for value creation
Enthusiastically learn new technologies and techniques
Contribute to the upskilling of Petcare by inspiring local teams with insight and story-telling to gain deeper engagement with the Powered By Data strategy
Adherence to consumer and pet privacy frameworks, terms, consents and approaches to ensure we position ourselves to empower consumers, to leverage effectively data for their advantage, to abide by all laws and relevant best practices
What can you expect from Mars?
Work with over 130,000 like-minded and talented Associates, all guided by The Five Principles.
Join a purpose driven company, where we’re striving to build the world we want tomorrow, today.
Best-in-class learning and development support from day one, including access to our in-house Mars University.
An industry competitive salary and benefits package, including company bonus.
Start your job application: click Apply Now
Show Less
Report</t>
  </si>
  <si>
    <t>Data science at the National Security Agency (NSA) is a multi-disciplinary field that uses elements of mathematics, statistics, computer science, and application-specific knowledge to gather, make, and communicate principled conclusions from data. Data science is present in every aspect of the mission. NSA Data Scientists tackle challenging real-world problems leveraging big data, high-performance computing, machine learning, and a breadth of other methodologies. We are looking for critical thinkers, problem solvers, and motivated individuals who are enthusiastic about data and believe that answers to hard questions lie in the yet-to-be-told story of diverse, complicated data sets. You will employ your mathematical science, computer science, and quantitative analysis skills to develop solutions to complex data problems and take full advantage of NSA's capabilities to tackle the highest priority foreign intelligence and cybersecurity challenges. As a Data Scientist, your responsibilities may include: - Exploratory data analysis and exploratory model-fitting to reveal data features of interest - Machine-learned predictive modeling - Construct usable data sets from multiple sources to meet customer needs - Identifying and analyzing anomalous data (including metadata) - Developing conceptual design and models to address mission requirements - Developing qualitative and quantitative methods for characterizing datasets in various states. - Performing analytic modeling, scripting, and/or programming - Working collaboratively and iteratively throughout the data-science lifecycle - Designing and developing analytics and techniques for analysis - Analyzing data using mathematical and statistical methods - Evaluating, documenting, and communicating research processes, analyses, and results to customers, peers, and leadership - Creating interpretable visualizations.
Job Summary
Data scientists are hired into positions either directly supporting a technical mission office or into the Data Science Development Program (DSDP). For the former, you will have the opportunity to collaborate with NSA's experts in the field of data science and other computational disciplines while tackling NSA's highest priority mission challenges. You will have opportunities to attend technical conferences with experts internally and from industry and academia as well as discuss and share NSA's challenges and successes at technical roundtables. The Data Science Development Program (DSDP) is a three-year opportunity to develop and enhance your data science skills. Participants experience the breadth of data science at NSA through six- to nine-month assignments in a variety of diverse organizations, and collaborate with NSA's experts in the field of data science. You will have opportunities to attend technical conferences with experts from industry and academia, and you will routinely discuss and share NSA's challenges and successes at weekly technical roundtables. You will study data science and related subjects taught by NSA experts. We foster an environment where you will develop your data science skills, while quickly contributing to NSA's highest priority mission challenges. Graduates of the DSDP may choose their first permanent assignments from any of the NSA Directorates.
Qualifications
The qualifications listed are the minimum acceptable to be considered for the position. Applicants who meet minimum qualifications may be asked to complete the Data Science Examination (DSE) evaluating their knowledge of statistics, mathematics, and computer science topics that pertain to data science work. Passing this examination is a requirement in order to be considered for selection into a data scientist position. Degree must be in Mathematics, Applied Mathematics, Statistics, Applied Statistics, Machine Learning, Data Science, Operations Research, or Computer Science. A degree in a related field (e.g., Computer Information Systems, Engineering), a degree in the physical/hard sciences (e.g. physics, chemistry, biology, astronomy), or other science disciplines (i.e., behavioral, social, library, and life) may be considered if it includes a concentration of coursework (typically 5 or more courses) in advanced mathematics (typically 200 level or higher; such as calculus, differential equations, discrete mathematics, linear algebra, and calculus based statistics) and/or computer science (e.g., algorithms, programming, data structures, data mining, artificial intelligence). College-level Algebra or other math courses intended to meet a basic college level requirement, or upper level math courses designated as elementary or basic do not count. Relevant experience must be in one or more of the following: designing/implementing machine learning, data mining, advanced analytical algorithms, programming, data science, advanced statistical analysis, artificial intelligence, computational science, software engineering, or data engineering. Note: Degrees in related fields will be considered if accompanied by a Certificate in Data Science from an accredited college/university. ENTRY/DEVELOPMENTAL Entry is with a Bachelor's degree and no experience. An Associate's degree plus 2 years of relevant experience may be considered for individuals with in-depth experience that is clearly related to the position. FULL PERFORMANCE Entry is with a Bachelor's degree plus 3 years of relevant experience or a Master's degree plus 1 year of relevant experience or a Doctoral degree and no experience. An Associate's degree plus 5 years of relevant experience may be considered for individuals with in-depth experience that is clearly related to the position. SENIOR Entry is with a Bachelor's degree plus 6 years of relevant experience or a Master's degree plus 4 years of relevant experience or a Doctoral degree plus 2 years of relevant experience. An Associate's degree plus 8 years of relevant experience may be considered for individuals with in-depth experience that is clearly related to the position. EXPERT Entry is with a Bachelor's degree plus 9 years of relevant experience or a Master's degree plus 7 years of relevant experience or a Doctoral degree plus 5 years of relevant experience. An Associate's degree plus 11 years of relevant experience may be considered for individuals with in-depth experience that is clearly related to the position.
Competencies
The ideal candidate is someone with a desire for continual learning and strong problem-solving, analytical, and interpersonal skills. You might be a great fit for our team if the following describes you: - Completed a degree program in the fields of mathematics, statistics, computer science, computational sciences, or a passion for rigorous analysis of data - Tenacity, integrity, persistence, and willingness to learn - Ability to solve complex problems - Use critical thinking and reasoning to make analytic determinations - Works effectively in a collaborative environment - Strong communications skills to both technical and non-technical audiences
Pay, Benefits, &amp; Work Schedule
Salary offers are based on candidates' education level and years of experience relevant to the position and also take into account information provided by the hiring manager/organization regarding the work level for the position. This is a full-time position. This position is hiring for the Maryland location. Salary ranges vary by work level. Salary range: $74,682 - $176,300 (Entry/Full Performance/Senior/Expert) On the job training, internal NSA courses, and external training will be made available based on the need and experience of the selectee. Monday - Friday, with basic 8 hr/day requirements between 0600 to 1800 (flexible).
How to apply
U.S. Citizenship is required for all applicants. NSA is an equal opportunity employer and abides by applicable employment laws and regulations. All applicants and employees are subject to random drug testing in accordance with Executive Order 12564. Employment is contingent upon successful completion of a security background investigation and polygraph. Due to time sensitive communications regarding your application, please ensure your spam filters are configured to accept email from noreply@intelligencecareers.gov. Please review the job posting thoroughly to ensure you meet the described qualifications and are aware of all associated requirements. To apply for this position, please click the 'Apply' button located at the top right of this posting. After completing the application for the first time, or reviewing previously entered information, and clicking the 'Submit' button, you will receive a confirmation email. We encourage you to apply as soon as possible, as job postings could close earlier than the closing date due to sufficient number of applicants, or the position is no longer available. You may be asked a series of questions depending on the position you apply for. Your responses will be used as part of the application screening process and will assist in determining your eligibility for the position. Be sure to showcase within your resume those experiences relevant to this position. Failure to provide the required information or providing inaccurate information will result in your application not being considered for this position. Only those applicants who meet all position qualifications, may be contacted to begin employment processing. Please remain diligent in monitoring email and your SPAM folder. Reasonable accommodations may be provided to applicants with disabilities during the application and hiring process where appropriate. Please visit our Diversity link for more information. This position is a Defense Civilian Intelligence Personnel System (DCIPS) position in the Excepted Service under 10 U.S.C. 1601. DoD Components with DCIPS positions apply Veterans' Preference to eligible candidates as defined by Section 2108 of Title 5 USC, in accordance with the procedures provided in DoD Instruction 1400.25, Volume 2005, DCIPS Employment and Placement. If you are a veteran claiming veterans' preference, as defined by Section 2108 of Title 5 U.S.C., you may be asked to submit documents verifying your eligibility.
DCIPS Disclaimer
The National Security Agency (NSA) is part of the DoD Intelligence Community Defense Civilian Intelligence Personnel System (DCIPS). All positions in the NSA are in the Excepted Services under 10 United States Codes (USC) 1601 appointment authority.
Apply Now: click Apply Now
Show Less
Report</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</si>
  <si>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Team Introduction
The E-Commerce Risk Control (ECRC) team is missioned:
To protect TikTok E-Commerce users, including and beyond buyer, seller, creator;
By securing the integrity of our ecommerce ecosystem and providing a safe shopping experience on the platform;
Through building infrastructures, platforms and technologies, as well as collaborating with many cross-functional teams and stakeholders.
The ECRC team works to minimize the damage of inauthentic behaviors on TikTok E-Commerce platforms (e.g. TikTok Shop, Jumanji, Fanno), covering multiple classical and novel community and business risk areas such as account integrity, incentive abuse, malicious activities, brushing, click-farm, information leakage etc.
In this team you'll have a unique opportunity to have first-hand exposure to the strategy of the company in key security initiatives, especially in building scalable and robust, intelligent and privacy-safe, secure and product-friendly systems and solutions. Our challenges are not some regular day-to-day technical puzzles -- You'll be part of a team that's developing novel solutions to first-seen challenges of a non-stop evolvement of a phenomenal product eco-system. The work needs to be fast, transferrable, while still down to the ground to making quick and solid differences.
We are looking for talented individuals to join us for this future position in 2023. As a graduate, you will get unparalleled opportunities for you to kickstart your career, pursue bold ideas and explore limitless growth opportunities. Co-create a future driven by your inspiration with TikTok.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all TikTok/ByteDance jobs globally. Applications will be reviewed on a rolling basis - we encourage you to apply early.
Technical Assessment
Candidates who pass resume evaluation will be invited to participate in TikTok's technical online assessment in HackerRank.
Responsibilities:
Build rules, algorithms and machine learning models, to respond to and mitigate business risks in Tiktok products/platforms. Such risks include and are not limited to account integrity, scapler,deal-hunter, malicious activities, brushing, click-farm, information leakage etc.
Analyze business and security data, uncover evolving attack motion, identify weaknesses and opportunities in risk defense solutions, explore new space from the discoveries.
Define risk control measurements. Quantify, generalize and monitor risk related business and operational metrics. Align risk teams and their stakeholders on risk control numeric goals, promote impact-oriented, data-driven data science practices for risks.
Qualifications
Master's degree in Computer Science, Statistics, Math, Internet Security or other relevant STEM majors.
Final year or recent graduate with a background in Software Development, Computer Science, Computer Engineering, or a related technical discipline.
Experience with statistical analytical tools, such as SQL, R and Python.
Experience with Machine learning algorithms such as XGboost, CNN, RNN, Tensorflow, Pytorch.
Must obtain work authorization in country of employment at the time of hire, and maintain ongoing work authorization during employment.
Preferred Qualifications:
Familiarity with machine learning or social/content online platform analytics. Bonus given to proficiency in modern machine learning applications.
Experience with predictive modeling and fraud detection.
Ability to think critically, objectively, rationally. Reason and communicate in result-oriented, data-driven manner. High autonomy.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Job Information
The base salary range for this position in the selected city is $104149 - $164160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Start your job application: click Apply Now
Show Less
Report</t>
  </si>
  <si>
    <t>Overview:
In this role, you will work within the CareCentrix business model to define and develop solutions that address the company’s vision and strategy. Yiou will maximize the use of technology, data, and information to drive the development of new products and services, as well as operational effectiveness and revenue growth for CareCentrix. The strategy will be based on the engagement of cross-functional stakeholders within CareCentrix as well as clients and partners external to CareCentrix.
Responsibilities:
Build an in-depth understanding of the technology, machine learning, and big data space to understand relevant technologies and applications in the healthcare space.
Collaborate with individuals across CareCentrix who are consumers of technology, data and information and guide these individuals in operationalizing advanced technologies within their business processes.
Develop data science products that support the delivery of additional healthcare services in the comfort of the patient’s home.
Provide financial stewardship for capital and expense budgets associated with the new technologies being considered.
Build and maintain strong business partner relationships (inside and outside of the organization) through routine meetings, attending business partner staff meetings occasionally and with consistent, proactive and thorough communications.
Provide detailed, accurate, and timely updates on current activities to all leaders and stakeholders.
Deliver on the yearly assigned personal and departmental objectives in support of the yearly corporate objectives.
Participate in special projects and perform other duties as assigned.
Attend industry conferences, forums, and talks, providing key information back to the organization.
Qualifications:
Bachelor's Degree in Computer Science with graduate study in areas such as Business Intelligence, Artificial Intelligence, Machine Learning, User Experiences or other allied advanced technology fields.
4+ years experience in technology, data and information.
4+ years of working in Big Data environment.
2+ years of work experience in data management in Big Data environment.
Intermediate Python skills. Vertica preferred.
Deep knowledge of the commercial and open source tools for end-to-end enterprise data management with focus on tools being used in Big Data space.
Strong knowledge of machine learning, artificial intelligence, and big data concepts
Strong focus on process, continuous process improvement and quality.
What we offer:
Salary range: $90000 - $110000 / year plus bonus incentives.
Full range of benefits including Health, Dental and Vision with HSA Employer Contributions and Dependent Care FSA Employer Match.
Generous PTO, 401K Savings Plan, Paid Parental Leave, free on-demand Virtual Fitness Training and more.
Advancement opportunities, professional skills training, and tuition Reimbursement
Great culture with a sense of community.
CareCentrix maintains a drug-free workplace.
#IDCC
We are an equal opportunity employer. Employment selection and related decisions are made without regard to age, race, color, national origin, religion, sex, disability, sexual orientation, gender identification, or being a qualified disabled veteran or qualified veteran of the Vietnam era or any other category protected by Federal or State law.
Apply Now: click Apply Now
Show Less
Report</t>
  </si>
  <si>
    <t>Company Description
Position is open to Remote candidates in the US or Canada. Must be able to work starting around 9am EST to connect with teammates in Oslo, Norway.
Founded in 2010, Tapad cracked the code on cross-device marketing technology. Our groundbreaking, proprietary technology assimilates trillions of data points to find the relationship between smartphones, desktops, laptops, tablets, and connected TVs. Ten years later, we are processing data at petabyte scale, with an engineering team that comprises roughly half of our entire organization. When you work with us, you matter, and your work matters.
We use Scala, in combination with large-scale data processing and open-source technologies, to build our device graph. Across our engineering teams, we also use Scala, GCP, Spark, Kubernetes, Python, TypeScript, Angular, and anything else that helps us get the job done. We're open-minded about new technologies, we're passionate about what we do, and we make time for everyone to learn and grow as the industry changes. Engineers at Tapad are approachable and ambitious people who think outside the box and solve big problems collaboratively. Are you up for the challenge?
Job Description
Small Teams; Big Data
At Tapad, we look for individuals who are motivated by complex and challenging work. We want to work with people who share compelling solutions to those challenges, solutions informed by their unique experiences, passions, and expertise.
We are looking for a Senior Data Scientist with profound experience in advertising and marketing technology to research and develop state-of-the-art algorithms and build models to support Tapad’s mission to create the world's largest identity graph. As part of Tapad’s Data Science team, you will leverage cutting edge technologies and techniques to impact our core intellectual property and commercial products. This includes, but is not limited to, machine learning, deep learning, NLP, Google Cloud AI Platform, BigQuery, TensorFlow Extended, and Kubeflow Pipelines.
Tapad Data Scientists are responsible for turning new ideas into innovative products. With your deep industry experience, you will lead critical work programs, actualizing your research and solutions into concrete commercial products and services. In addition to collaborating with Tapad’s technologists, you will work closely with product managers and business stakeholders to understand our customers' needs, the broader addressable market and participate in identifying new opportunities.
When you work with us, you matter. We ask our employees to make an impact and feel it is only right to give a lot in return! This is why we prioritize a balanced work life to allow all our employees to enjoy the things that are the most important to them. We offer every employee a 401k with matching, paid maternity/paternity leave, PTO and sick days! We purposefully cultivate a strong and genuine culture which includes access to a free and open hierarchy every day. We hire deliberately, patiently and smart, making sure our team is full of individuals who can teach and learn from one another.
Technologies we use at Tapad (don’t worry, we’ll teach you):
Python, SQL, Scala
Spark, SparkML, AutoML, SciKit Learn, BigQuery ML, Airflow, etc.
Google Cloud Platform (GCP), Tensorflow Extended (TFX), BigQuery
A day in the life as a Tapad Senior Data Scientist:
You will use machine learning (e.g., deep learning), clustering, statistical modeling, and other advanced techniques to infer connections from petabytes of data
Employ predictive modeling, data mining, graph algorithms, and other data science techniques to contribute to and enhance our cross-device identity resolution portfolio
Design experiments and apply appropriate metrics to measure the impact of the developed models
Lead projects from ideation through research and development to productization
Partner with other data scientists and engineers to turn various machine learning, clustering, and statistical solutions into viable and scalable products
Collaborate with product managers and business partners to understand market needs and identify new opportunities for Tapad
Qualifications
We are looking for candidates who meet some of the following qualifications:
Ph.D. in a Quantitative Discipline (e.g. Computer Science, Engineering, Mathematics, Statistics, Physics, Chemistry, etc.) or 6+ years of equivalent experience
6+ years of experience as a Data Scientist, specifically in applying Machine Learning techniques, advanced analytics, and statistical modeling
Must have 1+ years of experience in the advertising technology or marketing technology industry
Experience in productionalization of Machine Learning research results, and ML project lifecycle management
Proven track record of leading projects from ideation through solution to implementation
Experience working with large data sets using SQL, Spark, Hadoop, or MapReduce
Understanding of programming concepts and experience with programming languages, such as Python, R, Java, Scala, MATLAB
Strong communication skills both verbal and written
Experience in working on large-scale, distributed system environment(s)
Bonus Experience:
Experience using cloud computing technologies
Tapad Perks:
Generous PTO, sick time off, and paid Volunteer Time Off (VTO)
401k matching, Life, LTD &amp; STD Insurance, dental, vision, and telehealth plan with 24/7 access to a dedicated team of physical and mental healthcare providers
Scala School (we’ll teach you!), peer-lead professional development, continuous education reimbursement, and an abundance of resources to help you stay sharp
Unlimited snacks and beverages for local staff in-office, collaboration lunches (virtual lunches for remote teammates)
Discounts on gym memberships and wellness programs
Foosball, ping pong, diversity and inclusion group, book club, virtual game nights and happy hours, and tons of other extra-curricular activities that will make you feel like part of the Tapad family
Check out our #TapadLife page to see what our employees have to say
Find more about our engineering culture HERE
#LI-REMOTE
Additional Information
Experian Marketing Service’s mission is to accelerate client success through enabling ecosystems, partnerships, and technology solutions. We help brands put people at the heart of their business and have meaningful interactions with their customers.
Founded in 2010, Tapad cracked the code on cross-device marketing technology, creating not only the first but the most robust global cross-device digital identity graph on the market. Ten years later, The Tapad Graph enables marketers to maximize their digital marketing investment for years to come. In November 2020, Experian acquired Tapad, which furthers Experian’s strong commitment to digital identity, activation and connected TV. As a leading provider of consumer data analytics and targeting solutions, Experian Marketing Services has a rapidly growing need to continue expanding our strategy on identity data and services to meet market demand.
All your information will be kept confidential according to EEO guidelines.
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 The Power of YOU and and it reflects what we believe. See our DEI work in action!
Please contact us at JobPostingInquiry@experian.com to request the salary range of this position (please include the exact Job Title as it reads above in your email). In addition to a competitive base salary and variable pay opportunity, Experian offers a comprehensive benefits package including health, life and disability insurance, generous paid time off including 12 company paid holidays and parental and family care leave, an employee stock purchase plan and a 401(k) plan with a company match.
Experian Careers - Creating a better tomorrow together
Find out what its like to work for Experian by clicking here
Apply Now: click Apply Now
Show Less
Report</t>
  </si>
  <si>
    <t>Argonne National Laboratory</t>
  </si>
  <si>
    <t>Data Scientist - Life Sciences</t>
  </si>
  <si>
    <t>Lemont, IL</t>
  </si>
  <si>
    <t>In this exciting area of research, you will be applying machine learning techniques to problems in the life sciences with an emphasis on using computational approaches for detecting patterns in a variety of contexts including cancer, brain injury, infectious disease and microbial community datasets. Problems typically involve the construction of computational models for phenotype prediction from data that includes genomic data and other omics data. This role will develop and apply computational models on new experimental data, provide measures of uncertainty, and participate in interdisciplinary discussions aimed at the design of new experiments. You will report on results of research including publishing scholarly papers in scientific journals, give presentations at symposia, conferences, meetings, and seminars. You will also participate in the preparation of reports and proposals required by funding agencies to obtain and continue funding support.
We are seeking outstanding people to join us in the Data Science and Learning Division and the Bioscience Division at all career levels. As a multidisciplinary national laboratory, Argonne offers an exciting campus atmosphere in which to collaborate on interdisciplinary projects developing solutions to complex scientific and engineering problems on the world’s largest parallel supercomputers.
Please note, this is an “Evergreen” job posting which is used to build a pool of candidates for anticipated critical positions within the division. We do not interview or hire from an evergreen posting; however, you may be invited by a Talent Acquisition Specialist to apply to a specific job posting in the near future.
Position Requirements
Minimum bachelor’s degree in Bioinformatics, CS, or Biology
Fluency in scientific programming languages
Experience with bioinformatics analysis techniques and tools
Familiarity working in a Unix environment
Experience on high performance computing platforms and newer GPU systems
Experience processing NGS sequence data, familiarity with bacterial genomics, or demonstrated work in microbiology
Knowledge of artificial intelligence across machine learning, deep learning and statistics
Strong analytical and problem-solving skills
Understanding of computational algorithms to support DNA sequence alignment, small nucleotide polymorphism detection, gene expression quantification and/or small molecule (drug) structure
Ability to write research publications
Considerable collaborative skills, including the ability to interact well with external and internal collaborators
United States citizenship is a requirement on some projects
Ability to think independently and innovatively to develop exceptional technical solutions required
Job Family
Research Development (RD)
Job Profile
Computer Science 1
Worker Type
Regular
Time Type
Full time
As an equal employment opportunity and affirmative action employer, and in accordance with our core values of impact, safety, respect, integrity and teamwork, Argonne National Laboratory is committed to a diverse and inclusive workplace that fosters collaborative scientific discovery and innovation. In support of this commitment, Argonne encourages minorities, women, veterans and individuals with disabilities to apply for employment. Argonne considers all qualified applicants for employment without regard to age, ancestry, citizenship status, color, disability, gender, gender identity, gender expression, genetic information, marital status, national origin, pregnancy, race, religion, sexual orientation, veteran status or any other characteristic protected by law.
Argonne employees, and certain guest researchers and contractors, are subject to particular restrictions related to participation in Foreign Government Sponsored or Affiliated Activities, as defined and detailed in United States Department of Energy Order 486.1A. You will be asked to disclose any such participation in the application phase for review by Argonne's Legal Department.
All Argonne offers of employment are contingent upon a background check that includes an assessment of criminal conviction history conducted on an individualized and case-by-case basis. Please be advised that Argonne positions require upon hire (or may require in the future) for the individual be to obtain a government access authorization that involves additional background check requirements. Failure to obtain or maintain such government access authorization could result in the withdrawal of a job offer or future termination of employment.
Please note that all Argonne employees are required to be vaccinated against COVID-19. All successful applicants will be required to provide their COVID-19 vaccination verification as a condition of employment, subject to limited legally recognized exemptions to COVID-19 vaccination.
Show Less
Report</t>
  </si>
  <si>
    <t>Tysons Corner, VA</t>
  </si>
  <si>
    <t>Overview:
LMI is a consultancy dedicated to powering a future-ready, high-performing government, drawing from expertise in digital and analytic solutions, logistics, and management advisory services. We deliver integrated capabilities that incorporate emerging technologies and are tailored to customers’ unique mission needs, backed by objective research and data analysis. Founded in 1961 to help the Department of Defense resolve complex logistics management challenges, LMI continues to enable growth and transformation, enhance operational readiness and resiliency, and ensure mission success for federal civilian and defense agencies. LMI was recently awarded the #1 spot on the Washington Post Top Workplaces list for 2021!
This position is embedded within our Advanced Analytics &amp; AI practice. Leverage your curiosity and problem-solving skills to explore, discover, and predict patterns contained within data sets for a wide range of government clients. This includes the derivation of clear narratives that help our clients understand their data and how those insights address their research questions.
Responsibilities:
Frame and scale data problems to analyze, visualize, and find data solutions.
Manipulate common data formats, including comma-delimited, text files, and JSON.
Transform data and analysis into informative data visualizations and interactive dashboards using open-source and commercially available visualization and dashboard tools.
Derive insights and analytic narratives from data and visualizations for effective storytelling and clear communication in response to research questions.
Work in a fast-paced, solutions-oriented environment focused on client deliverables, analysis, and reporting.
Qualifications:
Bachelor’s degree in data science, mathematics, statistics, economics, computer science, engineering, or a related business or quantitative discipline
Experience working with tools, including object-oriented programming (Python, Java), computational analysis tools (R, MATLAB), and associated data science libraries (scikit-learn)
Experience creating meaningful data visualizations and interactive dashboards using platforms such as Tableau, Qlik, Power BI, RShiny, plotly, and d3.js to communicate findings and relate them back to how your insights create business impact
Working knowledge of databases and SQL; preferred qualifications include linking analytic and data visualization products to database connections
At least 1–4 years of experience in the field
Superior communication skills, both oral and written
Preferred experience in the following areas:
DoD experience preferred
Data science methods related to data architecture, data munging, data and feature engineering, and predictive analytics
Unstructured text and natural language processing
R, Python, SAS, or MATLAB
Anaconda, IBM Blue, and Oracle Big Data to analyze large data sets and develop automated analytics in making sense of data affecting DoD operations
Developing machine learning, data mining, statistical network, natural language processing, text analytics, and graph-based algorithms to analyze massive data sets
Supervising algorithm implementation in on-premise and cloud-based computing environments
Developing software to generate reports and visualizations that summarize data sets and provide data-driven insights
Developing and implementing statistical, machine learning, and heuristic techniques to create descriptive, predictive, and prescriptive analytics as well as to develop statistical tests to make data-driven recommendations and decisions
EEO Statement:
LMI is an Equal Opportunity Employer-all qualified applicants will receive consideration for employment without regard to race, color, religion, sex, sexual orientation, gender identity, or national origin.
Start your job application: click Apply Now
Show Less
Report</t>
  </si>
  <si>
    <t>In this role, you'll join a dynamic Data Solutions team focused on building data management, reporting and analytics solutions for the buy-side. With our Fusion platform, we're taking multi-vendor, multi-disciplinary big data and making it research and ML-ready.
As a data scientist you will engage in analysis of a broad set of datasets for the benefit of internal and external clients. You will build and maintain the data documentation and metadata while collaborating with multiple stakeholders such as the data science, product development and technical teams. This role offers a breadth of growth opportunities in terms of business and technical skills.
In this role you will:
Operate on big financial and non-financial data using modern parallel data analytics tools (e.g. Spark)
Utilize the latest cloud technology and infrastructure to perform your analysis at scale
Build and maintain dataset documentation and metadata
Implement rules for programmatic data validation by codifying conventions and/or data relationships
Optimize processes and/or improve the quality of the dataset
Automate repetitive tasks through Python and SQL
Write code that can be maintained and extended by other analysts
Work closely with the data science, product management and data engineering groups
Continuously learn to keep up with industry trends
Core Required Skills
Programming experience in at least one of the commonly used languages for data analysis (e.g., Python, R, MATLAB, Scala).
Knowledge of open source data analysis tools and visualization libraries such as pandas and matplotlib
Functional skills in SQL and other database technologies
Good communication and listening skills
Comfortable in a fast-moving environment with often loosely defined tasks where interaction with multiple stakeholders is required
Attention to detail with strong record-keeping and organizational skills
Passion and motivation for constant learning
Additional skills preferred
Bachelor's degree in an analytical discipline
Experience with tools for large scale and distributed data analysis (e.g., Spark)
Basic understanding of financial markets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Base Pay/Salary
Jersey City,NJ $104,500.00 - $135,000.00 / year
Start your job application: click Apply Now
Show Less
Report</t>
  </si>
  <si>
    <t>Lucas Systems, Inc.</t>
  </si>
  <si>
    <t>Wexford, PA</t>
  </si>
  <si>
    <t>As the Data Scientist at Lucas Systems, you are at the forefront of innovation. Always challenging the status quo, your team is discovering new techniques to capture and transform data to inform, optimize and disrupt a rapidly changing and expanding industry. Our cross-functional team of experts know the only constant is change…and that excites them!
As a member of Lucas’ Machine Learning and Optimization team, you will work in collaboration with some of the brightest, most talented software engineers in Pittsburgh. You’ll enjoy knowing that your team is making a recognizable impact to the growth of a profitable, established but entrepreneurial, software solutions company. Your primary focus will be in building cutting-edge analytics and data science solutions, performing statistical analysis, and building high quality prediction systems integrated with our suite of products. You’ll help build applications that can be productized for the market as part of the entire Lucas platform and experience.
Responsibilities
Hands-on development of algorithms, building predictive analytics, applying machine learning, and using the right combination of tools and frameworks to turn sets of disparate data points into objective answers to help Lucas’ customers make informed decisions
Building scalable and reusable data science components, maintaining and evolving models, and tracking overall performance
Working with product development team members to bring high integrity, analytic solutions that align with organizational and revenue goals to market
Being the resident advisor to cross-functional teams with regard to analysis, insights and statistical methodologies. Clearly articulating the same to a wider audience as well (e.g., presenting at trade shows, writing white papers and blogs, etc.)
Requirements
MS or PhD in Statistics, Applied Math, Data Science, Machine Learning, Computer Science, or equivalent in a related discipline
0-2 years of experience developing machine learning models
Hands on experience with the following programming languages (Python, R, Julia)
Exposure to cloud-based solutions (preferably Azure)
Exposure to one of the major deep learning frameworks (Tensorflow, PyTorch, MXNet)
Biased toward action. Do what it takes to ramp up and solve problems quickly. Ability to synthesize large amounts of data to make informed decisions and act on them
Excellent verbal and written communication skills. Ability to clearly and concisely articulate complex ideas to various groups.
Commitment to producing high quality, well-designed and flexible solutions
Additional Valued Experience
Additional programming languages
Experience with customer interaction to discuss requirements and use cases
About Us
Lucas Systems helps companies transform their distribution center operations and continuously adapt to changing market dynamics. We dramatically increase worker productivity, operational agility, accuracy, and reduce the need for labor. Lucas solutions are built on 23-plus years of deep process expertise and smart software using AI-based optimization technologies. Our solutions feature Jennifer, the brain, voice, and orchestration engine that drives performance improvement gains. We help customers make the smartest moves at the lowest cost with Jennifer.
Founded in 1998, Lucas is a growing and consistently profitable organization with an expanding global customer base and offices in North America and Europe. We offer a dynamic, collaborative, innovative and entrepreneurial work environment that continues to create opportunities for both personal and professional growth for high-performing individuals throughout the United States and Europe.
Our culture has been as carefully managed as our growth and our products. We believe in what we do, as much as we believe in each other. We believe in rewarding great thinking and initiative. We attract high-quality people who like to work hard, and they stay with us for many years.
Apply Now
Show Less
Report</t>
  </si>
  <si>
    <t>Southwest Airlines</t>
  </si>
  <si>
    <t>Assoc Marketing Data Scientist</t>
  </si>
  <si>
    <t>Dallas, TX</t>
  </si>
  <si>
    <t>Department: Marketing
Our Company Promise
We are committed to provide our Employees a stable work environment with equal opportunity for learning and personal growth. Creativity and innovation are encouraged for improving the effectiveness of Southwest Airlines. Above all, Employees will be provided the same concern, respect, and caring attitude within the organization that they are expected to share externally with every Southwest Customer.
Job Description: Job Summary
An Associate Marketing Data Scientist serves as an entry-level internal consultant, responsible for the application of statistics/math, business acumen, and computer science concepts to collect, organize, analyze, summarize, and interpret data; or participate in the development of data science, machine learning, artificial intelligence, or optimization products which generate competitive advantage for the enterprise by driving actionable insights and decisions in support of descriptive, diagnostic, predictive, or prescriptive business needs..
Responsibilities
Works on moderately complex data science, machine learning, artificial intelligence, or optimization projects, working with stakeholders to understand contextual problems quickly and define, analyze, and deliver solutions based on business objectives
Applies math, statistics, and/or modeling methods to create solutions which can be utilized in descriptive, diagnostic, predictive, and prescriptive analytics
Supports the ongoing effectiveness of models in use by stakeholders
Formulates solutions and communicates results from data analysis and models with some assistance from more experienced data scientists
Supports the ongoing development of analytical IQ by collaborating with and contributing to the Southwest Airlines data science community
May perform other job duties as directed by Employee's Leaders
Knowledge, Skills and Abilities
Knowledge of foundational statistics and math concepts
Knowledge of descriptive, diagnostic, predictive and prescriptive statistical methods and their differences
Knowledge of data science project life cycle including engaging stakeholders to define the problem, solution definition, project planning, and executing per plan
Skilled in compiling, cleaning, transforming, analyzing, and visualizing large-scale data
Skilled in statistical and scripting programming languages
Ability to communicate in an engaging way with strong verbal and written communication skills for technical and non-technical audiences up to and including executives with assistance from more experienced data scientists
Ability to evaluate which data science, machine learning, artificial intelligence, or optimization techniques and methods are appropriate for a business problem and make recommendations for solutions
Ability to collaborate with vendors and evaluate their platforms, solutions, or techniques Education
Required: Bachelor's Degree
Experience
Intermediate level experience and fully functioning broad knowledge in:
Mathematics and statistics principles and techniques
Data pipeline, data science and/or relevant programming (Python, SQL, etc.)
Data analysis, advanced analytics, data science, machine learning, artificial intelligence, or optimization project experience
Visualization and presentation development and delivery
Solving ambiguous and complex problems through a systems thinking approach
Licensing/Certification
N/A
Other Qualifications
Ability to perform work duties from [limited space work station/desk/office area] for extended periods of time
Ability to communicate and interact with others in the English language to meet the demands of the job
Ability to use a computer and other office productivity tools with sufficient speed and accuracy to meet the demands of the job
Other Qualifications
Must maintain a well-groomed appearance per Company appearance standards as described in established guidelines
Must be a U.S. citizen or have authorization to work in the United States as defined by the Immigration Reform Act of 1986
Must be at least 18 years of age
Must be able to comply with Company attendance standards as described in established guidelines
Must meet confidentiality expectations as to confidential, proprietary and sensitive Company information
Southwest Airlines is an Equal Opportunity Employer.
Please print/save this job description because it won't be available after you apply.
Apply Now: click Apply Now
Show Less
Report</t>
  </si>
  <si>
    <t>Corteva</t>
  </si>
  <si>
    <t>Description
Corteva Agriscience™ has a rich history of scientific discovery that has enabled countless innovations. We're looking for more people, in more places, to collaborate with us to create a market-shaping, agriculture company with leading positions in seed technologies, crop protection and digital agriculture.
Are you interested in making a real-world impact? Are you passionate about leading and applying the latest data science techniques in new and effective ways to inform agriculture decisions around the globe?
We are seeking multiple Sr. Data Scientists within our global Data Science team to work on a multitude of impactful challenges related to farming, in close collaboration with visionary crop scientists, agronomists, plant breeders, crop protection scientists, molecular biologists, data scientists, data engineers and software developers, to accelerate science driven innovations at Corteva.
Responsibilities – What you will do:
How will you help us grow? It matters to us, and it matters to you!
Join and engage with a highly collaborative team focused on delivering state-of-the-art analytics solutions to farming related problems at the intersection of genotype x management x environment.
Explore the solution space from a first principles perspective. Ask deep questions prior to problem solving to ensure clarity in data maturity and value proposition.
Identify and test relevant hypothesis via quick prototyping and frequent stakeholder feedback. Iterate as needed with focus on delivering end solutions/products that will add tangible value for Corteva.
Either develop a new data science pipeline or contribute to an existing pipeline in concordance with standard coding practices. Deliver solutions with emphasis on both analytical performance and computational efficiency
Communicate findings with stakeholders to improve business decisions and/or influence strategic direction.
Qualifications
Qualifications – What you will bring?
Strong history of independent scientific problem solving, from hypothesis generation to construction and deployment of appropriate analytics to interpretation and presentation of the results for others.
A track record of continual skill development in analytical methods and deployment platforms, through consultation of the current literature and engagement with the data science community
Demonstrated experience using machine learning, deep learning, statistical methodology, and simulation/optimization modeling in geospatial, network topography, recommendation-systems, environmental systems and/or agronomic problems.
Strong foundation in Python/R/C++ programming in a cloud environment.
Practical knowledge and experience with cloud-computing systems and platforms, including the routine deployment of pipelines through Kubernetes
Excellent written and verbal communication skills, with the ability to work as both part of a working team or as a project leader
Ph.D., M.S. or B.S. in Computer Science, Computational Physics, Operations Research, Geospatial Sciences, Remote Sensing Science, Environmental Sciences, Computational Astronomy or related scientific discipline.
Community – We care about you, and we care that you're comfortable. While there's no place like home, Corteva comes close.
Our Johnston, Iowa campus is home to 2,500 employees whose mission is simple – to feed the world. While our employees are busy working to solve world hunger and ensure environmental sustainability, we're taking care of them by offering convenience and comfort during the workday with an onsite fitness center, coffee shop and top-notch cafeteria touting a grill, deli, fresh salad bar and a variety of healthy menu options. Need some fresh air during your workday? Take advantage of our beautiful, tree-lined walking trails or relax by the pond. We also offer countless opportunities to connect with your colleagues through community volunteerism, sports teams and parties, and holiday events. Did we mention you'll be working in state-of-the art buildings with the latest technology with colleagues from all over the world? Join us in bringing food into homes around the world, while we make you feel at home while you're at work.
Des Moines, Iowa is the fastest-growing major metropolitan area in the Midwest with a nationally ranked high quality of living. It's nicknamed the Silicon Prairie for its place as an up-and-coming hot spot for technology. Living here means Saturdays at the nationally renowned Downtown Farmers' Market, sporting events, a robust downtown night life and access to one of the most artistic medium sized cities. If you enjoy the outdoors, Des Moines offers beautiful nature trails for a casual walking, running or biking adventures.
It means going to a job you love and coming home to a community of friends and family. Communities care about their residents and residents care about their communities, making a difference for everyone who lives here. This is a place where culture flourishes and opportunities grow, where a work-life balance can be achieved, where education is unmatched, and award-winning arts and entertainment are right around the corner.
#GrowWhatMatters
Benefits:
Let's peek at how you can grow your wellbeing, health, and future at Corteva!
Strike a better work-life balance with robust time off benefits including paid maternity, paternal, and family illness leave
Prepare for your future with our competitive retirement savings plan, tuition reimbursement program, and more
Enjoy access to health benefits for you and your family on your first day of employment
And much, much more!
Check out life at Corteva!https://www.linkedin.com/company/corteva/life
Ready to grow your perspectives, impact and career? Start by applying to this opportunity today!
Show Less
Report</t>
  </si>
  <si>
    <t>Food/Agricultural Data Scientist</t>
  </si>
  <si>
    <t>Columbus, OH</t>
  </si>
  <si>
    <t>Battelle delivers when others can’t. We conduct research and development, manage national laboratories, design and manufacture products and deliver critical services for our clients—whether they are a multi-national corporation, a small start-up or a government agency.
We recognize and appreciate the value and contributions of individuals with diverse backgrounds and experiences and welcome all qualified individuals to apply.
Job Summary
We are currently seeking a senior-level Data Scientist with a focus on the food/agriculture industry. This position is located in Columbus, OH or Washington, DC.
Battelle’s Chemical, Biological, Radiological, Nuclear, and Explosives (CBRNE) Defense business line, in our National Security business unit, is currently seeking a senior scientist with significant experience collecting and analyzing large amounts of data related to the food and agriculture industry and modeling how various adverse events may impact production and delivery of these products to consumers. These efforts are a critical part of the development and delivery of quantitative risk assessments supporting food and agriculture defense. The Hazard Modeling Team within CBRNE Defense provides its customers with technical risk analyses based on mathematical modeling capabilities to inform preparedness and response planning efforts to mitigate risks to the US food/agriculture industry. Successful applicants will have the opportunity to make this Nation and Battelle’s clients safer and better prepared.
Responsibilities
Lead efforts to identify and collect data related to food/agriculture production, food/agriculture supply chain, and threats to US agriculture (e.g., pathogens/pests, natural disasters).
Lead data reduction efforts to process the data collected into inputs for modeling efforts.
Lead planning, development, and implementation of food and agriculture models estimating impacts of adverse events.
Lead planning, development, and communication of risk assessments focused the food/agriculture industry.
Present results and write reports for customers, stakeholders, and executive level decision makers.
Serve as a subject matter expert in the fields of food/agriculture production, defense, and data science.
Write reports of methods used and results obtained.
Key Qualifications
A higher-level degree (Master’s or Ph.D., Ph.D. preferred) and at least 10 years of experience in risk analysis, mathematical modeling, statistical analysis, data science, or related field.
At least 5 years of experience in the field of food/agriculture defense.
At least 5 years of experience conducting data collection, analysis, and/or data mining tasks on large and disparate quantitative data sets.
At least 5 years of experience managing projects with proven ability to meet project deadlines on schedule and in budget.
Expert Knowledge of advanced statistics and probability.
Must be a U.S. Citizen with the ability to obtain and maintain a Top-Secret DoD clearance.
Preferred Qualifications
Knowledge of computer science and/or mathematical modeling.
Experience with advanced decision modeling and data analysis techniques, such as machine learning, artificial intelligence, or natural language processing.
Experience performing data collection or risk assessments for the United States Government.
Experience managing projects for government contracts.
Experience writing technical proposals.
Benefits: Live an Extraordinary Life
We care about your well-being, not just on the job. Battelle offers comprehensive and competitive benefits to help you live your best life.
Balance life through a compressed work schedule: Most of our team follows a flexible, compressed work schedule that allows for every other Friday off—giving you a dedicated day to accomplish things in your personal life without using vacation time.
Take time to recharge: You get paid time off to support work-life balance and keep motivated.
Prioritize wellness: Stay healthy with medical, dental, and vision coverage with wellness incentives and benefits plus a variety of optional supplemental benefits.
Better together: Coverage for partners, gender-affirming care and health support, and family formation support.
Build your financial future: Build financial stability with an industry-leading 401(k) retirement savings plan. For most employees, we put in 5 percent whether you contribute or not, and match your contributions on top of that.
Advance your education: Tuition assistance is available to pursue higher education.
Flexible work arrangements: You have options for where you work and when you work.
A Work Environment Where You Succeed
For brilliant minds in science, technology, engineering and business operations, Battelle is the place to do the greatest good by solving humanity’s most pressing challenges and creating a safer, healthier and more secure world.
You will have the opportunity to thrive in a culture that inspires you to:
Apply your talent to challenging and meaningful projects
Receive select funding to pursue ideas in scientific and technological discovery
Collaborate with world-class experts in an inclusive environment
Nurture and develop the next generation of scientific leaders
Give back to and improve our communities
Vaccinations &amp; Safety Protocols
Battelle may require employees, based on job duties, work location, and/or its clients’ requirements to follow certain safety protocols and to be vaccinated against a variety of viruses, bacteria, and diseases as a condition of employment and continued employment and to provide documentation that they are fully vaccinated. If applicable, Battelle will provide reasonable accommodations based on a qualified disability or medical condition through the Americans with Disabilities Act or the Rehabilitation Act or for a sincerely held religious belief under Title VII of the Civil Rights Act of 1964 (and related state laws).
Battelle is an equal opportunity employer. We provide employment and opportunities for advancement, compensation, training, and growth according to individual merit, without regard to race, color, religion, sex (including pregnancy), national origin, sexual orientation, gender identity or expression, marital status, age, genetic information, disability, veteran-status veteran or military 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For more information about our other openings, please visit www.battelle.org/careers
Apply Now: click Apply Now
Show Less
Report</t>
  </si>
  <si>
    <t>Job Description
People Analytics CoE (Community of Expertise) is looking for a People Analytics Data Scientist to join its newly formed Data Science &amp; Predictive Analytics team. In this role, you will be responsible for managing data science projects and identifying opportunities where advanced analytics and modelling can inform strategic talent decisions, improve organization effectiveness and drive positive employee experience. Your strong analytical data science expertise and demonstrated knowledge of HR data, analytics, and processes will help advance our advanced analytics capabilities and enable data-driven decisions. What is in it for you? You will have a chance to influence our talent strategy, help design insights that matter and be part of a great team that puts innovation and curiosity at the center of everything we do.
Responsibilities:
Lead the development and implementation of existing and future People Analytics data science models and deliverables including enhancement development, use cases and UX training (e.g., workforce planning, attrition and hiring modelling etc.)
Advance our AI/ML capabilities by leveraging existing use-cases and using advanced modeling techniques to drive process improvements, improve organizational effectiveness and enhance candidate and employee experience
Improve understanding of data science principles in a broader HR community (use cases, return on investment)
Propose and implement high-impact data science solutions that help address specific business challenges
Manage a daily working relationship with People Analytics Consultants. Learn their business needs and proactively propose technical solutions to their business problems using knowledge of best-in-class models
Present key findings, insights and recommendations to senior stakeholders
Build partnership and work closely with IT and Enterprise Data, Analytics &amp; Insights (EDAI) teams to enhancedata science capabilities and drive innovation across the enterprise
Leverage the latest trends in advanced analytics and technology to drive innovation and provide recommendations
Requirements:
5+ years of working with HR data in People Analytics/HR Data Scientist role
Master's degree in Data Science, Mathematics, Statistics, Computer Science, Engineering, or other quantitative field
Proficiency in data gathering, cleansing, modeling/diagramming and visualization techniques
Experience applying Machine Learning techniques to understand data and solve business problems
Experience in building and enhancing workforce planning and attrition forecasting models
Very good understanding of HR data (talent acquisition, talent development, workforce planning, DEI (diversity, equity, and inclusion), engagement, employee listening, learning and development etc.)
Proficiency in R or Python
Proficiency in Business Intelligence/Reporting with experience using Power BI
Knowledge of data mining algorithms, machine learning and natural language processing (NLP)
Advanced knowledge of data Integrations with expertise using SQL or KNIME
Experience architecting and automating data and analytics solutions that can provide insights and recommendations at scale
Good understanding of statistical process, concepts, and tools (e.g., significance testing, Chi-square, regression, etc.)
Consulting skills and ability to translate complex technical concepts to stakeholders
Excellent problem-solving capabilities
Highly developed story telling skills with the ability to distill complex subjects to a wider audience
Additional Job Description
Remote- This position does not require the employee to be on-site full-time to perform most effectively. The Employees role enables them to work off-site on a permanent basics
Compensation: The compensation information is a good faith estimate only
Themedian levelrangeof salary compensation for this role is$102,384-$130,824.
Bonus Potential: An incentive pay program offers payouts based on company performance, job level, and individual performance.
Benefits: GM offers a variety of health and wellbeing benefit programs. Benefit options include medical, dental, vision, Health Savings Account, Flexible Spending Accounts, retirement savings plan, sickness and accident benefits, life insurance, paid vacation &amp; holidays, tuition assistance programs, employee assistance program, GM vehicle discounts and more.
#LI-remote
About GM
Our vision is a world with Zero Crashes, Zero Emissions and Zero Congestion and we embrace the responsibility to lead the change that will make our world better, safer and more equitable for all.
Why Join Us
We aspire to be the most inclusive company in the world. We believe we all must make a choice every day - individually and collectively - to drive meaningful change through our words, our deeds and our culture. Our Work Appropriately philosophy supports our foundation of inclusion and provides employees the flexibility to work where they can have the greatest impact on achieving our goals, dependent on role needs. Every day, we want every employee, no matter their background, ethnicity, preferences, or location, to feel they belong to one General Motors team.
Benefits Overview
The goal of the General Motors total rewards program is to support the health and well-being of you and your family. Our comprehensive compensation plan incudes, the following benefits, in addition to many others:
Paid time off including vacation days, holidays, and parental leave for mothers, fathers and adoptive parents;
Healthcare (including a triple tax advantaged health savings account and wellness incentive), dental, vision and life insurance plans to cover you and your family;
Company and matching contributions to 401K savings plan to help you save for retirement;
Global recognition program for peers and leaders to recognize and be recognized for results and behaviors that reflect our company values;
Tuition assistance and student loan refinancing;
Discount on GM vehicles for you, your family and friends.
Diversity Information
General Motors is committed to being a workplace that is not only free of discrimination, but one that genuinely fosters inclusion and belonging. We strongly believe that workforce diversity creates an environment in which our employees can thrive and develop better products for our customers. We understand and embrace the variety through which people gain experiences whether through professional, personal, educational, or volunteer opportunities.GM is proud to be an equal opportunity employer.
We encourage interested candidates to review the key responsibilities and qualifications and apply for any positions that match your skills and capabilities.
Equal Employment Opportunity Statements
GMis an equal opportunity employer and complies with all applicable federal, state, and local fair employment practices laws. GM is committed to providing a work environment free from unlawful discrimination and advancing equal employment opportunities for all qualified individuals. As part of this commitment, all practices and decisions relating to terms and conditions of employment, including, but not limited to, recruiting, hiring, training, promotion, discipline, compensation, benefits, and termination of employment are made without regard to an individual's protected characteristics. For purposes of this policy, "protected characteristics" include an individual's actual or perceived race, color, creed, religion, national origin, ancestry, citizenship status, age, sex or gender (including pregnancy, childbirth, lactation and related medical conditions), gender identity or gender expression, sexual orientation, weight, height, marital status, military service and veteran status, physical or mental disability, protected medical condition as defined by applicable state or local law, genetic information, or any other characteristic protected by applicable federal, state or local laws and ordinances. If you need a reasonable accommodation to assist with your job search or application for employment, email us atCareers.Accommodations@GM.comor call us at 800-865-7580. In your email, please include a description of the specific accommodation you are requesting as well as the job title and requisition number of the position for which you are applying.
Apply Now: click Apply Now
Show Less
Report</t>
  </si>
  <si>
    <t>Grinnell College</t>
  </si>
  <si>
    <t>Grinnell, IA</t>
  </si>
  <si>
    <t>Position Information
Date New Hire Needed
Job Title
Data Scientist (P3 Career Level, 10 Month, Full-Time)
Department
Data Analysis &amp; Social Inquiry
Position Summary Information
Job Summary
ABOUT GRINNELL COLLEGE
Grinnell College is a private liberal arts college located in Grinnell, Iowa and is ranked #13 on the U.S. News and World Report’s list of Best National Liberal Arts Colleges.
Grinnell College is a top ranked Liberal Arts institution that values diversity, equity, inclusion, social justice, intellectual freedom, and social responsibility. We seek candidates that align with these values and have the ability and desire to advance our values and belonging within our community and the communities we engage. Ideal candidates will be prepared to collaborate and contribute to the mission and values of the college across all constituencies.
POSITION SUMMARY
The Data Analysis and Social Inquiry Lab (DASIL) provides services for both faculty and students, including preparing data sets, designing class exercises, producing data visualizations, and facilitating research with data. DASIL supports a variety of analytic packages including ArcGIS, Tableau, Nvivo, Stata, R, and Python.
The Data Scientist will consult with faculty and students about appropriate data use and visualization; help design classroom exercises and prepare the necessary data; program to assist data acquisition, analysis, and visualization; and assist the DASIL Director with supervision of student employees.
This is a 10-month position.
Key Responsibilities
Preparing Data and Visualizations
Consulting with faculty and students about data use and visualization
Assisting DASIL Director supervise student employees
Designing classroom exercises
Maintaining DASIL’s web presence
Minimum Qualifications
Master’s degree or equivalent in statistics, social sciences, programming, or relevant field
Less than six months work experience
A background in statistics, appropriate programming skills, a willingness to expand skills as needed
Excellent written, verbal, interpersonal, organizational, and time-management skills are important
Working effectively in a diverse environment
Ability to mentor students and work in a team environment
Effective ability to adapt to changing needs
Preferred Qualifications
Individuals with some coursework in the Social Sciences are highly encouraged to apply
ArcGIS
Stata
Excel
Computer programming (Python experience preferred)
NVivo
R and RStudio (Advanced knowledge demonstrated through work and research preferred)
SPSS
Bloomberg
Qualtrics
FLSA Category
Exempt
Staff/Faculty
Staff
Employment Status
Full-Time
Employment Category
Regular
Special Instructions to Applicants
Selected candidate must successfully pass a background check prior to first day of employment.
The College requires staff members to be vaccinated against COVID-19, with at least one CDC-approved vaccination dose by date of hire, or approved religious or medical exemption.
Open Until Filled
No
Posting Number
S00918
Diversity Statement
Grinnell College is committed to establishing and maintaining a safe and nondiscriminatory educational and working environment for all College community members. It is committed to a policy of nondiscrimination in matters of admission, employment, and housing, and in access to and participation in its education programs, services, and activities. The College does not discriminate on the basis of race, color, ethnicity, national origin, age, sex, gender, sexual orientation, gender identity or expression, marital status, veteran status, pregnancy, childbirth, religion, disability, creed or any other protected class. Discrimination and harassment on any of the bases covered by state or federal antidiscrimination statutes is unlawful and a violation of Grinnell College policy.
Job Type: Full-time
Show Less
Report</t>
  </si>
  <si>
    <t>When you join Verizon
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
What you’ll be doing...
Financial Planning &amp; Analytics As Service (FPAS) is at the heart of Verizon's Digital Finance vision focusing on solving most critical challenges using Data, Advanced Analytics, AI, and Automation. You will be joining the Analytics &amp; Insights - Data Science team within FPAS that is focused on providing wide variety of ML and optimization solutions in Credit and Marketing Investments including Loan Decisions, Promotions and Pricing by applying advanced analytics techniques
This role involves working in a complex, multi-functional, Agile team environment with other data scientists and data engineers to develop and productionize analytics solutions. As a Data Scientist on the team you will work side-by-side with an experienced team to develop cutting edge AI/ML Models and solutions to tackle some of Verizon's biggest challenges.
Some of the high level focus areas for the role include:
Partnering with internal business partners in gathering business requirements and developing advanced analytical solutions to complex problems.
Participating in analytical projects delivering improvements in decision-making and business strategies via advanced analytics.
Participating in the design, implementation and interpretation of experiments/trials for continuous refinement of on-going strategies.
Translating predictive insights from complex analytical frameworks to marketing investment optimization.
Preparing presentation materials and formal business case documents for use with senior management to promote findings and drive science based decision support recommendations.
Developing and deploying both traditional statistical models and machine learning techniques and algorithms: Regression, clustering, neural networks, random forest etc. to guide marketing investments and strategy.
Partnering with in-house data strategy experts to design analytically ready datasets by stitching customer data across multiple platforms and incorporating business rules.
Developing strong relationships with business partners to transform the role of analytics to decision guidance (analytics as partner not as support function).
Partnering with functional groups (Marketing, Bill2Cash, Commercial Finance, Operations, Network, etc.) to embed analytics and science driven approaches in all business decisions.
Being recognized as a subject matter expert and participate in knowledge/best practice sharing opportunities.
Broadening and strengthening knowledge of analytical methods, vendors and tools.
Where you’ll be working…
This hybrid role will have a defined work location that includes work from home and assigned office days as set by the manager.
What we’re looking for...
You'll need to have:
Bachelor's degree or four or more years of work experience.
Four or more years of relevant work experience.
Two or more years of experience in developing and implementing analytical solutions.
Two or more years of experience in Data management, analysis and visualization.
Experience in any of Python/R/SAS and experience programming in SQL, VBA, SPSS, MATLAB, JAVA, Tableau, Qlik or other related tools.
Even better if you have one or more of the following:
A Master's degree in a quantitative discipline such as Mathematics, Statistics, Financial Economics/Econometrics, Engineering, Computer Science, or Operations Research.
Experience in developing and implementing analytical solutions to complex business problems/opportunities.
Experience in Data management, analysis and visualization to realize absolute and incremental commercial gains.
Experience in working in the Consumer/Retail space within the Financial Services, Telecommunications, Technology or other related mass market industries or related work in the Public Policy, Bio-statistics and Scientific Research industries.
A passion for educating and communicating analytic findings and insights with integrity to all levels: from going over raw output with colleagues to creating PowerPoint presentations and storyboards that captivate and succinctly convey complex ideas to our strategic business partners.
Ability for improvement of our analytical products and processes built on a solid foundation of a lifelong love of learning.
High level of curiosity and investigative mind-set with an attention to detail, a tenacity of thought, the flexibility to adapt to new challenges and the resiliency to overcome short-term hurdles by staying focused on the team's deliverables.
If Verizon and this role sound like a fit for you, we encourage you to apply even if you don’t meet every “even better” qualification listed above.
Compensation
Our benefits are designed to help you move forward in your career, and in areas of your life outside of Verizon. From health and wellness benefits, short term incentives, 401 (k) Savings Plan, stock incentive programs, paid time off, parental leave, adoption assistance and tuition assistance, plus other incentives,we've got you covered with our award-winning total rewards package. For part-timers, your coverage will vary as you may be eligible for some of these benefits depending on your individual circumstances.
If you are hired into a New York work location, the compensation range for this position is between $114,000 and $211,000 based on a full-time schedule. The salary will vary depending on your location and confirmed job-related skills and experience. This is an incentive based position with the potential to earn more. For part-time roles, your compensation will be adjusted to reflect your hours.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Start your job application: click Apply Now
Show Less
Report</t>
  </si>
  <si>
    <t>thatgamecompany</t>
  </si>
  <si>
    <t>Data Scientist
thatgamecompany is best recognized for creating award-winning, enriching, and meaningful game titles such as Journey, Flower, and flOw. Our most recent game, Sky, is our most complex undertaking to date. It is a social network built around the values inherited from a powerful humanistic story. It is a live experience continuously evolving inside a global online theme park.
We are seeking an experienced Data Scientist to help grow our data practice and contribute to solutions that will make our game better and safer for our community.
On any given day at thatgamecompany, you might:
Comb through large sets of game telemetry data to uncover player relationships, feature-usage patterns, malicious activity, inefficiencies, and areas to improve the player or developer experience.
Help find answers to some of the toughest questions impacting our game, studio, and community by performing analysis and building advanced machine learning models
Give a presentation to help talk through some unintuitive discoveries from one of your data models
We expect you to:
Have deep passion for video games; be a gamer and think on behalf of our players
Be curious, a problem solver and a self starter who is comfortable taking risks. Know how and when to apply your knowledge, and be willing to share with the rest of us
Be comfortable with ambiguity and able to navigate it to iteratively refine the problem space
Be able to complete a project from start to finish. That includes requirements gathering, experimentation, model development, deployment, monitoring, documentation, support, and communication
Must Haves:
3+ Years of Experience in applied Data Science
Knowledge of Machine learning and Statistical methods (Classical ML, Deep Learning, NLP, and Anomaly Detection) and the ability to identify the most suitable solution for the problem
Knowledge of Machine Learning and Statistical concepts including experimental design, hypothesis testing, regression, classification, and clustering
Experience building and deploying complex and scalable machine learning models in production environments
Experience writing clean, efficient code in Python, R, Java, or Scala
Experience writing optimized SQL Queries to build and analyze datasets
Some exposure to a modern Cloud Platform, preferably GCP
Some knowledge or experience with Big Data Processing Tools
Like BigQuery, Redshift, Snowflake, Spark/Beam, Hadoop
Strong communication skills, desire to understand the data you're using, and the ability to explain what you built and why you built it
Eager to learn new skills and always open to jump out of your comfort zone.
Nice to Haves:
Any of the following would be highly preferred, but most of all, we value team players who are eager to learn and contribute:
Experience with Vertex AI or BigQueryML
Experience with Graph Databases or Matchmaking
Experience with 3d event data
Experience with Source Control, CICD, or Infrastructure as Code
Experience in the video gaming industry
Experience in a small company with a startup feel
Interest in technical writing and sharing your work
We look forward to meeting you!
Show Less
Report</t>
  </si>
  <si>
    <t>Uber</t>
  </si>
  <si>
    <t>2023 University Graduate - Data Scientist</t>
  </si>
  <si>
    <t>About the Role
Uber’s Data Science teams use data to improve and automate all aspects of our core products, as we drive growth, retention, engagement, and affinity on the Uber platform. This includes providing insight into how pricing and surge is working and offering opportunities for improvement; understanding adoption and engagement with rides and recognizing opportunities for product evolution; crafting and analyzing experiments to understand the effects of matching changes and/or incentives on rider and driver behaviors, conversion and engagement; working with Engineering teams to ensure integrity of our platform, products and data.
This is just a sample of projects we’ve been working on. There are a lot more! If you’re passionate about the vision, the impact, and the opportunities to build the version 0 or 1 solution, this is the team for you.
Here's what's in it for you! You get to use your quantitative skills, obsession and appreciation towards customers, “be your own CEO” demeanor collaborative spirit to work closely with Products, Ops, Engineering, and other Data Scientists to drive the Uber Marketplace roadmap forward, to provide data driven insights to improve our products, to find new opportunities to take our products to the next level.
What You'll Do
Develop data-driven business insights and work with cross-functional team members to pinpoint opportunities and recommend prioritization of product, growth, and optimization initiatives.
Drive understanding of our users and their interaction with our products, through in-depth analyses of user interaction and engagement, as well as geospatial data.
Orient our team around data-driven product development, by driving the creation of logging, metrics, data visualization and diagnostic tools, and experimentation paradigms.
Define how our teams measure success, by developing Key Performance Indicators and other user/business metrics, in close partnership with Product Management and other fields such as engineering, operations and marketing
Basic Qualifications
B.A., B.S., or M.S. in Statistics, Bioinformatics, Economics, Engineering, Math, Computer Science, Physics or other quantitative field with an anticipated graduation date in Winter 2022 - Fall 2023.
Proficiency in SQL.
Fundamental understanding of experimental design and statistical methods
Ability and experience in extracting insights from data, and summarizing findings and takeaways.
Experience with Excel and some dashboarding experience (i.e. Tableau, Mixpanel, Looker).
Preferred Qualifications
Advanced degrees are a plus
Internship experience is a plus
Scripting language (e.g. Python or R) skills
Experience with A/B testing
Advanced experience with experimental design and statistical methods
Willingness to learn new methodologies and adapt to business needs and goals
Ability to understand and prioritize business goals and strategies
Ability to deliver on timelines and move quickly with cross-functional teams to complete decisions while maintaining attention to detail
Hard-working with the ability to work in a self-guided manner coupled with superb organizational skills
Attention to detail and willingness to roll up your sleeves with complex data to identify product opportunities and uncover exciting product insights
Have a growth mindset; love solving ambiguous, ambitious and impactful problems
Ability to communicate successfully and be an excellent partner with team members coming from both technical and non-technical backgrounds
About the Team
The Core Analytics &amp; Science Team (CAS) is Uber's primary science organization, covering both our main lines of business as well as the underlying platform technologies on which those businesses are built. We are a key part of Uber's cross-functional product development teams, helping to drive every stage of product development through data analytic, statistical, and algorithmic expertise.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For San Francisco, CA-based roles: The base salary for this role is $117,000 per year. You will be eligible to participate in Uber's bonus program, and may be offered an equity award &amp; other types of comp. You will also be eligible for various benefits. More details can be found at the following link https://www.uber.com/careers/benefits.
Start your job application: click Apply Now
Show Less
Report</t>
  </si>
  <si>
    <t>Conagra Brands</t>
  </si>
  <si>
    <t>Supply Chain Data Scientist</t>
  </si>
  <si>
    <t>Reporting to the Senior Director of Supply Chain Data &amp; Analytics you help build advanced data and analytics products using AI, Data Science and Machine Learning supporting Supply Chain end to end. You will bring your creativity and expertise to review our challenges and enable the development of transformative data solutions. Daily responsibilities include partnering with team members to hypothesize, formulate, develop and improve data science products to help build and advance data-driven decisions and automation.
What you'll do:
Develop and deploy data mining and advanced analytics to monitor, benchmark, and enhance solutions for business needs, identifying areas for improvement and deeper, root-cause analysis
Develop and deploy models, simulation models, and other advanced analytics solutions to enable data-driven decision-making to meet goals
Apply business acumen to continuously develop new features to improve analytical models
Partner with cross-functional business stakeholders on assumptions, opportunities, and solutions
Collaborate to drive standards, best practices, solution innovation, future solution needs and keep current with industry trends
Identify relationships and trends, perform statistical analysis and implement machine learning algorithms for prediction, forecasting and classification
Advance our analytics maturity and data-driven culture
What you'll bring:
Bachelor's Degree
1+ years of experience with SQL
1+ years of experience developing and applying operational research models, data mining applications, and advanced analytics
Coding skills in Python or R and are eager to learn other languages
Experience in machine learning such as clustering, time series, classification, regression, anomaly detection, simulation and optimization queries
Hands-on experience with large-scale data processing software and tools (Hadoop, Spark, MapReduce etc.) preferred
Experience drawing conclusions and solving problems from a combination of large datasets in different areas
Proven problem solving in complex environments with innovative solutions and actionable results
We ask that you travel up to 20-30% to Chicago or Omaha
At this time, we require applicants for this role to be legally authorized to work in the United States without requiring employer sponsorship either now or in the future
Our Modern Workplace:
Conagra's culture of collaboration enhances our ability to meet critical business goals, deliver value to customers and consumers and provide you with the flexibility you need to achieve a better work-life balance. We carefully consider each role and how often each team member needs to collaborate in-person. This position requires you work from our Chicago OR Omaha office 3 days a week.
#LI-PM2
#LI-Hybrid
#LI-Associate
Our Benefits:
We care about your total well-being and will support you with the following, subject to your location and role:
Health: Medical, dental and vision insurance, company-paid life, accident and disability insurance
Wealth: great pay, incentive opportunity, matching 401(k) and stock purchase plan
Growth: online courses, virtual and classroom development experiences
Balance: paid-time off, parental leave, flexible work-schedules (subject to your location and role)
Our Company:
Conagra Brands is one of North America's leading branded food companies. We have a rich heritage of making great food, and a team that’s passionate about innovation and growth. Conagra offers choices for every occasion through iconic brands, such as Birds Eye®, Marie Callender's®, Banquet®, Healthy Choice®, Slim Jim®, Reddi-wip®, and Vlasic®, and emerging brands, including Angie's® BOOMCHICKAPOP®, Duke's®, Earth Balance®, Gardein®, and Frontera®.
We pride ourselves on having the most impactful, energized and inclusive culture in the food industry. For more information, visit
www.conagrabrands.com
.
Conagra Brands is an equal opportunity employer and considers qualified applicants for employment without regard to sex, race, color, religion, ethnic or national origin, gender, sexual orientation, gender identity or expression, age, pregnancy, leave status, disability, veteran status, genetic information and/or any other characteristic or status protected by national, federal, state or local law.
Show Less
Report</t>
  </si>
  <si>
    <t>John Deere</t>
  </si>
  <si>
    <t>Data Analytics Development Program 2023b</t>
  </si>
  <si>
    <t>Moline, IL</t>
  </si>
  <si>
    <t>There are over 7 billion people on this planet. And by 2050, there will be 2 billion more... many moving into urban centers at an unprecedented rate. Making sure there is enough food, fiber and infrastructure for our rapidly growing world is what we’re all about at John Deere. And it’s why we’re investing in our people and our technology like never before! Here the world’s brightest minds are tackling the world’s biggest challenges. If you believe one person can make the world a better place, we’ll put you to work. RIGHT NOW.
Primary Location: United States; Moline, IL or Des Moines, IA
Function: Data Science &amp; Analytics
Title: Data Analytics Development Program 2023b - 93570
The Data Science &amp; Analytics Development Program is a full-time, permanent position for new or recent graduates interested in working as a Data Scientist or Data Engineer. This provides an accelerated development experience during the first 3 years of employment in the company, through 3 one-year-long work assignments. Employees rotate across varied functional areas such as Financial Services, IT, Precision Agriculture, Customer &amp; Product Support, Sales &amp; Marketing, Engineering, etc.
What will you do?
Build a network of contacts across 3 different areas of John Deere’s business
Gaining expertise using the latest analytics technology &amp; tools
Integrate large and diverse data sets together
Learn and apply appropriate data science techniques to solve business problems
Do you have what it takes?
Bachelor’s, Master’s, or PhD Degree in Data Science, Analytics, Statistics, Mathematics, Computer Science, Engineering or related quantitative discipline
Desired cumulative GPA of 3.0 on a 4.0 scale
Knowledge of applied statistical analysis, modeling techniques, and data visualization methods
Ability to demonstrate algorithm development and predictive modeling to solve problems
Proficiency in programming languages SQL, R, Python, and/or SAS
We have development program locations across the United States so you must be willing to relocate and travel domestically. Work Statement: US Visa sponsorship is not available for this position.
What You'll Get
At John Deere, you are empowered to create a career that will take you to where you want to go while working in an inclusive team environment. Here, you'll enjoy the freedom to explore new projects, the support to think outside the box and the advanced tools and technology that foster innovation and achievement. Interns receive competitive compensation and are eligible for many of the benefits offered to full-time employees, including:
Flexible work arrangements
Highly competitive base pay
Savings &amp; retirement benefits (401k and Defined Benefit Pension)
Healthcare benefits
Employee Assistance Programs
Tuition assistance
Fitness subsidies and on-site gyms at specific Deere locations
Charitable contribution match
Employee Purchase Plan &amp; numerous discount programs for personal use
Click here to find out more about our Total Rewards Package.
Show Less
Report</t>
  </si>
  <si>
    <t>AI Governance &amp; Responsible AI Team at GEICO is seeking a savvy and inquisitive data scientist to help bring together Machine Learning lifecycle and accountable and responsible AI (RAI) principles. The work includes shaping and implementing the technical framework and methodology for identifying, testing and mitigating AI risks, through the product development and deployment phases of Machine Learning (ML) models.
You will support critical departmental or cross-functional ML initiatives and projects across various functional areas, including Claims, Customer Experience, Marketing, HR. This is a critical role with high visibility across the organization, and impact on all AI initiatives in GEICO.
As part of the AI Governance Team, you will help with a multi-year transformational journey focusing on:
Enabling Responsible AI- working closing with Data Scientists from various functional areas, we help enable transparent, accountable, compliant, and fair ML model development
Shaping Risk-Based Model Governance – designing and implementing an AI governance workflow process to address AI-specific risks, including addressing the emerging regulatory framework(s)
Driving Simplicity and Standardization - integrating related work to reduce redundancy, focus on the most critical and effective elements of AI risks and control ecosystem
Promoting Automation - advancing the journey to reduce manual processes, enhance monitoring techniques and seizing the power of automation
.
Key Responsibilities
In this role you will:
1. Partner cross-functionally with data scientists, business analysts, software engineers, and product managers to identify and mitigate risks inherent in machine learning models
2. Build and validate statistical and machine learning models through all phases of development, from design through training, evaluation and monitoring
3. Test and validate models under development in meeting model governance and responsible AI standards and goals
4. Monitors deployed models, test performance against monitoring standards, identify impact of drifts
5. Develop new ways to stress test and identify weak region/spots in model predictions early in the product development lifecycle
6. Assess, propose, and develop toolsets and techniques for detection and mitigation of bias in data and ML models; use these tools in testing and validating models
7. Assess, challenge, and at times defend state-of-the-art decision-making systems to internal partners
8. Communicate technical subject matter clearly and concisely to individuals from various backgrounds both verbally and through written communication; prepare presentations of complex technical concepts and research results to non-specialist audiences and senior management
9. Translate the complexity of your work into tangible business goals, and challenge model developers to advance their modeling, data, and analytic capabilities
The ideal candidate is:
1. Inquisitive. You thrive on bringing definition to big, undefined problems. You love asking questions and pushing hard to find answers. You’re not afraid to share a new idea.
2. Technical. You’re comfortable with open-source languages and are passionate about developing further. You have hands-on experience developing data science solutions using open-source tools and cloud computing platforms.
3. Statistically minded. You’ve built models, validated them, know how to monitor for drifts. You know how to stress-test models for different sub-populations, and interpret various analytics performance metrics such as confusion matrix, ROC, data and model drifts, etc.
4. Innovative. You continually research and evaluate emerging technologies. You stay current on published state-of-the-art methods, technologies, and applications and seek out opportunities to apply them.
Requirements:
Proficiency in key supervised and unsupervised ML techniques (such as classification, survival analysis, panel data models, ensemble trees, anomaly detection, clustering, machine learning methods)
5+ years of experience developing, diagnosing, and validating Machine Learning models
2+ years of experience monitoring and validation models in production
2+ years of experience mentoring and/or leading other data scientists
3+ years of experience in Python for large scale data analysis
3+ years of experience with relational databases and SQL
Experience in model monitoring and validation
Strong analytical skills with high attention to detail and accuracy
Excellent written and verbal communication skills
Hands-on knowledge of cloud infrastructure and data tools and techniques and able to follow standards and processes
Capacity to learn new technical concepts and to adapt to new technologies quickly
BA/BS required in Data Science, Computer Science, Economics, Statistics, Operations Research, Mathematics or a related field
Benefits:
As a full time associate, you’ll enjoy our Total Rewards Program* to help secure your financial future and preserve your health and well-being, including:
Premier Medical, Dental and Vision Insurance with no waiting period**
Paid Vacation, Sick and Parental Leave
401(k) Plan with Profit Sharing
Tuition Assistance including Direct Billing and Reimbursement payment plan options
Paid Training, Licensures, and Certificates
Benefits may be different by location. Benefit eligibility requirements vary and may include length of service.
**Coverage begins with the pay period after hire date. Must enroll in New Hire Benefits within 30 days of the date of hire for coverage to take effect.
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
#LI-AP1
To apply to this job, click Apply Now
Show Less
Report</t>
  </si>
  <si>
    <t>CVS Health</t>
  </si>
  <si>
    <t>Senior Data Scientist, ML Platform</t>
  </si>
  <si>
    <t>CVS Health is America’s leading health solutions company delivering care in ways no one else can. Our purpose is simple and clear: Bringing our heart to every moment of your health. What sets CVS Health apart isn’t just the health care we provide. It’s how we provide it. We help people navigate the health care system — and their personal health care — by improving access, lowering costs and being a trusted partner for every meaningful moment of health.
Analytics &amp; Behavior Change is an innovation engine supporting the entire CVS Health organization by embedding deep insights into key decision processes and focusing on our biggest, most complex problems. Join Analytics &amp; Behavior Change to make a meaningful difference to our communities through data and analytics and help CVS Health change the landscape of the health care industry!
This position lies within the Enterprise Data &amp; Machine Learning team. The EDML team focuses on data and ML platform design and development aimed at improving the productivity and efficacy of thousands of fellow data scientists and engineers throughout the organization. This foundation will facilitate hundreds of millions of ML enabled member and consumer touchpoints. Our work is ambitious and far reaching with the potential to become a new internal standard, an OSS project, or differentiating intellectual prop
Role Responsibilities:
Help inform the design of and roadmap for our enterprise ML &amp; Feature Platform.
Lead development and implementation of products/packages oriented toward fellow data scientists.
Implements MLOps design patterns that incorporate best practices.
Develops, tests, and deploys ML pipelines.
Work cross-functionally with scientists, engineers, and product.
Identifies of opportunities for the development of solutions related to the data science lifecycle.
Embraces a product and systems mindset when developing solutions at scale.
Use data to inform strategic and design decision making in addition to measuring performance and outcomes to demonstrate efficacy.
Use statistics and machine learning to analyze petabytes of health care data.
Provide mentoring to junior data scientists throughout the organization.
Motivates team members and probes into technical details while coaching others to do the same.
Champion a data-driven culture.
Pay Range
The typical pay range for this role is:
Minimum: 90,000
Maximum: 180,000
Please keep in mind that this range represents the pay range for all positions in the job grade within which this position falls. The actual salary offer will take into account a wide range of factors, including location.
Required Qualifications
3+ years of experience working as a data scientist or machine learning engineer.
3+ years of programming experience with Python, SQL, and Git.
3+ years of experience developing and deploying predictive models or ML systems in a cloud environment (e.g., GCP, AWS, Azure).
Demonstrated experience developing or supporting the development of data science products.
Demonstrated track record of technical innovation and implementing novel machine learning techniques.
Demonstrated analytical and problem-solving skills.
Preferred Qualifications
Experience building machine learning pipelines (e.g., Airflow, Kubeflow/Argo, Metaflow, or Prefect) and deploying them in the cloud (e.g., GCP, AWS, or Azure).
Thorough understanding of machine learning engineering principles such as distributed/parallel computing paradigms and advanced data structures.
Thorough understanding of experiment design, MLOps, and continual learning principles.
Familiarity with ML frameworks such as Scikit-learn, TensorFlow, and PyTorch.
Familiarity with modern libraries such as Dask, Ray, Arrow, and Rapids.
Familiarity with natural language processing and computer vision.
Excellent ability to communicate technical ideas and results to non-technical clients in written and verbal form.
Education
Bachelor's degree or equivalent work experience in Mathematics, Statistics, Computer Science, Business Analytics, Economics, Physics, Engineering, or related discipline.
Master’s degree or PhD preferred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
Apply Now: click Apply Now
Show Less
Report</t>
  </si>
  <si>
    <t>About Faire
Faire is an online wholesale marketplace built on the belief that the future is local — there are over 2 million independent retailers in North America and Europe doing more than $2 trillion in revenue. At Faire, we're using the power of tech, data, and machine learning to connect this thriving community of entrepreneurs across the globe. Picture your favorite boutique in town — we help them discover the best products from around the world to sell in their stores. With the right tools and insights, we believe that we can level the playing field so that small businesses everywhere can compete with these big box and e-commerce giants.
By supporting the growth of independent businesses, Faire is driving positive economic impact in local communities, globally. We're looking for smart, resourceful and passionate people to join us as we power the shop local movement. If you believe in community, come join ours.
Job Description: Senior Data Scientist - Search &amp; Recommendation, Machine Learning
Faire is using machine learning to change wholesale and help local retailers compete with Amazon and big box stores. Our experienced data scientists and machine learning engineers are developing solutions related to discovery, ranking, search, recommendations, logistics, underwriting, and more - all with the goal of helping local retail thrive.
The Data Science team owns a wide variety of algorithms and models that power the marketplace. We care about building machine learning models that help our customers thrive.
As a member of Search for the Data Science team you'll be responsible for developing machine learning-powered search ranking models and adding personalization to our search and discovery. You'll determine answers to questions like, how relevant is this product to this retailer and how can we infer that in real-time? Can we create real-time embeddings of users' interests and use them to power rankings? How can we improve purchase flow? What techniques can we use to enable our A/B tests to more quickly converge when dealing with low sample sizes?
Our team already includes experienced Data Scientists and Machine Learning Engineers from Uber, Airbnb, Square, Facebook, and Pinterest. Faire will soon be known as a top destination for data scientists and machine learning, and you will help take us there!
You're excited about this role because…
You'll be able to work on cutting-edge search query and understanding problems combining a wide variety of data about our retailers, brands and products
You want to use machine learning to help local retailers and independent brands succeed
You want to be a foundational team member of a fast growing company
You like to solve challenging problems related to a two-sided marketplace
Qualifications
3+ years of industry experience using machine learning to solve real-world problems
Experience with search/query processing for product development
Strong programming skills
An excitement and willingness to learn new tools and techniques
Experience with relational databases and SQL
The ability to contribute to team strategy and to lead model development without supervision
Strong communication skills and the ability to work with others in a closely collaborative team environment
Great to Haves:
Highly recommended: Master's or PhD in Computer Science, Statistics, or related STEM fields
Ability to quickly implement state of the art algorithms from an academic paper
Faire provides equal employment opportunities (EEO) to all employees and applicants for employment without regard to race, color, religion, sex, national origin, age, disability, genetics, sexual orientation, gender identity or gender expression.
Salary Range
California / New York: the pay range for this role is $173,000 - $238,000 per year.
Colorado / Washington / New Jersey: the pay range for this role is $156,000 - $214,500 per year.
Actual base pay will be determined based on permissible factors such as transferable skills, work experience, market demands, and primary work location. The base pay range provided is subject to change and may be modified in the future. This role may also be eligible for equity and benefits.
Faire's flexible work model aims to meet the needs of our diverse employee community by making work more flexible, connected, and inclusive. Depending on the role and needs of the team, Faire employees have the flexibility to choose how they work–whether that's mainly in the office, remotely, or a mix of both.
Roles that list only a country in the location are eligible for fully remote work in that country or in- office work at a Faire office in that country, provided employees are located in the registered country/province/state. Roles with only a city location are eligible for in-office or hybrid office work in that city. Our talent team will work with candidates to determine what locations and roles are eligible for each option.
Why you'll love working at Faire
We are entrepreneurs: Faire is being built for entrepreneurs, by entrepreneurs. We believe entrepreneurship is a calling and our mission is to empower entrepreneurs to chase their dreams. Every member of our team is an owner of the business and taking part in the founding process.
We are using technology and data to level the playing field: We are leveraging the power of product innovation and machine learning to connect brands and boutiques from all over the world, building a growing community of more than 350,000 small business owners.
We build products our customers love: Everything we do is ultimately in the service of helping our customers grow their business because our goal is to grow the pie - not steal a piece from it. Running a small business is hard work, but using Faire makes it easy.
We are curious and resourceful: Inquisitive by default, we explore every possibility, test every assumption, and develop creative solutions to the challenges at hand. We lead with curiosity and data in our decision making, and reason from a first principles mentality.
Faire was founded in 2017 by a team of early product and engineering leads from Square. We're backed by some of the top investors in retail and tech including: Y Combinator, Lightspeed Venture Partners, Forerunner Ventures, Khosla Ventures, Sequoia Capital, Founders Fund, and DST Global. We have headquarters in San Francisco and Kitchener-Waterloo, and a global employee presence across offices in Salt Lake City, Atlanta, Toronto, London, New York, LA, and Sao Paulo. To learn more about Faire and our customers, you can read more on our blog.
Faire provides equal employment opportunities (EEO) to all employees and applicants for employment without regard to race, color, religion, sex, national origin, age, disability, genetics, sexual orientation, gender identity or gender expression.
Faire is committed to providing access, equal opportunity and reasonable accommodation for individuals with disabilities in employment, its services, programs, and activities. To request reasonable accommodation, please fill out our Accommodation Request Form (https://bit.ly/faire-form)
Apply Now: click Apply Now
Show Less
Report</t>
  </si>
  <si>
    <t>Fidelity Investments</t>
  </si>
  <si>
    <t>Senior Data Scientist, Advanced Analytics / AI CoE</t>
  </si>
  <si>
    <t>Job Description:
Senior Data Scientist, Advanced Analytics / AI CoE
The Role
Are you interested in joining a fast paced and cutting-edge organization where you can make an immediate impact on the business? Do you want to be an AI/ML advocate, using data to answer important questions and shape strategy for leadership? You can be a part of the Artificial Intelligence Center of Excellence (AI CoE) within Fidelity Institutional (FI) that constantly pushes the potential of data to drive the business forward! At Fidelity Insitutional’s Artificial Intelligence Center of Excellence (FI AI COE), you won’t be just tinkering around the edges, you’ll be building critical solutions that will benefit our clients and internal stakeholders for years to come.
The FI AI COE is seeking a Senior Data Scientist with experience in Natural Language Processing/text analytics, search, virtual assistants or chatbots, large language models, various deep learning related technologies, predictive and prescriptive analytics.
The Expertise and Skills You Bring
Minimum Master’s Degree in Engineering, Computer Science, Mathematics, Computational Statistics, Operations Research, Machine Learning or related technical fields
5+ years of prior work experience as a data scientist
Hands on experience in most of the following: Natural Language Processing, Topic Modelling, Information Retrieval, Machine Comprehension, Question Answering/Conversational AI, Reinforcement Learning, Knowledge Graphs
Experience in working with and finetuning Large Language Models (LLMs), search, NLP, and chatbot technologies such as Elasticsearch and Solr
Programming skills in Python, SQL, Spark, R, hands on experience on using AWS framework is a plus
Exposure to Deep Learning applications and tools like TensorFlow, PyTorch, Caffe is required
Experience in the financial domain and familiarity with financial models are highly desirable
Ability to partner closely with a diverse set of business stakeholders to identify needs and deliver AI/ML solutions
Implement new technologies in a production environment with product, IT, and data engineering teams
The Team
The Fidelity Institutional AI COE is a team of data scientists developing advanced analytics and artificial intelligence solutions to support a variety of different applications for a host of clients, both internal and external, across FI. The team occupies a unique position, able to understand the business problems that both our clients and internal partners face, while applying advanced analytics, machine learning, and visualization to solve problems and provide results-oriented solutions to market. Our team of high caliber scientists, mathematicians and statisticians use rigorous quantitative approaches to ensure that we are efficiently building algorithms and technology relevant to the business or customer experience issue at hand.
Certifications:
Company Overview
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
Join Us
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
At Fidelity, our goal is for most people to work flexibly in a way that balances both personal and business needs with time onsite and offsite through what we're calling "Dynamic Working."
We invite you to Find Your Fidelity at fidelitycareers.com.
Fidelity Investments is an equal opportunity employer. We believe that the most effective way to attract, develop and retain a diverse workforce is to build an enduring culture of inclusion and belonging.
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
To apply to this job, click Apply Now
Show Less
Report</t>
  </si>
  <si>
    <t>Gro Intelligence</t>
  </si>
  <si>
    <t>Senior Research Scientist</t>
  </si>
  <si>
    <t>Gro Intelligence is tackling two of the biggest problems facing the world today: food security and climate change. We understand and quantify the complex interplay between food, weather, trade, agriculture, and macroeconomic conditions in a world upended by climate change, a growing population, and more. The team at Gro has built a platform that allows businesses, non-profits, and governments to better plan for and adapt to these changes. With offices in Nairobi, New York, and Singapore Gro has the financial backing of prominent investors such as TPG Growth, Intel Capital, Data Collective, and GGV. Gro is a diverse, intellectually curious team of technologists, scientists, and business professionals united by a shared commitment to build AI that addresses agriculture, food, and our climate on the most fundamental level.
Research Scientists at Gro translate business priorities into short- and long-term research deliverables of state-of-the-art methods and their applications in spatiotemporal data science, natural language processing, agricultural, climatological, and economic systems science, and complexity science. They specialize in the development and application of machine learning (ML; including Deep Learning, DL) and artificial intelligence (AI) to understand and forecast the behavior of complex systems and de-risk the application of novel technologies to maximize impact toward improving food security. Research Scientists at Gro aim to deliver new innovations, operational efficiencies, and technical concepts to internal teams, while the collective needs of external customers help guide research priorities.
What You'll Do
Initiate the design, development, execution and implementation of technology research projects with a focus on geospatial analytics, including but not limited to land use classification, weather or earth system emulation and forecasting, and data assimilation.
Conclusively evaluate the applicability of scientific advances, particularly those in machine learning and artificial intelligence to meet business needs.
Identify promising technical approaches, and implement and test proofs-of-concepts to advance improved processes and technologies through to development and production for use by other teams.
Provide internal consultation and strategic thought leadership as they pertain to technical solutions in ML (including DL) for geospatial applications and spatiotemporal analytics.
Maintain substantial knowledge of state-of-the-art principles and theories, and provide industry intellectual leadership for artificial intelligence in agriculture.
Identify new avenues of research by interacting with collaborators, assess required timelines and resources required, and help develop long-term research strategy.
What We're Looking For
A demonstrated record of capabilities in formulating research projects, executing said projects, and communicating their results and impact to stakeholders.
Comfort in navigating ambiguous, complex, evolving environments with significant autonomy.
5 + years with Ph.D. or 10 + years of domain expertise in artificial intelligence (including machine learning) in geospatial and spatiotemporal analytics as they apply to disciplines like agricultural, ecological, earth, and/or climate systems.
Theoretical and applied experience with programmatic processing of geospatial data and common data structures like tensors, including reprojection and set operations with tools similar to GeoPandas and rioxarray.
Data science and ML engineering experience to implement and test new algorithms, methods, and frameworks, preferably with a high level of competency in Python and experience with at least one ML framework like PyTorch.
Capability to temporarily flex into Data Scientist or ML Engineer roles as business needs demand.
An impact-first mindset with focus on driving outcomes by graduating research deliverables to development and production.
Motivation and fortitude to work on solutions to society's grand challenges, namely food security and climate change.
Nice to Have
Interest in developing systems science to relate food systems, climate change, and operations research to improve global food security.
Experience in applications and theory of explainable AI (XAI) and the interrelationships between explicitly implemented dynamical systems models and machine learned models.
Cloud engineering or MLOps experience for scaling ML workflows.
Compensation
The salary range for this role is expected to be $145,000 - $180,000. Other compensation for the role includes equity, a generous PTO policy and health, vision &amp; dental insurance.
Gro was founded in 2014 and currently has offices in Nairobi, New York, and Singapore. The company was built on diversity and the knowledge that artificial intelligence is only as good as the human intelligence behind it. Gro's team represents the world it is modeling. At the company, we speak more than 27 languages and we comprise a wide range of experts, from agronomists and crop scientists, to mathematicians, engineers, data scientists, market research analysts, designers, historians, and philosophers. Our culture fosters collaboration between people of extremely different backgrounds that allows us to accomplish things that would otherwise seem impossible.
Gro Intelligence is proud to be an equal opportunity employer and will consider all qualified applicants regardless of color, ancestry, religion, sex, national origin, sexual orientation, age, citizenship, marital or family status, disability, gender identity or expression, veteran status, actual or presumed belonging to an ethnic group, or any other legally protected status. If you have a disability or special need that requires accommodation, please let us know.
#LI-Hybrid
Show Less
Report</t>
  </si>
  <si>
    <t>U.S. News &amp; World Report is a multifaceted digital media company dedicated to helping citizens, consumers, business leaders and policy officials make important decisions in their lives. We publish independent reporting, rankings, data journalism and advice that has earned the trust of our readers and users for nearly 90 years. Our platforms on usnews.com include Education, Health, Money, Travel, Cars, News and 360 Reviews.
We reach more than 40 million people monthly during moments when they are most in need of expert advice and motivated to act on that advice directly on our platforms. Our signature franchises include our “Best” series of consumer guides on colleges, graduate schools, hospitals, diets, cars, financial services and more. These guides provide an easy-to-digest list for consumers to better understand and compare when making their decisions. We continue to publish annual guides of the authoritative Best Colleges and Best Hospitals rankings on our website and in print. And our U.S. News Live flagship conferences highlight important national conversations including Healthcare of Tomorrow and Healthiest Communities.
We believe in having a broad range of talent and backgrounds at U.S. News. We strive to maintain a welcoming workplace where everyone is given an opportunity to succeed and contribute to their fullest. Learn more about our Diversity, Equity and Inclusion initiative.
Your role in helping us shape the future:
The Health Data Scientist serves as a scientific leader on the team responsible for generating the widely cited annual U.S. News &amp; World Report’s Best Hospitals rankings. This individual will help guide the ongoing evolution of the methodologies used to inform potentially life-altering healthcare decisions made by millions of usnews.com users each year. In addition to getting significant public visibility, the results of your work are closely followed by diverse healthcare stakeholders, including leaders of health systems. You will have opportunities to engage with healthcare executives, researchers and clinicians.
Your primary responsibilities will be to guide the direction and execution of the research activities of a team of data analysts. On a day to day basis, you will write and review code to manage large Medicare administrative claims data sets and other data sources, coach other members of the analytics team, develop and refine quality measures applicable in a variety of healthcare settings, and combine these metrics into simple and meaningful evaluations of healthcare providers. You will report to the Chief of Health Analysis.
Are you up to the challenge?
You have experience reading and interpreting code that you didn’t write, and writing code that’s easy for others to follow
You are always thinking of processes that can make the team more efficient and effective
You are able to work on multiple projects at the same time and prioritize them accordingly
You value diverse perspectives, backgrounds, and approaches
You challenge the status quo when necessary to produce better results
Show Less
Report</t>
  </si>
  <si>
    <t>About You
The Data Scientist and Visualization Developer plays a key role in our ability to understand data and turn it into actionable information. They are at the pivot-point of insight to action, where hypothesis and new outcomes are discovered, tested, communicated, and explained. These discoveries are then translated into human and system behaviors that drive improved results for the organization. This role understands both business and how to apply data analysis techniques. This individual can communicate effectively with both business process owners, data subject matter experts, and technical systems resources. They understand how to elicit needs and display their findings in language that business stakeholders and the team can understand.
About Noodles
At Noodles &amp; Company, our mission is to always nourish and inspire every team member, guest, and community we serve. We accomplish this by living our values of We Care, We Show Pride, We are Passionate, and We Love Life! We provide our team members with opportunities to learn culinary skills working with fresh food and the art of personal connection with our guests. Come join our amazing team, make new friends, develop your career, and have fun!
We are proud to be recognized on Forbes’ Best Employers for Diversity 2021 and 2022 lists and are committed to creating an inclusive environment where Noodlers can bring their full self to work.
Benefits
Careers at Noodles are served with a side of:
Pay range: $110,000-$140,000 annual salary, depending on experience
Eligible for annual performance bonus
Uncapped, flexible paid time off
Flexible, hybrid office schedule
Monthly technology reimbursement
Medical, dental and vision insurance
401(k) and stock purchase discounts
Paid maternity and paternity leaves, adoption and surrogacy benefits
Annual wellness stipend through our Noodles’ Balance Bucks Program
Free mental health counseling and resources through LifeWorks
Discounts through our gift card program
Scholarship opportunities through the Noodles’ Foundation
Learn more about our benefits: noodles.com/careers/perks/
Your Day in the Life
Eliciting, understanding, and assessing business needs and use cases for data and analytics solutions
Designing and developing Data Visualization solutions and recommendations to fulfill requirements
Creating data integrations to assemble required data, models to test hypotheses and understand relationships in the data, and visualizations to explain results
Building, training, and implementing machine learning and other statistical models
Participating as an agile team member: updating stories, sprint planning, estimating story points, conducting peer reviews, and helping teammates
Committing code and software objects to source code management repositories
What You Bring to the Team
Experience designing, creating, and administering Power BI Applications in an enterprise setting
Knowledge of data visualization best practices to maximize end user understanding and drive actions
Experience building solutions in cloud data analytics environments (Azure preferred) and strong data integration skills, specifically SQL
Ability to analyze and statistically model data, understand results and explain them to non-data experts
Experience with ML frameworks and tools such as Jupyter/Python and Azure ML and management of production models
Knowledge of continuous integration environments and code repositories such as Git
Exceptional communication skills with the ability to explain statistical concepts and data with business stakeholders and Senior Leadership
Ability to mentor technical peers and business analysts on techniques and best practices
5-10 years overall experience in a data analytics or visualization role
2-5 years experience with Power BI
2-5 years writing complex SQL queries
1-2 years with Statistical and Machine Learning models
1-2 years with Cloud data analytics environments
Noodles is an Equal Opportunity Employer. Our goal is to be an inclusive and diverse team that is representative of the communities and guests we serve.
noodles.com/careers
Brand: Noodles &amp; Company
Address: 520 Zang Street Ste D Broomfield, CO - 80021
Property Description: 100 - Central Support Office
Property Number: 100
Apply Now: click Easy Apply
Show Less
Report</t>
  </si>
  <si>
    <t>Job Title:
Principal Data Scientist, Live Ops Analytics
Requisition ID:
R011794
Job Description:
Your Platform
Founded in 1979, Activision has continuously disrupted the world of entertainment as a leader in the videogame industry. With a history of delivering iconic game changers - like Pitfall®, Tony Hawk®, Guitar Hero®, Crash Bandicoot™, Skylanders™ and Call of Duty® - our obsession is delighting our players around the globe. Focused and committed to innovation, we consistently deliver the most beloved, engaging and successful entertainment.
And while we have world-class franchises, infrastructure and resources, our success comes from a passionate, talented and diverse team of people producing greatness together. So, if you’re interested in our biggest priority, it’s our people.
We’re currently driving the next era for our company and community by creating amazing experiences for fans and continuing to make Activision an inclusive place where everyone can thrive.
Join us, make history.
Your Mission
The Live Ops Analytics Team is looking for a statistical data science &amp; experimentation expert. As a thought leader and hands on mentor within the Live Ops Team, your mission is to put the science into product decision making.
Priorities can often change in a fast-paced environment like ours, so this role includes, but is not limited to, the following responsibilities:
Being the trusted authority charged with evolving our data science &amp; experimentation roadmap for all science &amp; analytics teams
Develop novel science and experimentation to deduce and draw conclusions from player behavioral data that directly influences game design, play balance, and retention of our live titles
Design and implement statistical decision science models along with product experiments to make an impact on our future business decisions, product planning, and personalization
Provide highly technical leadership and mentorship to our Ph.D data scientists and economists with a wide range of backgrounds
Democratize and socialize learnings across the organization through executive presentation and by contributing to a centralized repository that informs future game design, and is carried across titles and franchises
Evangelize data science outside the company to increase company visibility and recruit new talent
Player Profile
Minimum Requirements:
Advanced degree required with technical focus (Statistics, Computer Science, Physics, Engineering, Economics etc.)
10+ years total experience in analytics with 2+ years as a Principal Data Scientist or Director
Outstanding technical skills with SQL, R/ Python for data analysis and consistent track record of product / feature development resulting from product, A|B testing, deep product sense, with a solid understanding of user engagement and monetization strategies in gaming, entertainment/ecommerce service providers, or mobile apps a plus
Demonstrated programming skills either in data science or software development settings a plus
Authority at deriving narrative from data and communicate the results effectively
Experience with predictive and prescriptive modeling a plus but not a core responsibility of the role
Extra Points:
Consistently demonstrates ability to identify and meet the needs of others across the company
Guiding teams to be agile in response to change and to solve complex problems
Being active in the industry, recognized for application of science to games &amp; entertainment
Delivering breakthrough analytical projects resulting in feature development, measurable engagement or revenue impact
Exemplifies multifaceted abilities – data science, experimentation, analysis, engineering, econometrics etc.
Being an elite champion for standard methodologies within the analytics, data and engineering teams
Provides context, not control, remaining highly aligned but loosely coupled
Our World
Activision Blizzard, Inc. (NASDAQ: ATVI), is one of the world's largest and most successful interactive entertainment companies and is at the intersection of media, technology and entertainment. We are home to some of the most beloved entertainment franchises including Call of Duty®, World of Warcraft®, Overwatch®, Diablo®, Candy Crush™ and Bubble Witch™. Our combined entertainment network delights hundreds of millions of monthly active users in 196 countries, making us the largest gaming network on the planet!
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‘Every World’ - we’ve got our employees covered!
The videogame industry and therefore our business is fast-paced and will continue to evolve. As such, the duties and responsibilities of this role may be changed as directed by the Company at any time to promote and support our business and relationships with industry partners.
Activision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Rewards
We provide a suite of benefits that promote physical, emotional and financial well-being for ‘Every World’ - we’ve got our employees covered! Subject to eligibility requirements, the Company offers comprehensive benefits including:
Medical, dental, vision, health savings account or health reimbursement account, healthcare spending accounts, dependent care spending accounts, life and AD&amp;D insurance, disability insurance;
401(k) with Company match, tuition reimbursement, charitable donation matching;
Paid holidays and vacation, paid sick time, floating holidays, compassion and bereavement leaves, parental leave;
Mental health &amp; wellbeing programs, fitness programs, free and discounted games, and a variety of other voluntary benefit programs like supplemental life &amp; disability, legal service, ID protection, rental insurance, and others;
If the Company requires that you move geographic locations for the job, then you may also be eligible for relocation assistance.
Eligibility to participate in these benefits may vary for part time and temporary full-time employees and interns with the Company. You can learn more by visiting https://www.benefitsforeveryworld.com/.
In the U.S., the standard base pay range for this role is $154,100.00 - $285,084.00 Annual. This base pay range is for the U.S. and is not applicable to locations outside of the U.S. Actual amounts will vary depending on experience, performance and location. In addition to a competitive base pay, employees in this role may be eligible for incentive compensation. Incentive compensation is not guaranteed.
Start your job application: click Apply Now
Show Less
Report</t>
  </si>
  <si>
    <t>KSA Integration</t>
  </si>
  <si>
    <t>Description:
KSA Integration is a Service-Disabled Veteran-Owned Small Business (SDVOSB) that provides business and management solutions through four core capabilities: (1) data analytics, (2) comprehensive veterans support, (3) business process improvement, and (4) training and education. We are a rapidly growing government contractor that has built a reputation on focused customer service, on-time performance, and continuous improvement. To demonstrate this, KSA was awarded the 2019, 2020, and 2021 Inc. Best Workplaces, a prestigious list of businesses recognized for value placed on company culture, standout worker benefits, and the prioritization of employee well-being. KSA also received a spot on both the 2020 and 2021 Best for Vets List by Military Times in addition to winning the 2021 Department of Labor “Hire Vets” Platinum Medallion Award.
Company Benefits: In addition to a comprehensive compensation, benefits, and paid time off package, we offer employees a very flexible work environment and encourage work/life balance.
Comprehensive compensation, benefits, and paid time off package
Paid vacation after six months, accrued for hours worked
Performance Based Bonus Programs
Opportunity to learn, grow, and advance
Job Type: Full-time/Exempt
Location: Norfolk, VA (NATO Allied Command Transformation - 7857 Blandy Rd, Norfolk, VA 23551)
Anticipated Start Date: 1 February 2023
Position Background: This position supports the NATO Data Science &amp; Artificial Intelligence section under the Federated Interoperability Branch as a Junior Data Scientist. The Data Science &amp; Artificial Intelligence section provides a broad spectrum from strategy and policy development and support to technical delivery and implementation. In addition to serving as the center of gravity for HQ SACT’s efforts in advancing data centricity and integrating rapidly changing technology related to data exploitation, the section has developed a substantial reputation inside NATO and is regularly invited to offer policy and technical expertise.
Position Responsibilities:
Contribute to the development and implementation of an enabling data science and AI capability at HQ SACT and NATO Enterprise
Contribute to ML/AI initiatives across HQ SACT and the NATO Enterprise with suggestions for ML approaches and implementation, including the processing of training data and performance assessment of machine learning techniques on datasets
Apply existing data science techniques to new problems and datasets using specialized programming techniques
Evaluate the outcomes and performance of data science models and identify and implement opportunities to train and improve models and the data
Publish reports on machine learning model outputs to meet customer needs and conform to standards
Experience with Natural Language Processing (NLP), Machine Learning (ML) engineering, or computer vision
Support review of data science and AI activities, processes, products, or services
Work in conjunction with other data professionals, software engineers, and SMEs from different functional areas
Support development and maintenance of data pipelines for structured and unstructured data
Provide subject matter expertise to military and civilian staff within HQ SACT or the NATO Enterprise and develop proofs of concept
Support internal and external communities that bring together DS &amp; AI practitioners and consumers
Support development of scientific studies
Support educational efforts and training development related to data, AI, or digital literacy
Remain up-to-date with new developments in data science and AI to bring innovative ideas into implementation
Support building a data-driven culture that uses analytics to generate insights, improve decision making at all levels, inform strategy and policy decisions, and improve performance
Performs additional tasks as required by the Contracting Officer’s Technical Representative (COTR)
Requirements:
U.S. Citizens only
Must possess active NATO or National security clearance
Bachelor of Science degree or equivalent from a recognized university in data science, AI, applied math, statistics, physics, or a related discipline OR 2 years minimum professional experience in data science
Proven work experience as a Data Scientist, Data Analyst, or a similar role in the last two years
Experience in modern software architecture and software development related to data science, analytics, and data integration (e.g., Python, SQL, R, KNIME)
Experience with data science tools to support data analytics and data visualization
Experience involving the support to data focused operations. Such experience should encompass at least 2 skills listed below:
o Experience of working within a Big Data ecosystem, with tools such as Databricks, Spark etc.
o Knowledge of Machine Learning/AI, statistical and mathematical analysis
o Planning, executing, and maintaining Data Science pipelines
Experience with agile methodologies
Experience with data presentation and visualization tools (e.g., Microsoft Power BI, Tableau, Kibana, etc.) and producing high quality graphs and reports, charts and interactive dashboards
Experience with machine learning and AI frameworks (e.g., TensorFlow, PyTorch, scikit-learn, or other machine learning frameworks)
Ability to work in a cloud environment, in particular Microsoft Azure, or Amazon Web Services
Working experience in an international environment with both military and civilian elements
Understanding of the NATO organization and its functions
Experience in project management
KSA Integration is an equal opportunity employer.
Show Less
Report</t>
  </si>
  <si>
    <t>OBMedia</t>
  </si>
  <si>
    <t>Lead Data Scientist (Remote)</t>
  </si>
  <si>
    <t>If you are motivated by a fast growing company where you can really make an impact, enjoy the fully-remote, small-company lifestyle, and are comfortable with the rewards and challenges of working with a diverse array of business, technical, and analytical problems, then we would love to work with you!
The Role
We are looking for a seasoned Data Scientist to join our growing Data Science &amp; Analysis team. The candidate would work with leadership, and other departments to pursue opportunities to further understanding, boost productivity, and deliver results.
Our team engages in a wide range of projects on large streams of online advertising behavioral data. Our work ranges from tactical observational analysis, to ambitious ML projects, ultimately supporting and contributing to OBMedia's ambitious growth strategies.
Reports to Chief Data Officer
Essential Functions &amp; Responsibilities
Be the point of contact on major team projects and strategies
Collaborate with analysts and data engineering on algorithm / models / pipeline development
Make key contributions to understanding projects, defining metrics, and outputs
Interact and form cross-functional teams to deliver on major projects
Pursue opportunities to prototype, and demonstrate the potential of ideas
Effective communication with leadership, technologists and business teams
Skills &amp; Background
3+ years leading projects, and managing teams
Experience with a variety of statistical and machine learning methods
History of delivering business integration of Data Science solutions
Facility with extracting and manipulating large data sets in cloud environments
Understanding of scalable Python/Spark/SQL code and backend API for web applications
A degree in a STEM related discipline
Prefer demonstrable contributions to open source projects and/or kaggle competitions
Benefits
100% Employer Paid Health, Dental and Vision coverage for Employees
401(k) at a 4% match
4 Weeks PTO
Performance based annual bonuses
Home office allowances
Work sponsored travel
About OBMedia
We are a small, profitable company that has been working remotely long before it became trendy. Growing from a startup in 2001 to one of the most trusted and established Ad Networks in the industry, we partner with some of the biggest names in tech to connect publishers, relevant advertisers and diverse audiences.
OBMedia is a subsidiary of the Enero Group, a publicly-held, international network of marketing and communications firms listed on the Australian Stock Exchange. This combination creates the opportunity to work autonomously in a startup-like environment, while enjoying the stability provided under the larger corporate umbrella.
The Team
We are a steadily growing and fully remote team of media buyers, analysts, engineers, and strategic thinkers that enjoy the autonomy and innovation of a startup environment. Located around the world, we are united in our passion to continually learn, grow, and build.
Internet advertising is a complex and fast paced marketplace and we compete in many areas of it while constantly exploring new opportunities. Doing so successfully requires a dedicated team, working together to find and take advantage of those opportunities. We’ve been doing this successfully since 2001, and we’re pretty good at it. We are looking for people who help us be better.
Job Type: Full-time
Pay: $160,000.00 - $230,000.00 per year
Benefits:
401(k)
401(k) matching
Dental insurance
Health insurance
Life insurance
Paid time off
Parental leave
Referral program
Retirement plan
Vision insurance
Schedule:
Monday to Friday
Supplemental pay types:
Bonus pay
COVID-19 considerations:
We are a fully remote culture, since years before the pandemic; Never had a permanent office. There are no plans to change.
Experience:
Data Science Leadership: 3 years (Required)
Python: 5 years (Preferred)
Work Location: Remote
Show Less
Report</t>
  </si>
  <si>
    <t>Senior Data Scientist, TikTok Ecosystem &amp; Analytics</t>
  </si>
  <si>
    <t>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Team Intro:
TikTok-Data Science team is responsible for all data science and analytics related work, cooperating with all key value chains in TikTok, including User Growth, Content Ecosystem, Social, Creation and etc. The goal of the team is to generate actionable insights from data and help the stakeholders to make the right decisions. Our main tasks include metrics defining, root cause analysis, experimentation methodology, feature/strategy evaluation and exploratory analysis to find more opportunities.
About the Role:
The primary role of a Data Scientist for our Data team is to conduct deep analysis into user behavior, product features and content ecosystem to generate business insights that could be applied to actionable improving initiatives. You will work closely with cross-function teams, such as PM\RD\MLE, to improve user experience and fulfill growth of TikTok in all different regions.
Responsibilities - What You'II Do
Drive insightful understanding of TikTok user and creator ecosystem.
Design and analyze experiments to verify product hypothesis and direction.
Audit quality of launch experiment results and guarantee correct measurement of product or technical changes' impact.
Keep track of core metrics and attribute metrics changes to root causes.
Use data and experiments to verify hypotheses around bottlenecks in product growth, and consult on the direction for improvement.
Work with engineers and product stakeholders to deliver product insights and strategy.
Qualifications
Master degree in statistics, econometrics, quantitative sociology or a related scientific major, with 3+ years of related work experience;
Expertise in SQL and programming in Python or R;
Knowledge in basic machine learning and deep learning;
Strong analytical and causal reasoning mindset, and rigidity on statistical correctness;
Strong communication and teamwork skills.
Passion about social products and curiosity to deep dive.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usrc@tiktok.com.
Job Information
The base salary range for this position in the selected city is $132889 - $236800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To apply to this job, click Apply Now
Show Less
Report</t>
  </si>
  <si>
    <t>JOIN TARGET AS A SR DATA SCIENTIST - SEARCH and BROWSE (NLP)
Target is an iconic brand, a Fortune 50 company, and one of America’s leading retailers. Target as a tech and data company? Absolutely! We’re the behind-the-scenes powerhouse that fuels Target’s passion and commitment to cutting-edge innovation. We anchor every facet of one of the world’s best-loved retailers with a strong technology framework that relies on the latest tools and technologies—and the brightest people—to deliver incredible value to guests online and in stores. Target’s Tech and Data Sciences teams are on a mission to offer the systems, tools, and support that guests and team members need and deserve. Our high-performing teams balance independence with collaboration and we pride ourselves on being versatile, agile and creative. We drive industry-leading technologies in support of every angle of the business and help ensure that Target operates smoothly, securely, and reliably from the inside out.
About the role:
The Search and Browse Data Science team builds the core relevance engine and Data Science products that power Target’s digital experience. As a Sr Data Scientist on this product – you’ll work with business partners to provide solutions for business problems in a fast-paced and global environment. You’ll have the opportunity to design quality, flexible and performant Data Science systems and services at scale. You’ll also architect Data Science solutions that capture, process and mine huge datasets in the retail industry. We’ll also promote innovative thinking as well as the opportunity to utilize cutting-edge machine learning algorithms and NLP techniques to improve our Mobile and Web Search systems at Target!
In this role at Target as a Senior Data Scientist, you’ll:
Develop and deploy scalable deep learning models to improve the search experience of Target guests
Architect and implement large-scale ML systems using test-driven development practices
Build NLP technology for query and document analysis, processing, and understanding
Create data pipelines for feature/label extraction and generation
Conduct data analysis to identify opportunities and improve models
Conduct research to advance the state-of-the-art machine learning and NLP technologies
Mentor and partner with other engineers to develop software that meets business needs
Follow agile methodology for software development and technical documentation
Innovate constantly and keep systems up to date with current technologies
What we're looking for:
MS in Computer Science, Electrical Engineering, Mathematics, Statistics or related quantitative field
Research and industry experiences in relevant fields such as Information Retrieval, Machine Learning, NLP or Recommendation/Recommender Systems
Demonstrated experience in Search indexing, Retrieval and Ranking
1+ year of experience in deploying machine learning algorithms into production environments
Proficient in Python or Java with advanced coding and problem-solving skills
Exceptional modeling skills in Python
Extensive experience in implementing and integrating ML models in production with high traffic
Experience querying large databases with SQL, HQL or some variations
Excellent interpersonal and communication skills to work with global teams
Constant learner mentality that stays on the leading edge of Search/Ranking, ML and NLP advancements
Bonus Points:
PhD in Computer Science, Mathematics, Statistics, Physics or related quantitative field
Proven track record of achieving significant engineering (applied ML) or academic research
Experience with Solr at scale
Why grow your career with Target Data Sciences?
You will work directly on the data science problems that have the most impact on Target's entire supply chain, forecasting and merchandising teams.
We value diversity. We believe that diversity and inclusion is of core importance when we try to create positive in-store experiences for our guests, and we think it is also critically important when building our teams. Read more about our commitment to diversity and inclusion
We love open source! Many of our team members contribute to open source communities and get to do it during work time. We try to contribute back to our communities where we can and are grateful to be able to open source some of our own projects!
We value our team members for who they are, not just what they can get done. We treat our team members like people, not like cogs in a machine. We are parents, hobbyists, enthusiasts, family members, and community members, and can offer flexibility to our team members' schedules and work arrangements so that they can flourish both inside and outside of work.
Americans with Disabilities Act (ADA)
Target will provide reasonable accommodations (such as a qualified sign language interpreter or other personal assistance) with the application process upon your request as required to comply with applicable laws. If you have a disability and require assistance in this application process, please visit your nearest Target store or Distribution Center or reach out to Guest Services at 1-800-440-0680 for additional information.
Qualifications:
Start your job application: click Apply Now
Show Less
Report</t>
  </si>
  <si>
    <t>Medical Solutions, LLC</t>
  </si>
  <si>
    <t>Omaha, NE</t>
  </si>
  <si>
    <t>At Medical Solutions, we’re people who care, helping people who care. No matter how you look at it, there’s a whole lot of care going on in our world and that’s just the way we like it.
What do we do? Medical Solutions is one of the nation’s largest providers of total workforce solutions in the healthcare industry, connecting nurses and allied health clinicians with hospitals and healthcare systems across the country and around the corner. Through our family of brands, we also serve a segment of clients outside of the healthcare space. And we’re the very best at what we do.
You’ll love our culture that’s filled with heart and soul. As a company and employer, we’re sincerely and unabashedly us. We lead as humans first and believe the unique qualities of each team member make us better together. We share a purpose for helping others and the drive to make a difference. And we offer endless opportunities for personal and professional growth, throughout your career.
At Medical Solutions, you’ll find a great place to work and a career home. We’ve received Best Places to Work awards, landed top industry awards, and received accolades for the impact we’ve made in business and within our community.
But the only way to really get to know us, is to join us. We think you’ll fit right in.
Data Scientist I – Job Description
Our team is looking for a Data Scientist I who is passionate about creating awesome advanced analytics solutions for our customers and our teammates. You’ll be hands on with solution delivery, working with data engineering and business stakeholders. The ideal candidate will identify, design, and implement solutions that optimize business processes in a strategic and impactful way.
We value open and honest communication, and we strive to create a positive and fun team-based environment. We want teammates that challenge themselves, as well as those around them to create high quality analytical products and services.
Job Responsibilities:
Learn business processes and gain a deep understanding of their data requirements to design and develop advanced analytical solutions, including machine learning (ML) models
Create data visualizations to summarize and present key insights to technical and non-technical audiences
Learn and apply new statistical methods, technologies, and design patterns
Apply coding and ML standards, source control, scalability, testing processes, etc.
Work cross-functionally with resources such as analysts, data engineers, architects, and DBAs to develop and deploy advanced analytical solutions
Tune deployed models
Adhere to established coding and ML standards
Learn approved enterprise technology and ML stacks
Job Qualifications:
Master’s degree or equivalent work experience in Statistics, Data Science, Computer Science, or a closely related discipline
0-3 years of demonstrated experience with utilizing machine learning to optimize business outcomes including detailed experience with machine learning methods, design, build, testing, and implementation
Deep understanding of advanced statistics and modern ML methods, including GLMs, decision trees, random forests, boosted ensembles, neural networks, deep learning, and graph analytics
Experience using Integrated Development Environments like Jupyter Notebooks, Visual Studio Code, Azure Data Tools, and SQL Server Management Studio
Skilled in data modeling for advanced analytics
Knowledge of SQL
Knowledge and application of modern data science languages such as Python and R
Strong interpersonal and communication skills
Collaborative and team-oriented
Strong desire to uphold best practices
Work with the defined source control and change management processes
Focused on continual improvement
Preferences:
Ph.D. preferred
Some of the benefits we offer…
Insurance: Day 1 benefits (health, dental, vision, 401(k) + employer match after 6 months and 500 hours of employment and company-paid life insurance; short and long-term disability; supplemental life insurance for yourself, spouse &amp; child(ren); and multiple voluntary benefits
Remote work option – we’re where you are!
Flexible PTO (PT-Oh!)
Flexible schedules
Award-winning training program
Connectivity stipend
Competitive compensation as part of our total rewards package
Opportunity for additional/bonus compensation through individual and company performance targets determined by the Company at its discretion
(8) paid Holidays
Paid parental leave
Employee Assistance Program (EAP)
Why us?
We live our Values in all we do
Commitment to diversity, equity, and inclusion
Focus on total wellbeing
Employee Experience Team that provides perks in-office and virtually
Relaxed culture and casual dress (t-shirts and flip-flops welcome!)
Learn more about Medical Solutions and what it’s like to be part of our team. Check out our Careers website, https://www.thebestjobieverhad.com.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Show Less
Report</t>
  </si>
  <si>
    <t>Data Scientist - Tiktok Ads, Growth Marketing</t>
  </si>
  <si>
    <t>Responsibilities
TikTok is the leading destination for short-form mobile video. Our mission is to inspire creativity and bring joy. TikTok has global offices including Los Angeles, New York, London, Paris, Berlin, Dubai, Mumbai, Singapore, Jakarta, Seoul and Tokyo.
The mission of TikTok Ads Platform is to connect global advertisers and users, advertisers of any industry and experience level are able to get suitable marketing solutions, then easily create, manage and optimize ads. The vision is to build an easy-to-understand, easy-to-use and powerful Ads Platform.
The Ad Growth team is responsible for driving advertising growth on TikTok platform. We achieve it by acquiring and retaining advertisers through brand marketing, performance marketing, organic growth initiatives and customer management. We build products that allow us to reach more audiences, improve targeting, optimize bidding, better measure incrementally.
Responsibilities:
We are looking for experienced Data Scientists to influence the product roadmaps for the Ad Growth team.
Work closely with key stakeholders to optimize overall growth performance. Examples of projects you would work on include, but are not limited to, build and implement incrementally measurement, understand customer journey to fulfill funnel gaps, optimize channel investments, and etc.
Develop comprehensive knowledge of TikTok Ads Growth structures and metrics, advocating for changes where needed for product development.
Mentor and partner with embedded data scientists on individual channel teams to drive business performance
Work with data scientists across the organization to up-level data-driven strategies
Qualifications
5+ years industry experience and advanced degree in quantitative discipline (e.g., Statistics, Operations Research, Economics, Computer Science, Mathematics, Physics) or equivalent practical experience
Experience in Growth Marketing, Attribution Systems, Customer LTV, Ads Platforms is a plus
Deep knowledge of experiment design and causal inference, strong analytical and causual reasoning mindset
Fluency in core set of Data Science
SQL/Hive, R/Python
ETL
Developing funnels &amp; decomposing metrics variation
Implementing visualizations, dashboards, and reports
Demonstrated track record of product leadership and ability to lead and influence teams
Proven ability to succeed in an innovative and fast-paced environment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believe individuals shouldn't be disadvantaged because of their background or identity, but instead should be considered based on their strengths and experience. We are passionate about this and hope you are too.
TikTok is committed to providing reasonable accommodations during our recruitment process. If you need assistance or an accommodation, please reach out to us at USRC@tiktok.com.
Job Information
The base salary range for this position in the selected city is $153000 - $296000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Apply Now: click Apply Now
Show Less
Report</t>
  </si>
  <si>
    <t>ASK Consulting</t>
  </si>
  <si>
    <t>Data Scientist (Hybrid)</t>
  </si>
  <si>
    <t>Township of Lawrence</t>
  </si>
  <si>
    <t>Job Type:Contract
Posted 2 days ago
Expiry Date: 10 February 2023
Referral: 221617@accuick.com
Job Description:
Ph.D. in bioinformatics, statistics, biological, or related fields.
Experiences in biotech or pharmaceutical industries is a plus.
Strong experience using R for complex data analysis is required.
Experiences with other high-level programming language such as Python is a plus.
Experiences with reproducible research practices is required.
Experiences working with clinical study data is required; familiar with late stage clinical development process is a strong plus
Expertise in application of machine learning approaches is a plus.
Deep understanding of disease biology in oncology is a strong plus.
Ability to work both independently and collaboratively, and to handle several concurrent, fast-paced projects while conforming with rigorous requirements of clinical studies.
Broad experience with data generated by one or more high-throughput molecular assays: next-generation sequencing, flow cytometry, mass spectrometry proteomics, etc.
Strong problem-solving and collaboration skills, and rigorous and creative thinking.
Excellent communication, data presentation, and visualization skills .
About ASK: ASK Consulting is an award-winning technology and professional services recruiting firm servicing Fortune 500 organizations nationally. With 5 nationwide offices, two global delivery centers, and employees in 42 states-ASK Consulting connects people with amazing opportunities.
ASK Consulting is an equal opportunity employer. We celebrate diversity and are committed to creating an inclusive environment for all associates.
Show Less
Report</t>
  </si>
  <si>
    <t>Deloitte</t>
  </si>
  <si>
    <t>Job Title: Senior Data Scientist
Deloitte Consulting LLP is one of the world's leading management consulting firms for executable strategy, operations, technology, and human capital advisory services. We provide powerful business solutions to some of the world's most well-known and respected companies, including more than 75 percent of the Fortune 100.
The NBI Machine Learning Group
The machine learning group sits in the Deloitte Platform (DP) practice, part of Deloitte Consulting LLP, which supports the firm on a technical level to offer a variety of mixed services to provide the clients' needs. The machine learning team specifically focusses on creating products and solutions that require deeper analytical and problem-solving skills to create tangible results. This is a continuous cycle where we strive to keep innovating and provide state-of-the-art assets.
Senior Data Scientist Position Scope
As a senior data scientist, you are required to master all the processes necessary in a data science project. This will involve data cleaning, wrangling, and exploratory data analysis, feature generation and selection, creating models, and boost their performance &amp; accuracy. You will assist and guide more junior resources and act as a sounding board. It is important that the person in this role is proactive and independent and able to articulate to a technical and non-technical audience. The ideal candidate should be able to develop code that is robust, well-documented and performant. You should be a problem solver with an open mind and an eagerness to pick-up new skills ranging from deeper statistical analysis and better modeling skills to honing programming and communication skills. The senior data scientist is expected to follow up and guide junior resources on the latest trends in the field.
Responsibilities:
Work on complex data structure, apply different feature engineering and data mining techniques to select right data and feature set for ML models.
Apply different Machine Learning techniques like regression, classification, CART, Random Forest, XGBoost and other ensembled methods to solve business problems.
Being an individual contributor work with a project team of consultants and Sr. consultants from different geo locations to achieve common business goal.
Apply analytical thinking and solve multiple challenges like data imbalance, overfitting, accuracy improvement etc.
Analyze raw data using statistics and machine learning techniques to draw conclusions and actionable recommendation.
Use various visualization methods to understand data distributions, patterns and communicate findings to project lead and further improve model performance.
Create presentations and communicate project outcomes to Senior Management.
Mentor assigned team members and guide them as an SME to solve their business queries. also help them grow in their carrier.
Update your knowledge base with AIML advancement.
Skills &amp; Qualifications:
Required:
Strong problem-solving skills with emphasis on product development.
Strong programming skills in Python and experience in python libraries such as Numpy, Pandas, Scikit, Matplotlib, Seaborn, Plotly, SHAP etc.
Deep knowledge of advanced analytics, data wrangling and Machine Learning Algorithms.
Ability to manage multiple projects at a time.
Strong communication and critical thinking skills.
5+ years of hands-on experience in implementing ML models at client side or internal projects.
Should have Bachelor's or Master's degree in Engineering/Computer Science/Statistics/Mathematics or other quantitative field and familiar with python/R programming languages.
Preferred:
Knowledge of ML model deployment in any of the cloud services is appreciated
Experience in Neural network, deep learning and test analysis is good.
Knowledge of other big data languages like spark, scala, Hive, SQL are good to have.
How you'll grow
At Deloitte, we've invested a great deal to create a rich environment in which our professionals can grow. We want all our people to develop in their own way, playing to their own strengths as they hone their leadership skills. And, as a part of our efforts, we provide our professionals with a variety of learning and networking opportunities-including exposure to leaders, sponsors, coaches, and challenging assignments-to help accelerate their careers along the way. No two people learn in exactly the same way. So, we provide a range of resources including live classrooms, team-based learning, and eLearning. DU: The Leadership Centre in India, our state-of-the-art, world-class learning Centre in the Hyderabad offices is an extension of the Deloitte University (DU) in Westlake, Texas, and represents a tangible symbol of our commitment to our people's growth and development. Explore DU: The Leadership Center in India
Benefits
At Deloitte, we know that great people make a great organization. We value our people and offer employees a broad range of benefits. Learn more about what working at Deloitte can mean for you.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that is inclusive, invites authenticity, leverages our diversity, and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*Must be legally authorized to work in the United States without the need for employer sponsorship, now or at any time in the future*
#SNET22
#NBI22
Start your job application: click Apply Now
Show Less
Report</t>
  </si>
  <si>
    <t>Keystone Strategy</t>
  </si>
  <si>
    <t>Keystone is a premier strategy and economics consulting firm solving the most complex challenges of competition, strategy, and intellectual property for leading technology firms and global brands. We work at the forefront of influential technology cases changing consumer behavior and regulation laws and impacting society on a global scale. Keystone brings an interdisciplinary approach, leveraging the intersection of economics, technology, and business strategy to deliver transformative ideas.
The Keystone Advanced Technology Solutions (K.ATS) group is made up of engineers, computer scientists, and data scientists, and plays a key role in Keystone’s interdisciplinary approach. Data Scientists on the K.ATS team focus on everything from natural language processing to machine learning models, and help find creative ways to apply those approaches to solve unique, large-scale, highly complex problems.
At Keystone you will work on highly impactful technical challenges with Fortune 100 tech and law clients, grow your professional network, and gain relationships that last a lifetime. You will have the opportunity to partner with leading academic experts from Stanford, Harvard, MIT, Wharton, and other top universities on some of the most interesting problems today. You will expand your technical skills working on a broad range of fast-paced technology focused projects with cutting-edge companies and make an immediate impact.
Qualifications:
Data Scientists at Keystone have a diverse mix of academic backgrounds and professional experience. We hire directly out of Undergraduate, Master's, MBA, and PhD programs as well as from a variety of employers from both the public and private sectors. Regardless of level, data scientists at Keystone will typically have:
Degree in Computer Science, Engineering, Mathematics, Statistics, or related technical field
Professional or academic experience in data science, software development, or a related field
Well-versed on technological “hot topics” including AI/ML, Cybersecurity, Data Science, NLP, Distributed Computing, Blockchain, or others
Proficient knowledge and experience with a variety of data science technologies
Ability to learn quickly with a passion for excellence
Desire to work in a fast-paced, self-directed entrepreneurial environment
Analytical skills with a keen understanding of financial and operational levers
Ability to manage multiple complex work streams and work across organizational boundaries
Able to effectively communicate technical concepts across a wide range of audiences
Team player who can collaborate with multiple functional areas
US Salary Range: $97,000 - $198,000, plus an annual discretionary bonus, 401k contribution, and competitive benefits package. Actual compensation within the range will depend upon the level the individual is hired into based on their skills, experience, qualifications.
At Keystone we believe diversity matters. At every level of our firm, we seek to advance and promote diversity, foster an inclusive culture, and ensure our colleagues have a deep sense of respect and belonging. If you are interested in growing your career with colleagues from varied backgrounds and cultures, consider Keystone Strategy.
Show Less
Report</t>
  </si>
  <si>
    <t>Lakeland Regional Health</t>
  </si>
  <si>
    <t>Data Scientist II - Data Scientist - Analytics</t>
  </si>
  <si>
    <t>Position Information
Work Type: Active - Benefit Eligible and Accrues Time Off
Exempt: Yes
Work Schedule: Monday - Friday (Remote)
Location: SunTrust, US: FL: Lakeland
Position Summary
Summary:
The Data Scientist I report to the Manager of Analytics. This position is an advanced technical professional role responsible for exploring and analyzing data across the enterprise and presenting information and key insights that supports the organization’s strategies. The Data Scientist I use mathematics, statistics, modeling, business analysis, and technology to transform healthcare and business data into advanced analytic solutions. This role will interface with the business, graduate medical education, and IT community to ensure that the right people have access to the right data in the right format at the right time.
The Data Scientist I will identify and prioritize opportunities for and contribute to the improvement of quality, safety and cost, as well as Patient, Customer, Physician and Employee satisfaction. S/he is expected to perform all work in accordance with all relevant LRH standards, policies, and procedures. S/he may perform other duties as assigned.
Position Details
Detailed responsibilities:
* People at The Heart of All We Do
- Fosters an inclusive and engaged environment through teamwork and collaboration.
- Ensures patients and families have the best possible experiences across the continuum of care.
- Communicates appropriately with patients, families, team members, and our community in a manner that treasures all people as uniquely created.
* Safety And Performance Improvement
- Behaves in a mindful manner focused on self, patient, visitor, and team safety.
- Demonstrates accountability and commitment to quality work.
- Participates actively in process improvement and adoption of standard work.
* Stewardship
- Demonstrates responsible use of LRH's resources including people, finances, equipment and facilities.
- Knows and adheres to organizational and department policies and procedures.
* Standard Work Duties: Data Scientist
- Identify opportunities and improve organizational effectiveness with enhanced or new analysis techniques and insights, based on industry standard practices and lessons learned
- Lead the development of the Data Science and Analytics function based on industry best practices and build processes and procedures for LRH.
- Act as the internal technical expert and consultant to the IS department and to the business in the area of data and analysis. Participate in LRH's initiative to become a leader in patient data sharing for Polk County and assist in defining value/ownership.
- Analyze and propose modern solutions to replace legacy systems and data, such as individually created and widely dispersed databases and spreadsheets, to better align with LRH enterprise information standards and strategies for single source of data, and integration
- Collaborate with and across all departments to translate business needs for information and knowledge into long-term data science solutions that add value to the organization. Document and build consensus for the proposed designs and solutions.
- Provide consultative support to other analytics teams as well as business departments to improve data flow and analysis to drive results.
Qualifications &amp; Experience
Education:
Essential:
* Master's Degree
Preferred:
* PhD
Education equivalent experience:
Essential:
* Analytics, Information Systems, Computer Science, Mathematics, Engineering, Statistics or related scientific discipline
Preferred:
* Relevant technical field
Other information:
Experience Essential:
- 5+ years of experience designing, managing, developing and analyzing multiple large complex data models spanning multiple disparate sources
- 3+ years of experience delivering key insights to and serving as trusted advisor to Board of Directors, Executives, Directors and Managers
- Prior Experience in a Health Care System
- Advance SQL knowledge (TSQL and PSQL)
- Prior work in querying Cerner Millennium Database
- Experience working in research centric environment
- R or Python Experience
Preferred:
- Experience utilizing a formal Quality Management methodology such as Six Sigma, TQM, or Crosby
- Experience with business and clinical data in a healthcare setting, especially Cerner, Epic, and Lawson ERP
- Experience with Cerner Learning Health Network
- Experience using Spark
- Knowledge of Epic and Allscripts Data Models
Certifications Preferred: Information Systems certification in a specific supported software package(s);
One or more industry certifications such as PMI, ITIL, CPHIMS, COBIT, SMMI, Six Sigma.
Lakeland Regional Health is not accepting unsolicited assistance from search firms/Agencies for this employment opportunity. All resumes submitted by search firms/Agencies to any employee at LRH via-email, the Internet or in any form and/or method without a valid written Statement of Work in place for this position from Lakeland Regional Health, HR/Recruitment will be deemed the sole property of LRH. No fee will be paid in the event the candidate is hired by LRH as a result of the referral or through other means.
Job Type: Full-time
Pay: $117,915.00 - $147,409.00 per year
Benefits:
Health insurance
Health savings account
Life insurance
Paid time off
Vision insurance
Schedule:
8 hour shift
Monday to Friday
Education:
Master's (Required)
Experience:
Designing, managing, developing &amp; analyzing Data: 5 years (Required)
Health Care System: 1 year (Required)
Advance SQL knowledge (TSQL and PSQL): 1 year (Required)
Cerner Millennium Database: 1 year (Required)
working in research centric environment: 1 year (Required)
R or Python: 1 year (Required)
Knowledge of Epic and Allscripts Data Models: 1 year (Preferred)
Work Location: Remote
Show Less
Report</t>
  </si>
  <si>
    <t>Why we will love you
We set the digital agenda to keep IKEA leading in an uncertain and fast moving environment. We drive the development, provision and operation of our digital products and services through the use of new and existing technology and agile delivery methods to deliver at pace. At the same time, we provide a home for digital skills to both develop and extend the technical, people and business skills needed to ensure continuous development and growth of our digital capability. To support data driven decisions on product and strategy by helping to visualize and present meaningful and actionable insights derived from analysis of business data, e.g. identifying correlations and discover patterns.
What you'll be doing day to day
Support in collecting and analysing business data to perform industry research and derive answers and insights on business questions, presented and reported through using various reporting tools
Leverage data assets by data collection and processing, to provide basis for day-to-day meaningful and actionable strategic and operational insights
Support senior colleagues with problem solving for data quality issues from source systems and propose corrective actions for IT system or process improvements to step up data quality and timeliness over time
Work to automate data cleaning processes, to be able to deliver insights to the business stakeholders on a periodical basis
Support data driven decisions on product and strategy by helping to visualize data and enable change through knowledge of the business drivers that make the product successful
Identify and help share trends and metrics from sources of raw data to increase efficiency of the organisation
Apply good written and verbal communication skills in storytelling, supported by visualisation of data, primarily focused on stakeholders in advanced analytics
Support senior colleagues with medium-scale modelling projects, focused on collecting and cleaning data, in processes that are able to adapt to changing attributes
Work closely with other data analysts and across functions to help produce all required design specifications and ensure that data solutions work together and fulfill business needs
Work across initiatives within INGKA Group, supporting steering towards data-driven solution Qualifications
Proven training in computer science, econometrics, mathematics or equivalent
Knowledge of working with large datasets and distributed computing architectures
Experience in data visualisation software / applications
Minimum 2 years of professional experience as a Business Analyst, (Junior) Data/Web Analyst or (Junior) Data Scientist
Familiarity with cloud computing environments, e.g. Amazon Web Services or Google Cloud Platform
Preferred: Experience with digital product development in a retail setting
Preferred: Experience in software engineering
Preferred: Experience in data processing and –analysis languages
Preferred: Experience in working in an Agile or DevOps working set-up
Preferred: Knowledge of IKEA Brand, culture, values and way of working Salary Range: 74,497-108,019.75 Hybrid Role: Minimum 1 day a week in the office
Together as a Team
There’s a big difference between doing things right and doing the right things. In our team we gather insights from big data to make sure IKEA does the right things. We’re a diverse group of people who spend our days digging into consumer behaviour and how people live their lives at home. You could say that we know the trends before they’re actually trends – and we use that knowledge to create a better everyday life for our customers.
Apply Now: click Apply Now
Show Less
Report</t>
  </si>
  <si>
    <t>Overview:
LMI is a consultancy dedicated to powering a future-ready, high-performing government, drawing from expertise in digital and analytic solutions, logistics, and management advisory services. We deliver integrated capabilities that incorporate emerging technologies and are tailored to customers’ unique mission needs, backed by objective research and data analysis. Founded in 1961 to help the Department of Defense resolve complex logistics management challenges, LMI continues to enable growth and transformation, enhance operational readiness and resiliency, and ensure mission success for federal civilian and defense agencies. LMI was recently awarded the #1 spot on the Washington Post Top Workplaces list for 2021!
This position is embedded within our Advanced Analytics &amp; AI practice. Leverage your curiosity and problem-solving skills to explore, discover, and predict patterns contained within data sets for a wide range of government clients. This includes the derivation of clear narratives that help our clients understand their data and how those insights address their research questions.
Responsibilities:
Frame and scale data problems to analyze, visualize, and find data solutions.
Manipulate common data formats, including comma-delimited, text files, and JSON.
Transform data and analysis into informative data visualizations and interactive dashboards using open-source and commercially available visualization and dashboard tools.
Derive insights and analytic narratives from data and visualizations for effective storytelling and clear communication in response to research questions.
Work in a fast-paced, solutions-oriented environment focused on client deliverables, analysis, and reporting.
Qualifications:
Bachelor’s degree in data science, mathematics, statistics, economics, computer science, engineering, or a related business or quantitative discipline
Experience working with tools, including object-oriented programming (Python, Java), computational analysis tools (R, MATLAB), and associated data science libraries (scikit-learn)
Experience creating meaningful data visualizations and interactive dashboards using platforms such as Tableau, Qlik, Power BI, RShiny, plotly, and d3.js to communicate findings and relate them back to how your insights create business impact
Working knowledge of databases and SQL; preferred qualifications include linking analytic and data visualization products to database connections
At least 1–4 years of experience in the field
Superior communication skills, both oral and written
Preferred experience in the following areas:
DoD experience preferred
Data science methods related to data architecture, data munging, data and feature engineering, and predictive analytics
Unstructured text and natural language processing
R, Python, SAS, or MATLAB
Anaconda, IBM Blue, and Oracle Big Data to analyze large data sets and develop automated analytics in making sense of data affecting DoD operations
Developing machine learning, data mining, statistical network, natural language processing, text analytics, and graph-based algorithms to analyze massive data sets
Supervising algorithm implementation in on-premise and cloud-based computing environments
Developing software to generate reports and visualizations that summarize data sets and provide data-driven insights
Developing and implementing statistical, machine learning, and heuristic techniques to create descriptive, predictive, and prescriptive analytics as well as to develop statistical tests to make data-driven recommendations and decisions
EEO Statement:
LMI is an Equal Opportunity Employer-all qualified applicants will receive consideration for employment without regard to race, color, religion, sex, sexual orientation, gender identity, or national origin.
Apply Now: click Apply Now
Show Less
Report</t>
  </si>
  <si>
    <t>Overview:
LMI is a consultancy dedicated to powering a future-ready, high-performing government, drawing from expertise in digital and analytic solutions, logistics, and management advisory services. We deliver integrated capabilities that incorporate emerging technologies and are tailored to customers’ unique mission needs, backed by objective research and data analysis. Founded in 1961 to help the Department of Defense resolve complex logistics management challenges, LMI continues to enable growth and transformation, enhance operational readiness and resiliency, and ensure mission success for federal civilian and defense agencies. LMI was recently awarded the #1 spot on the Washington Post Top Workplaces list for 2021!
This position is embedded within our Advanced Analytics &amp; AI practice. Leverage your curiosity and problem-solving skills to explore, discover, and predict patterns contained within data sets for a wide range of government clients. This includes the derivation of clear narratives that help our clients understand their data and how those insights address their research questions.
Responsibilities:
Frame and scale data problems to analyze, visualize, and find data solutions.
Manipulate common data formats, including comma-delimited, text files, and JSON.
Transform data and analysis into informative data visualizations and interactive dashboards using open-source and commercially available visualization and dashboard tools.
Derive insights and analytic narratives from data and visualizations for effective storytelling and clear communication in response to research questions.
Work in a fast-paced, solutions-oriented environment focused on client deliverables, analysis, and reporting.
Qualifications:
Bachelor’s degree in data science, mathematics, statistics, economics, computer science, engineering, or a related business or quantitative discipline
Experience working with tools, including object-oriented programming (Python, Java), computational analysis tools (R, MATLAB), and associated data science libraries (scikit-learn)
Experience creating meaningful data visualizations and interactive dashboards using platforms such as Tableau, Qlik, Power BI, RShiny, plotly, and d3.js to communicate findings and relate them back to how your insights create business impact
Working knowledge of databases and SQL; preferred qualifications include linking analytic and data visualization products to database connections
At least 1–4 years of experience in the field
Superior communication skills, both oral and written
Preferred experience in the following areas:
DoD experience preferred
Data science methods related to data architecture, data munging, data and feature engineering, and predictive analytics
Unstructured text and natural language processing
R, Python, SAS, or MATLAB
Anaconda, IBM Blue, and Oracle Big Data to analyze large data sets and develop automated analytics in making sense of data affecting DoD operations
Developing machine learning, data mining, statistical network, natural language processing, text analytics, and graph-based algorithms to analyze massive data sets
Supervising algorithm implementation in on-premise and cloud-based computing environments
Developing software to generate reports and visualizations that summarize data sets and provide data-driven insights
Developing and implementing statistical, machine learning, and heuristic techniques to create descriptive, predictive, and prescriptive analytics as well as to develop statistical tests to make data-driven recommendations and decisions
EEO Statement:
LMI is an Equal Opportunity Employer-all qualified applicants will receive consideration for employment without regard to race, color, religion, sex, sexual orientation, gender identity, or national origin.
To apply to this job, click Apply Now
Show Less
Report</t>
  </si>
  <si>
    <t>ChabezTech LC</t>
  </si>
  <si>
    <t>Big Data Engineer</t>
  </si>
  <si>
    <t>Title: Cloud Engineer
Location: REMOTE
Duration: Long Term
Required Skills:
-- Strong PySpark Developer
-- Strong knowledge and experience working/Setting up AWS Glue
-- AWS Background - Cloud
Job Types: Part-time, Contract
Salary: $50.00 - $60.00 per hour
Experience level:
5 years
Schedule:
Day shift
Work Location: Remote
Show Less
Report</t>
  </si>
  <si>
    <t>HP</t>
  </si>
  <si>
    <t>Spring, TX</t>
  </si>
  <si>
    <t>Applies developed subject matter knowledge to solve common and complex business issues within established guidelines and recommends appropriate alternatives. Works on problems of diverse complexity and scope. May act as a team or project leader providing direction to team activities and facilitates information validation and team decision making process. Exercises independent judgment within generally defined policies and practices to identify and select a solution. Ability to handle most unique situations. May seek advice in order to make decisions on complex business issues.
Responsibilities
Designs and establishes secure and performant data architectures, enhancements, updates, and programming changes for portions and subsystems of data pipelines, repositories or models for structured/unstructured data.
Analyzes design and determines coding, programming, and integration activities required based on general objectives and knowledge of overall architecture of product or solution.
Writes and executes complete testing plans, protocols, and documentation for assigned portion of data system or component; identifies and debugs, and creates solutions for issues with code and integration into data system architecture.
Leads a project team of other data engineers to develop reliable, cost effective and high-quality solutions for assigned data system, model, or component.
Collaborates and communicates with project team regarding project progress and issue resolution.
Represents the data engineering team for all phases of larger and more-complex development projects.
Provides guidance and mentoring to less experienced staff members.
Knowledge &amp; Skills
Using data engineering tools, languages, frameworks to mine, cleanse and explore data.
Fluent in NoSQL &amp; relational based systems.
Fluent in complex, distributed and massively parallel systems.
Strong analytical and problem-solving skills with ability to represent complex algorithms in software.
Designing data systems/solutions to manage complex data.
Strong understanding of database technologies and management systems.
Strong understanding of cloud-based systems/services.
Database architecture testing methodology, including execution of test plans, debugging, and testing scripts and tools.
Excellent written and verbal communication skills; mastery in English and local language.
Ability to effectively communicate product architectures, design proposals and negotiate options at management levels.
Scope &amp; Impact
Collaborates with peers, junior engineers, data scientists and project team.
Typically interacts with high-level Individual Contributors, Managers and Program Teams.
Leads a project requiring data engineering solutions development.
Education &amp; Experience
Bachelor's or Master's degree in Computer Science, Information Systems, Engineering or equivalent.
Typically 4-6 years’ experience.
#LI-POST
About HP
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
Show Less
Report</t>
  </si>
  <si>
    <t>CloudRay Inc</t>
  </si>
  <si>
    <t>Hello Team,
Immediate requirement:
Rek:
Role: Data Engineer
Location: Bay Area CA (Remote)
Duration: Long term
Rate: W2 Role
Visa: GC/GC EAD/USC
Interview: 3 coding rounds, Python, Advance SQL and someone who has worked on large data sets, peta bytes of data, resource should be coming from Tier1 IT companies only
Please avoid Financial , Insurance and Banking sector profiles .
Job Description:
We are looking for Data Engineers to build data pipelines for the Data Center business group's Data Science team at the largest social media organization using its next generation data tools. As a member of a centralized Data Science/Data Engineering team you will contribute to a variety of projects and technologies, depending on partner needs.
Responsibilities
Partner with leadership, engineers, program managers and data scientists to understand data needs.
Design, build and launch extremely efficient and reliable data pipelines to move data across several platforms including Data Warehouse, online caches and real-time systems.
Build data expertise and own data quality for your areas.
Qualifications
2+ years Data Engineering experience
Advanced SQL coding - Expert in SQL with good understanding of how relational databases work
Experience querying massive datasets using Presto, Hive etc.
Good Python Programming Experience
Experience with Data Warehousing Architecture
Experience with workflow management engines like Airflow, Dataswarm, Luigi etc.
2+ years' experience in custom ETL design, implementation and maintenance
Experience with data quality and validation.
Experience with SQL performance tuning and e2e process optimization
Show Less
Report</t>
  </si>
  <si>
    <t>Bose</t>
  </si>
  <si>
    <t>Junior Data Engineer</t>
  </si>
  <si>
    <t>Framingham, MA</t>
  </si>
  <si>
    <t>Job Description
At Bose, better sound is just the beginning. We’re passionate engineers, developers, researchers, retailers, marketers … and dreamers. One goal unites us — to create products and experiences our customers simply can’t get anywhere else. We are driven to help people reach their fullest human potential. Creating technology to help people to feel more, do more, and be more. We are highly motivated and curious, and we come to work every day looking to solve real problems and make the best experiences for our customers possible.
The Bose Data Engineering team is responsible for design, development, and enhancement of Bose Data Platforms (Analytics &amp; Customer Data Platforms) in leading and supporting Advanced Analytics &amp; AI/ML workloads. This team is highly impactful and a key enabler of Bose Digital journey by playing a central role in the Data driven transformation.
What you will be working on?
As a junior Data Engineer, you will be working closely with internal customers to build data pipelines, from data acquisition to ML model deployment and monitoring. As part of an agile delivery team, you will design, develop, deploy, and support data and AI/ML pipelines, applying best practices and implementing the necessary integrations with our Data Platform ecosystem. This role requires passion for AWS Serverless solutions, python, and SQL coding.
Under the supervision of a Senior Data Engineer, part of your responsibilities will be:
Design and develop data pipelines pipelines for connected devices, web applications, and mobile applications that support the customer experiences.
Stay up to date on relevant technologies, plug into user groups, understand trends and opportunities that ensure we are using the best techniques and tools
Collaborate with AWS Cloud Architects to optimize and evaluate scalable and serverless solutions by becoming the SME for AWS solutions, including Sagemaker for ML.
Work in multi-functional agile teams to continuously experiment, iterate and deliver on new data product objectives.
Qualifications (Demonstrated Competence)
Degree in Computer Science (or equivalent), master preferred
Proficient with Python and SQL knowledge
Passion for AWS and developing python micro-services in the Cloud
Solid understanding of git and docker
You appreciate agile software processes, data-driven development, reliability, and responsible experimentation.
Highly Desirable but Not Required Skills Include
Hands-on experience with Amazon Web Services &amp; serverless applications
Understanding of CI/CD pipelines and monitoring
SQL proficient
Familiar with SaaS applications
Bose is an equal opportunity employer that is committed to inclusion and diversity. We evaluate qualified applicants without regard to race, color, religion, sex, sexual orientation, gender identity, genetic information, national origin, age, disability, veteran status, or any other legally protected characteristics. For additional information, please review: (1) the EEO is the Law Poster (http://www.dol.gov/ofccp/regs/compliance/posters/pdf/OFCCP_EEO_Supplement_Final_JRF_QA_508c.pdf); and (2) its Supplements (http://www.dol.gov/ofccp/regs/compliance/posters/ofccpost.htm). Please note, the company's pay transparency is available at http://www.dol.gov/ofccp/pdf/EO13665_PrescribedNondiscriminationPostingLanguage_JRFQA508c.pdf. Bose is committed to working with and providing reasonable accommodations to individuals with disabilities. If you need a reasonable accommodation because of a disability for any part of the application or employment process, please send an e-mail to Wellbeing@bose.com and let us know the nature of your request and your contact information.
Start your job application: click Apply Now
Show Less
Report</t>
  </si>
  <si>
    <t>TekwissenLLc</t>
  </si>
  <si>
    <t>Description:
Participate in design sessions with enterprise and hub data stewards, engineering teams, data scientists, product managers business and Information Technology (IT) stakeholders, that result in documentation for data processing, storage and delivery solutions
Understand business capability needs and processes as they relate to IT solutions through partnering with Product Managers and business and functional IT stakeholders, and apply this knowledge to influence business goals
Initiate and lead evaluation of new technologies, like Domino or Redshift, or new languages, like Go or React, including performing POCs and presenting results to others, with a goal of providing technical recommendations
Help the team establish and improve processes and methodologies, like SCRUM or Kanban, and/or lead piloting new ones
Implement data solutions according to design documentation using a variety of tools and programming languages, like Kafka, SQL and non-SQL databases, Scala, Go etc., and following team’s established processes and methodologies
Facilitate and participate in code reviews, retrospectives, functional and integration testing and other team activities focused on improving quality of delivery
Provide reliable estimates for large scale projects and small scale projects
Lead collaboration with business partners, product owners, other engineers and data stewards within the team and across data, analytics and product teams on planning and aligning roadmaps, delivery dates and integration efforts
Coach and mentor junior and aspiring data engineers on the team and across the data and engineering communities
Create and maintain design and code documentation in GitHub, Haystack, SharePoint and/or another repositories used by the team.
Job Type: Contract
Pay: Up to $60.00 per hour
Schedule:
8 hour shift
Weekend availability
Application Question(s):
Are you willing to work on W2?
Are you fully vaccinated?
Experience:
data engineer: 10 years (Required)
NoSQL: 7 years (Required)
Java: 8 years (Required)
Work Location: Remote
Show Less
Report</t>
  </si>
  <si>
    <t>Data Engineer, E-Commerce</t>
  </si>
  <si>
    <t>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The Global E-Commerce team focuses on building data infrastructure and data product areas to support business engineering teams working directly on TikTok's E-Commerce platform.
As a data engineer in the Global E-Commerce team, you will have the opportunity to build, optimize and grow one of the largest data platforms in the world. You'll have the opportunity to gain hands-on experience on all kinds of systems in the data platform ecosystem. Your work will have a direct and huge impact on the company's core products as well as hundreds of millions of users.
Responsibilities - What You'll Do
Design and build data transformations efficiently and reliably for different purposes (e.g. reporting, growth analysis, multi-dimensional analysis);
Design and implement reliable, scalable, robust and extensible big data systems that support core products and business;
Establish solid design and best engineering practice for engineers as well as non-technical people.
Qualifications
BS or MS degree in Computer Science or related technical field or equivalent practical experience;
Experience in the Big Data technologies(Hadoop, M/R, Hive, Spark, Metastore, Presto, Flume, Kafka, ClickHouse, Flink etc.);
Experience with performing data analysis, data ingestion and data integration;
Experience with ETL(Extraction, Transformation &amp; Loading) and architecting data systems;
Experience with schema design, data modeling and SQL queries;
Passionate and self-motivated about technologies in the Big Data area.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Dennis.Chau@tiktok.com
Job Information
The base salary range for this position in the selected city is $158080 - $289469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Apply Now: click Apply Now
Show Less
Report</t>
  </si>
  <si>
    <t>Enterprise Mind</t>
  </si>
  <si>
    <t>Data Engineer with Alteryx</t>
  </si>
  <si>
    <t>Job Title: Data Engineer with Alteryx
Location: Remote Opportunity- Need to work in PST hours
Tax Terms: W2
Visa Type: US Citizen or Green Card Only
Duration: long term
Job Description:
Experience in Data engineering.
Need to have experience with Alteryx workflows and Python (Deep expertise as primary skillset).
Need to have exposure to Azure Data factory flow compilation of the converted data processing.
Workflow scheduling with Airflow DAG’s.
Bachelor's degree in a technical discipline or related field.
Job Type: Contract
Salary: $62.00 - $65.00 per hour
Experience:
Data Engineer: 4 years (Preferred)
Alteryx workflows: 2 years (Preferred)
Azure Data factory: 2 years (Preferred)
Work Location: Remote
Show Less
Report</t>
  </si>
  <si>
    <t>FutureFit AI</t>
  </si>
  <si>
    <t>Ontario, CA</t>
  </si>
  <si>
    <t>Join our Engineering Team!
The Opportunity
A growing company of less than 50, you will join a caring team of engineers, business, and product leaders; all focused on using technology to improve lives and outcomes for people going through career transitions. We care about the impact our technology can have on workers and bring deep empathy to our work.
We’re looking for an engineer ready to scale our data and ensure success in production environments: In this role, you will partner with our application engineering team to transform raw data into useful data for analytical purposes. With your strong analytical skills, ability to combine data from different sources, interest in analytics, and familiarity with several programming languages, we’ll ensure our FFAI profiles surface insights for better career recommendations for workers across the globe.
How You’ll Fulfill Your Mission
Partner - From exploring ways to enhance data quality and reliability, writing and automating tests, to further developing our recommender and inference systems. You’ll be collaborating with teams of data scientists and engineers to build and maintain data systems that generate easy-to-analyze datasets that drive our core insights.
Problem Solve - Serving as a technical leader for the business, we’ll need you to translate our data in ways that address our platform/business needs. This will require excellent communication skills since you’ll be working across various departments to understand how to best manage and scale our data
Implement - As an experienced data pipeline builder and data wrangler who enjoys optimizing data systems and building them from the ground up, we’ll be relying on your expertise to move our data models into production as we make use of 350+ million data points.
Why We Value You
Technical.
Strong expertise in Python and experience with Flask, FastAPI, OpenAPI / Swagger; some knowledge of numpy, pandas, and related technologies is an advantage.
Comfortable with architecture and design around various data paradigms (document stores, relational, graph) and databases (Mongo, Elastic, Postgres, etc.)
Experience in architecture and implementation of ETL processes, streaming data, data process orchestration (Airflow); exposure to MLOps and Machine Learning is an advantage
Collaborative. Experienced in using different technologies to collect and map an organization’s data landscape to help decision-makers find cost savings and engineering team optimization opportunities.
Internally Driven. Deeply motivated by building data infrastructure to provide data-driven insights, and empower teams to deliver business value.
Benefits: We provide a generous benefits package to all of our team members, including unlimited PTO, health care, technology reimbursement, and flexible schedules.
About FutureFit AI
FutureFit AI believes that the greatest challenge of the Future of Work is facilitating successful career transitions, and our mission is to address that challenge by using AI to transform the education and economic mobility of 100 million people in the next 10 years.
FutureFit AI is a growing, well-funded, company focused on using technology to improve the lives and outcomes for people going through career transitions. We bring innovation, creativity, and empathy to our work, and care deeply about the impact our technology can have on our customers and users.
We will ensure that individuals with disabilities are provided reasonable accommodation to participate in the job application or interview process, perform essential job functions, and receive other benefits and privileges of employment. Please contact us to request an accommodation.
FutureFit AI All rights reserved, we are proud to be an equal opportunity workplace. We celebrate diversity and are committed to creating an inclusive environment for all employees. We do not discriminate on the basis of race, religion, color, gender identity, sexual orientation, age, disability, veteran status, or other applicable legally protected characteristics. We encourage people of different backgrounds, experiences, abilities, and perspectives to apply.
Show Less
Report</t>
  </si>
  <si>
    <t>Amiga Informatics Pvt. Ltd</t>
  </si>
  <si>
    <t>GCP Data Engineer with ETL</t>
  </si>
  <si>
    <t>Position: GCP Data Engineer with ETL
Location: Remote
Full Time:
Description
To ensure successful initiation, planning, execution, control and completion of the project by guiding team members on technical aspects, conducting reviews of technical documents and artefacts. Lead project development, production support and maintenance activities. Fill and ensure timesheets are completed, as is the invoicing process, on or before the deadline. Lead the customer interface for the project on an everyday basis, proactively addressing any issues before they are escalated. Create functional and technical specification documents
Job Type: Full-time
Salary: $83,871.21 - $190,776.46 per year
Schedule:
8 hour shift
Experience:
Informatica: 1 year (Preferred)
SQL: 1 year (Preferred)
Data warehouse: 1 year (Preferred)
Work Location: Remote
Show Less
Report</t>
  </si>
  <si>
    <t>ITEO</t>
  </si>
  <si>
    <t>Data Engineer - Remote</t>
  </si>
  <si>
    <t>Our client is seeking a Data Engineer who would be responsible for design of data warehouse schemas as well as end-to-end design and implementation of fault tolerant and scalable data processing pipelines using a variety of technologies for orchestrating data movement, primarily Snowflake , DBT and Airflow . You'll work with a team of data engineers to design and implement solutions that provide business-critical insights.
Salary : Mid-Level - 130K to160K+ bonuses and equity options
Location: REMOTE WORK 100% is an option: (locations limited to CO, AZ, TX, VA, CA, GA, HI, MN, MI, NJ, NY, NC, OR, PA, WA)
How You’ll Do It
Working collaboratively with a team of other data engineers and developers of varying experience levels and areas of expertise, you'll be responsible for:
Responsibilities
Design and implement data warehouse schemas to store large data sets that can be easily and efficiently queried and joined together for reporting and analytical purposes.
Design and develop ETL/ELT pipelines to efficiently move and aggregate data, while optimizing for maximum code and data reuse.
Collaborate with other team members on improvements to existing systems
Investigate data anomalies and provide quick resolutions.
Provide technical support to business users and analysts.
What We’re Looking For
TOP SKILLS: ETL, Data Warehousing, SQL, Jinga Scripting, Python and Snowflake.
3+ years of working experience with large scale data warehouse systems.
Very strong knowledge of SQL and data manipulation best practices
Experience in building efficient and fault tolerant ELT/ETL data pipelines
Very strong knowledge of working with large scale datasets and data modeling and data warehouse design
Experience with Snowflake is preferable
Knowledge of DBT, Jinja scripting and Airflow is a big plus
Nice to Have
Experience working cross functionally with product and engineering teams
Desire to wear many hats and work your tail off for a bit - great earning potential and equity available.
Benefits: A diverse benefit package, sign on bonus, options, etc. is offered through our client.
About ITEOM: ITEOM Digital Technology Talent Partners collaborates with top technologists and top employers to align purpose and passion and re-incorporate belonging to make the job search and work experience more human. We are an equal opportunity employer; however, this role is not eligible for sponsorship at this time. Employees eligible for full time W2 employment are encouraged to apply.
Show Less
Report</t>
  </si>
  <si>
    <t>Resideo</t>
  </si>
  <si>
    <t>Resideo is seeking a Junior Data Engineer to join our AI team. Resideo engineers strive to provide peace of mind to millions of homeowners through a robust and capable set of products that safeguard the home and simplify everyday life.
Unusual compared to most data engineering roles, the AI team is dealing with millions of unstructured data events per day. We need to build robust ETL and data pipelines to continuously improve our ML models. Those ML models enable a range of next-generation of Resideo home security products, including video doorbells, outdoor cameras, and other security sensors.
As part of this initiative, we are looking for a junior data engineer who is excited to work with cloud unstructured data pipelines and the challenges associated with them . You will be taking POC pipelines and expanding them to work with big data, helping build out MLOps for Resideo. Work with a cross-functional team of embedded engineers, data scientists, and cloud developers to deliver a best-in-class solution.
This role will have the opportunity to impact newly developed consumer products with high business visibility.
JOB DUTIES:
As a Data Engineer, you will be tasked with building data acquisition and processing to building video machine-learning products
Unstructured data comes with unique challenges and problems that you will be responsible for researching and helping solve
You will work closely with engineers and scientists contributing to the ongoing development and monitoring of ML products
Decompose complex problems and pipelines into simple, straight-forward solutions
Work with a geographically and culturally dispersed team
YOU MUST HAVE:
Bachelor's degree in Computer Science, Engineering, Mathematics or a related field or equivalent professional or military experience
One or more in each of these categories:
Python, PySpark, SQL, etc.
Experience manipulating and curating large image and video datasets
Experience with CI/CD workflows, including Github and Terraform
Technial exposure across video/image topics including image processing, ML/DL, encodings
Excellent written and oral communication skills
Demonstrated ability to achieve goals in a fast-paced environment
WE VALUE:
Computer vision , CNNs, and Machine learning workflows
Domain knowledge of security cameras or home IOT devices
Understanding with embedded SoC devices and edge deployment
Experience with a variety of vision, depth or audio sensors
Knowledge and experience with Azure cloud environments, Databricks, Azure Data Factory
WHAT'S IN IT FOR YOU:
Life and health insurance
Life assistance program
Accidental death and dismemberment insurance
Disability insurance
Retirement plan (Immediate eligibility for 401K)
Vacation &amp; holidays. (Enjoy work-life balance)
In compliance with applicable laws, Resideo provides a reasonable range of compensation for roles that may be performed in Colorado, New York City, Washington, or California. Actual compensation is influenced by various factors, including, but not limited to, skills, experience, and the specific office location.
The expected base salary range for this role in Colorado is $90,373-$150,621.
The expected base salary range for this role in NYC is $108,448-$180,745.
The expected base salary range for this role in Washington is $99,410-$165,683.
The expected base salary range for this role in California is $103,929-$173,214.
#LI-CT1
#SWE
About Us: Resideo is a leading global provider of critical comfort and security solutions primarily in residential environments and distributor of low-voltage electronic and security products. Building on a 130-year heritage, Resideo has a presence in more than 150 million homes, with 15 million systems installed in homes each year. We continue to serve more than 110,000 professionals through leading distributors, including our ADI Global Distribution business, which exports to more than 100 countries from more than 200 stocking locations around the world. Resideo is a $5.0 billion company with approximately 13,000 global employees. For more information about Resideo, please visit www.resideo.com .
At Resideo, we bring together diverse individuals to build the future of homes. Resideo is an equal opportunity employer. Qualified applicants will be considered without regard to age, race, creed, color, national origin, ancestry, marital status, affectional or sexual orientation, gender identity or expression, disability, nationality, sex, religion, or veteran status.
Show Less
Report</t>
  </si>
  <si>
    <t>Luttechu</t>
  </si>
  <si>
    <t>GCP Data Engineer</t>
  </si>
  <si>
    <t>Google Cloud (GCP) Data engineers
Years of experience: 5+
Those authorized to work in the U.S. are encouraged to apply
Richardson, TX (Initially remote for 3 mths)
Required Qualifications:
5+ years of hands-on experience in building Data pipe line(ETL/ELT) in a cloud platform
GCP knowledge strongly preferred (Cloud experience required, not necessarily GCP)
5+ years’ of hands on experience of building and operationalizing data processing systems
Strong Python scripting experience is very important requirement
Cloud experience is required. (not necessarily GCP)
Working knowledge of Distributed Data Processing.(Beam, Spark, MapReduce)
Nice to have:
2+ years’ experience in NoSQL databases and close familiarity with technologies/languages such as Python/R, Scala, Java, Hive, Spark, Kafka
2+ years’ experience working with data platforms (Data warehouse, Data Lake, ODS)
2+ years’ experience working with tools to automate CI/CD pipelines (e.g., Jenkins, GIT, Control-M)
We will be using following google tools / services ( for reference only)
Python
Cloud Data flow/Data proc (Apache Beam)
Cloud pub sub
Cloud function
Whistle map SDK
Google Health care API/ FHIR store
Job Type: Contract
Pay: From $55.00 per hour
Schedule:
8 hour shift
Experience:
Google Cloud Platform: 5 years (Preferred)
ETL: 5 years (Preferred)
NoSQL: 2 years (Preferred)
Work Location: Remote
Show Less
Report</t>
  </si>
  <si>
    <t>Analytics Data Engineer</t>
  </si>
  <si>
    <t>There are over 7 billion people on this planet. And by 2050, there will be 2 billion more... many moving into urban centers at an unprecedented rate. Making sure there is enough food, fiber and infrastructure for our rapidly growing world is what we're all about at John Deere. And it's why we're investing in our people and our technology like never before! Here the world's brightest minds are tackling the world's biggest challenges. If you believe one person can make the world a better place, we'll put you to work. RIGHT NOW.
John Deere is an equal opportunity employer. All qualified applicants will receive consideration for employment without regards to, among other things, race, religion, color, national origin, sex, age, sexual orientation, gender identity or expression, status as a protected veteran, or status as a qualified individual with disability.
Primary Location: United States (US) - Illinois - Moline
Function: Data &amp; Analytics (CA)
Title: Analytics Data Engineer - 93800
Onsite/Remote:Onsite Position
This position is eligible for a flexible work schedule arrangement at the present time. The arrangement may be delayed for training or other job acclimation purposes and remains subject to change.
Your Responsibilities
As an Analytics Data Engineer for the Construction and Forestry (C&amp;F) division located in Moline, IL, you will...
Have the opportunity to design, build, deploy and maintain a data platform for sales and marketing functions that will enable analytics that drive business decisions. During your time in this role, we will increase our footprint on the EDL and transfer analysis, reports, and process to use these newly created data sources.
Take primary ownership of the C&amp;F marketing data footprint
Work with internal stakeholders to define data requirements
Design a data structure to enable broad use by multiple functional areas
Employ a maintenance plan to ensure data views are accurate and robust
Ensure data views and platforms are adhering to governance guidelines
Connect new and existing dashboards and reports to EDL data sources
Create technical documentation to ensure smooth transition of data engineering work to production
Perform ad-hoc analytics requests with data of medium complexity
Visa sponsorship is NOT available for this position
What Skills You Need
Expertise with SQL
Experience structuring data to support analysis and applications
Strong attention to detail
Tablaeu and/or PowerBI expertise
Strong analytical skills
Proficiency in Microsoft Office; particularly Microsoft Excel
Communication skills; with an emphasis on requirements gathering
Willingness to build strong cross-functional relationships
What Makes You Stand Out
Databricks experience
R, and/or python experience
Data visualization expertise
Proven success in a team environment
Willingness to learn new skills/processes
Interest in teaching analytics skills to others
Knowledge of John Deere’s data structure and platforms
Education
Ideally you will have a degree or equivalent related work experience in the following:
Degree in Information Technology, Computer Science, Mathematics, Statistics, Data Science or equivalent experience. - University Degree (4 years or equivalent)
What You'll Get
At John Deere, you are empowered to create a career that will take you to where you want to go while working in an inclusive team environment. Here, you'll enjoy the freedom to explore new projects, the support to think outside the box and the advanced tools and technology that foster innovation and achievement. Additionally, we offer a comprehensive reward package to help you get started on your new career path, including:
Flexible work arrangements
Highly competitive base pay and performance bonuses
Savings &amp; Retirement benefits (401K and Defined Benefit Pension)
Healthcare benefits with a generous company contribution in the Health Savings Account
Adoption assistance
Employee Assistance Programs
Tuition assistance
Fitness subsidies and on-site gyms at specific Deere locations
Charitable contribution match
Employee Purchase Plan &amp; numerous discount programs for personal use
Click Here to find out more about our Total Rewards Package.
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
The terms of the applicable benefit plans, and all company actions administering or interpreting these plans, continue to control. Deere &amp; Company reserves the right to suspend, amend, modify, or terminate the Plan(s) in any manner at any time, including the right to modify or eliminate any cost-sharing between the company and participants. Changes, which can be made at any time, are made by action of the company's board of directors, or to the extent authorized by resolution of its board of directors, or by the Deere &amp; Company Compensation Committee. In the event of a conflict between the language of the official Plan Documents and this document, the language of the official Plan Documents will control.
ACA Section 1557 Nondiscrimination Notice
The John Deere Health Benefit Plans for Salaried Employees and The John Deere Benefit Plan for Wage Employees comply with applicable Federal civil rights laws and do not discriminate on the basis of race, color, national origin, age, disability, or sex.
Show Less
Report</t>
  </si>
  <si>
    <t>v-solv</t>
  </si>
  <si>
    <t>Data engineer-ETL informatica-AWS glue migration</t>
  </si>
  <si>
    <t>ROLE: Data engineer-Etl informatica to Aws glue migration
Experience: 10+years
Location : Remote
Mode: C2C
In this role you will:
Work closely with data engineers, analysts, business partners, to identify improvement areas in current development lifecycle
Research and assess data analytics and engineering work to identify opportunities of improvement
Explore and evaluate emerging technologies including but not limited to AWS products and services (Glue ETL, S3, IAM, SNS, SQS, Lambda, Redshift, Athena) to gain an understanding of how things work, and incorporated into current working model
Lead all phases of solution development starting from ideation, prioritization, execution, and knowledge sharing
Report POC (Proof of Concept) results to stakeholders including technical and non-technical audiences in clear and concise manner
Prepare and conduct training session on the PoC solutions for successful implementation in products and provide follow-up support as needed
Core Responsibilities
1. Writes ETL (Extract / Transform / Load) processes, designs database systems, and develops tools for real-time and offline analytic processing.
2. Troubleshoots software and processes for data consistency and integrity. Integrates large scale data from a variety of sources for business partners to generate insight and make decisions.
3. Translates business specifications into design specifications and code. Responsible for writing complex programs, ad hoc queries, and reports. Ensures that all code is well structured, includes sufficient documentation, and is easy to maintain and reuse.
4. Partners with internal clients to gain an enhanced understanding of business functions and informational needs. Gains expertise in tools, technologies, and applications/databases in specific business areas and company-wide systems.
5. Leads all phases of solution development. Explains technical considerations at related meetings, including those with internal clients and less experienced team members.
6. Tests code thoroughly for accuracy of intended purpose. Reviews end product with the client to ensure adequate understanding. Provides data analysis guidance as required.
7. Designs and conducts training sessions on tools and data sources used by the team and self-provisioners. Provides job aids to team members and business users.
8. Tests and implements new software releases through regression testing. Identifies issues and engages with vendors to resolve and elevate software into production.
9. Participates in special projects and performs other duties as assigned.
Skills Required:
Minimum of five years data analytics, programming, database administration, or data management experience.
Undergraduate degree or equivalent combination of training and experience.
Working experience on AWS products and services (Glue ETL, S3, IAM, SNS, SQS, Lambda, Redshift, Athena) and fluent in Python, SQL, Java.
AWS certification is preferable in one of the following domains: AWS Developer, Architect
Familiarity with DevOps/DataOps concepts and tools – Agile, Bamboo, Bit bucket, Jira, etc.
Job Type: Contract
Pay: Up to $70.00 per hour
Experience level:
10 years
Schedule:
8 hour shift
Experience:
IT: 10 years (Required)
ETL: 7 years (Required)
Work Location: Remote
Show Less
Report</t>
  </si>
  <si>
    <t>Volto Consulting</t>
  </si>
  <si>
    <t>Desired Skills include
AWS
Terraform
Hadoop
Job Types: Full-time, Contract
Pay: $50.00 - $55.00 per hour
Schedule:
8 hour shift
Experience:
Big data: 6 years (Required)
Hadoop: 5 years (Required)
AWS: 5 years (Required)
Terraform: 5 years (Required)
Work Location: Remote
Show Less
Report</t>
  </si>
  <si>
    <t>Tekcogno</t>
  </si>
  <si>
    <t>Role: GCP Data Engineer with Golang experience
Duration: 100% remote
Only - GC/USC/TN
Note: Need a Data Engineer, not Big Data Engineer.
Also. must have experience with Golang and GCP
Main Purpose:
The Data Engineering team is responsible for data capture, integration, and operationalization of data pipelines for high-throughput, high-value assays which feed our R&amp;D product pipeline. We’re a distributed, diverse team which uses Agile and DevOps development techniques to enable our data pipeline both in cloud and on-premises.
Key Tasks &amp; Responsibilities
· Work as a member of the Data Science and Engineering team in to incorporate lab, controlled environment and field data into a centralized data asset using cloud and local infrastructure and REST APIs
· Collaborate with stakeholders in Bayer’s R&amp;D IT group and other teams in Biologics to achieve broader project goals
· Provide technical contributions in a fast-paced team environment to accelerate our efforts to build an analytics-driven product pipeline
· Use DevOps and Agile software development techniques to deliver on our mission to provide high-quality, complete, cloud-based datasets
Qualification &amp; Competencies
· Bachelor’s degree or equivalent in Computer Science, Engineering, Bioinformatics, or related discipline with relevant experience
· In-depth knowledge of python 3.0 programming (5+ years), including pandas &amp; Django
· Understanding of Database systems and management of large data sets
· Experience with web-based application development
· Experience building secure REST APIs
· Experience working in a cloud environment (AWS)
· Experience designing &amp; developing ETL data pipelines
· Experience with Linux and shell scripting
· Good communication skills
· Ability to work independently with minimal supervision
Preferred skills/Experience
· Knowledge of git, Agile and DevOps development techniques
· Experience with PostgreSQL, Oracle SQL, and/or other relational database technologies
· Experience working with AWS serverless architecture
· Experience with LIMS (LabVantage or Lab Ware) or other experience with Life Science laboratory systems
· Experience working with multidisciplinary research and field teams
· Excellent understanding of the application development life cycle
Job Types: Full-time, Contract
Pay: $83,871.21 - $120,000.00 per year
Schedule:
Monday to Friday
Application Question(s):
Note: Strictly No C2C with employers
What is your visa status and current location?
Experience:
python 3.0 programming: 5 years (Required)
GCP: 3 years (Required)
Golang: 2 years (Required)
Work Location: Remote
Show Less
Report</t>
  </si>
  <si>
    <t>100% REMOTE // GCP Data Engineer</t>
  </si>
  <si>
    <t>100% REMOTE
GCP Data Engineer
Full time
GCP BQ query knowledge with handson skill of Hana (DWH)
Requirement is to migrate HANA Native objects to GCP BQ
DWH handon with details surrogate keys, SCD and various types, referential integrity etc
SQL (Joins, tables, ranks)
Python (file handling (open, read, remove etc), database connections, lists, data type conversions
GCP experience (BigQuery, Pub Sub, GCS), it is a plus with migration knowledge
Job Types: Full-time, Contract
Pay: $140,000.00 - $150,000.00 per year
Benefits:
401(k)
Dental insurance
Health insurance
Paid time off
Schedule:
8 hour shift
Monday to Friday
Work Location: Remote
Speak with the employer
+91 847-474-3706
Show Less
Report</t>
  </si>
  <si>
    <t>Data Engineer Applications Programmer 1</t>
  </si>
  <si>
    <t>The Department of Radiology is a 24-hour, seven day a week operation providing Imaging Services for adult and pediatric inpatients and outpatients, training for students, medical residents and fellows.
Job Summary
Final Filing Date
01/23/2023
Salary Range
$21.22 - $40.47
Salary Frequency
Hourly
Appointment Type
Career
Percentage of Time
100%
Shift Hour
08 Hours
Location
EXPLORER Imaging Center
City
Sacramento
Union Representation
No
Benefits Eligible
Yes
We offer exceptional employment benefits including medical, dental, and vision plans, generous paid vacations and holidays, excellent retirement savings and investment plans, continuing education, and reduced fee and scholarship programs.
THIS IS NOT AN H1- B OPPORTUNITY
Responsibilities
This position will provide supports in gathering, analyzing, and interpreting a wide variety of research imaging data, analyzing collected information according to established statistical methods, developing recommendations based on research findings, and preparing reports, charts, tables, and other visual aids to interpret and communicate data and results for multiple research projects in the department of Radiology.
Required Qualifications
Applicants are encouraged to upload license and certification if required of the position.
Possess a Bachelor’s degree in related field.
Previous experience working with research imaging data and image analysis.
Basic knowledge of bioinformatics methods and data structures.
Acquiring knowledge of research functions and acquiring ability to perform research analysis duties.
Acquiring statistical analysis, systems programming, and database design skills to perform research analysis duties.
Ability to effectively manage time and see assigned parts of projects through to completion on deadline.
Preferred Qualifications
Experience in healthcare related fields.
Understanding of HIPAA rules and regulations.
Special Requirements
This position may be subject to a criminal background investigation, drug screen, Live Scan fingerprinting, medical evaluation clearance, and functional capacity assessment.
The University of California has implemented a SARS-CoV-2 (COVID-19) Vaccination Program SARS-CoV-2 Vaccination Policy (ucop.edu) covering all employees. To be compliant with the policy, employees must submit proof of vaccination or a University-approved exception or deferral.
Diversity, Equity, Inclusion and Belonging
At UC Davis, we’re solving life’s most urgent challenges to bring a fuller, healthier, and more resilient world within reach. We grow from every challenge we take on and we don’t just maintain - we improve.
We recognize that creating an inclusive and intellectually vibrant organization means understanding and valuing both our individual differences and our common ground. The most comprehensive solutions come from the most diverse minds and you belong here.
As you consider joining UC Davis, please explore our Principles of Community, our Clinical Strategic Plan and strategic vision for research and education, and our latest efforts to outgrow the expected.
The University of California is an Equal Opportunity/Affirmative Action Employer advancing inclusive excellence. All qualified applicants will receive consideration for employment without regard to race, color, religion, sex, sexual orientation, gender identity, national origin, disability, age, protected veteran status, or other protected categories covered by the UC nondiscrimination policy.
Show Less
Report</t>
  </si>
  <si>
    <t>Innovato solution</t>
  </si>
  <si>
    <t>Sr. Data Engineer (Contract to hire)</t>
  </si>
  <si>
    <t>Qualifications
Bachelor’s degree in Computer Science or Engineering required. Masters degree preferred.
9+ years of overall software development and/or database engineering experience required
2+ years of hands-on development experience with event based streaming technologies (Apache Kafka / Azure Event Hub or similar)
2+ years of hands-on development experience with NoSQL DBs (MongoDB/Cassandra/ Azure Cosmos DB or similar)
Strong knowledge and experience in data modeling &amp; design with relational and NoSQL DBs
Job Type: Full-time
Salary: $80.00 - $85.00 per hour
Experience:
Software Development: 9 years (Required)
Apache Kafka / Azure Event Hub or similar: 4 years (Required)
NoSQL DBs: 4 years (Required)
MongoDB/Cassandra/ Azure Cosmos DB or similar: 4 years (Required)
Work Location: Remote
Show Less
Report</t>
  </si>
  <si>
    <t>Synchrony System</t>
  </si>
  <si>
    <t>SQL data engineer</t>
  </si>
  <si>
    <t>We have one sub spot left – really need the snowflake and previous healthcare piece below!
Strong SQL skills
Data warehouse and data marts experience
Snowflake
Previous healthcare industry experience
Job Types: Full-time, Contract
Pay: $60.00 - $70.00 per hour
Benefits:
401(k)
Health insurance
Paid time off
Schedule:
8 hour shift
Experience:
Informatica: 1 year (Preferred)
SQL: 1 year (Preferred)
Data warehouse: 1 year (Preferred)
Work Location: Remote
Show Less
Report</t>
  </si>
  <si>
    <t>The Bank of Missouri</t>
  </si>
  <si>
    <t>Contract Services Data Engineer - Entry Level</t>
  </si>
  <si>
    <t>Perryville, MO</t>
  </si>
  <si>
    <t>Job Details
Job Location
Remote - Perryville, MO
Position Type
Full Time
Travel Percentage
Occasional Travel Required
Job Category
Banking
Working at The Bank of Missouri
At The Bank of Missouri we know it takes great people to support the communities we serve! We are passionate about caring for people and communities, and know how to recognize and reward our employees for their talent and contributions. When you work at The Bank of Missouri, you not only get to help others, but you also get the resources, opportunities and support to grow your own career.
About our Company
Staying in business for more than 125 years is hard. Really hard. If you think about it, we've endured many events, like the Great Depression and two World Wars. We've survived and thrived, thanks to our great customers and communities. We were founded on core values of accountability, community service and financial conservatism. Those principles are the reason we are still in business today. Caring for people and communities is our foundation!
We've built a reputation of being financially secure and community focused. We are an independent community bank and fully intend to stay that way. We are big enough to accommodate any financial need, yet small enough to give every customer the personal treatment they deserve.
Here are some of the great benefits you will enjoy as a member of our team:
Flexible hours
Option to work from home
Competitive Salary
Fitness reimbursement
Learning, development and growth opportunities
About this job:
A Contract Services Data Engineer is responsible for working with the bank’s contracted relationships and bank management to ingest, prepare, store, and visualize the data received from both internal and external sources to facilitate the bank’s BIN Sponsorship program. This role is responsible for building and maintaining ETL pipelines and data visualizations to be used by Management.
As a Contract Services Data Engineer you will:
Design, develop, optimize, and maintain data architecture and pipelines that adhere to ETL principles and business goals
Integrate data from different databases, internal and external including relationships and regulatory bodies.
Build scalable dashboards from multiple data sources
Manage databases, following data management best practices (preferred)
Remove corrupted data and fix coding errors and related problems
Troubleshoot the reporting database environments and reports
Provide quality assurance of imported data, working with other departments (Compliance, Operations, audit, etc.) if necessary
Process confidential data and information according to guidelines
Provide quality assurance of imported data, working with other departments (Compliance, Operations, audit, etc.) if necessary
Work with management team to create a prioritized list of needs
Prepare presentations, conduct research and maintain quality of database systems
Qualifications for Success:
Desired Experience:
Bachelor’s Degree in Software Engineering, Computer Science, Data Analytics or related field from an accredited University with 1+ years of experience in building end-to-end ETL pipelines, or 2+ years’ experience building ETL pipelines
Proficiency in Python and SQL for ingesting, transforming, and storing data
Understanding of data extraction, data ingestion, data integration, database design and development, and ETL/ELT lifecycle
Experience building dashboards using Tableau or similar data visualization tool
Experience in data administration, data security, and data validation
Experience in version control (Git)
Self-starter, interest for developing the best possible solutions to problems
Highly preferred but not required:
Experience with Snowflake or similar cloud platforms
Experience with Salesforce
Prior Experience in Credit Card/Private Label industry
The Bank of Missouri is an Equal Opportunity Employer
Show Less
Report</t>
  </si>
  <si>
    <t>ASCENDING</t>
  </si>
  <si>
    <t>Rockville, MD</t>
  </si>
  <si>
    <t>Our client, one of the largest Amazon Web Services (AWS) partners for data services, is looking for a true Mid level Big Data Engineer to contribute to join their team of technologists to build and contribute to large-scale, innovative projects. Technological and career growth opportunities are a natural and every day part of the working environment.
This role is only available for W2 or individual contracts. Please no C2C.
100% Remote Work.
Responsibilities:
Analyze system requirements and design responsive algorithms and solutions.
Use big data and cloud technologies to produce production quality code.
Engage in performance tuning and scalability engineering.
Work with team, peers and management to identify objectives and set priorities.
Perform related SDLC engineering activities like sprint planning and estimation.
Work effectively in small agile teams.
Provide creative solutions to problems.
Identify opportunities for improvement and execute.
Requirements:
Minimum 5 years of proven professional experience working in the IT industry.
Degree in Computer Science or related domains.
Experience with cloud based Big Data technologies.
Experience with big data technologies like Hadoop, Spark and Hive.
AWS experience is a big plus.
Proficiency in Hive / Spark SQL / SQL. Experience with Spark.
Experience with one or more programming languages like Scala &amp; Python &amp; Java.
Ability to push the frontier of technology and independently pursue better alternatives.
Kubernetes or AWS EKS experience will be a plus.
Thanks for applying!
U3GJMKlbkr
Show Less
Report</t>
  </si>
  <si>
    <t>Capella University</t>
  </si>
  <si>
    <t>Data Engineer, Associate - Hybrid or Remote</t>
  </si>
  <si>
    <t>Minneapolis, MN</t>
  </si>
  <si>
    <t>This role develops enterprise data solutions that support the organization in achieving its strategic goals. Your work on cloud data pipelines will advance our enterprise data capabilities, while you get immersed in our collaborative, fun, and engaging culture. The position reports to our IT Data Engineering department and is a part of projects that align with key strategic initiatives to meet SEI’s business objectives. In your role, you will be part of a team that is responsible for the design, development, testing, deployment and support of cloud-based (GCP), data, analytical, and reporting applications.
Essential Duties &amp; Responsibilities:
Develop and maintain custom ELT data pipelines with Python and SQL-based transformations running on the Google Cloud Platform.
Collaborate and implement event and batch based data science scoring pipelines.
Develop data access APIs to facilitate cross application data sharing.
Conduct and/or participate in requirements analysis sessions with internal customers, external vendors, and project teams.
Translate business requirements into technical designs.
Follow engineering best practice to ensure robust, tested, and reliable data pipelines.
Support data governance and security practices.
Follow agile development methodologies and actively participate in sprint planning sessions.
Support downstream users and resolve production issues with excellent customer service.
Conduct other duties as assigned.
Job Skills:
Hands-on experience in creating API based data ingestion pipelines.
Good design skills in data pipeline, enrichment, and API patterns.
Good understanding of object oriented software engineering patterns.
Good relationship-building, customer service, and problem resolution skills.
Knowledge of software engineering, version control, and testing practices.
Knowledge of Agile software development methodologies.
Works effectively in a dynamic work environment with competing priorities.
Work Experience:
2+ years in Python object oriented programming. Multi-language experience preferred.
1-3+ years in API based custom data ingestion, particularly working with 3rd party vendor API's including reading API documentation, authentication, and bulk data staging strategies.
1-3+ years in Cloud-based development. GCP preferred.
1+ years in SQL
Experience with development in a version control, CI/CD environment.
Education:
From an accredited institution, Bachelor’s degree is required.
Other:
Must be able to travel 5% of the time.
Must be able to lift 20 lbs.
Remote and/or Typical office setting.
Mobility within the office includes movement from floor to floor.
Travel via plane, car, and metro may be required to perform this job.
Must be able to work more than 40 hours per week when business needs a warrant.
Access information using a computer.
Effectively communicate, both up and down the management chain.
Effectively cope with stressful situations.
Strong mental acuity.
Regular, dependable attendance and punctuality are essential functions of this job.
Other essential functions and marginal job functions are subject to modification.
#LI-LJ1
If you require a reasonable accommodation to complete our application process, please contact our Human Resources Department at
Careers@strategiced.com.
Show Less
Report</t>
  </si>
  <si>
    <t>Seha Consultin</t>
  </si>
  <si>
    <t>Apache Airflow Data Engineer</t>
  </si>
  <si>
    <t>Responsibilities:
Perform data loads and optimize data for extraction and reporting use
Design and implement ETL jobs and transformations to populate a data warehouse
Maintain complex databases by performing appropriate database management functions (e.g., maintain space availability, rebuilds indexes, file cleanup, runs utilities to check database integrity) to ensure optimum capacity and application performance
Monitor, report, and analyze usage trends and statistical output in order to maintain quality control and high performance of the data retrieval from a database or other data storage
Qualifications:
2 - 5+ years of experience working in technology
Apache airflow experience is a must
Experience with database management systems, schema design, query optimization
Python for building and redefining data pipelines is required
Experience Designing Tables and Writing Queries within a SQL Environment
Job Type: Contract
Pay: $65.00 - $70.00 per hour
Compensation package:
1099 contract
Experience level:
4 years
Schedule:
8 hour shift
Experience:
Airflow: 3 years (Required)
SQL: 3 years (Required)
Data warehouse: 4 years (Required)
Work Location: Remote
Show Less
Report</t>
  </si>
  <si>
    <t>Harvey Nash</t>
  </si>
  <si>
    <t>Position : Data Engineer
Location : Remote
Direct client &amp; W2 Contract position
Job Description:
Data Engineer The client Credit Technology &amp; Software organization creates digital software products for dealers and customers to support client Credit's strategic goal to be the reason customers choose and stay with client. Senior Data Engineer for Ford Pro Insure will contribute to the development of new digital products for client Credit Commercial customers. Ford Pro Insure will expand the one-stop shop of products and services offered by Ford Pro to commercial customers. Ford Pro customers have come to expect a complete set of products and services that ensure their fleets are the most efficient and productive business tools they can be. Senior Data Engineer for Ford Pro Insure will
Apply technology towards successful project implementation and ongoing support.
Apply software skills to support data migration, data conversion and integration activities during the software implementation process.
Be a subject matter expert on all database-related work.
Work closely with other stakeholders &amp; teams across client Credit This position reports to Engineering Manager of Ford Pro Insure. Key client Credit TSP Organization Facts
Over 1,000 global team members
Spread across 8 locations: USA, Argentina, Brazil, United Kingdom, Spain, Germany, India, and China
Skills Required:
Functional &amp; Technical Skills
Proven experience with front end and backend software technologies
Extensive experience working on cloud and digital platforms
Experience with Lean and Agile methodologies &amp; eXtreme Programming
Experience collaborating with product managers, engineers, designers, and product owners
Proven ability to work closely with senior leadership
Excellent communication skills with the ability to adapt your communication style to the audience
Ability to work collaboratively and navigate complex decision making in a rapidly changing environment.
Experience Required:
5 to 7 years of technology experience leading database migrations, conversions, and integrations within different software systems
3+ years of experience working with a SaaS company
Past experience with Origami data model integrating the packaged solution with third parties like Origami/DuckCreek/Guideware preferred.
Strong experience with JavaScript, Java, XML, JSON, SQL, etc. and cloud platforms like GCP (preferred), Azure or AWS
Experience with service implementation using microservice-based Architecture. (Apigee etc) is a plus not required
Familiar with security concepts (authentication, authorization, encryption, digital signature), SSL, web service proxies, firewalls, multi-protocol gateways
Understanding of Agile SDLC methodologies is required
Understanding of Enterprise Data Catalog, Enterprise Data Lake and Data Governance is a plus
Knowledge of Dev ops, CI/CD knowledge required. Ability to adapt and drive migration of pipelines * Ability to work cross functionally and collaborate with others
P&amp;C Insurance industry experience required.
Let me know if you would be interested in this position. If yes, please respond with your resume in Microsoft word version (.docx).
Job Type: Contract
Salary: Up to $45.00 per hour
Schedule:
8 hour shift
Experience:
Informatica: 1 year (Preferred)
SQL: 1 year (Preferred)
Data warehouse: 1 year (Preferred)
Work Location: Remote
Show Less
Report</t>
  </si>
  <si>
    <t>Workforce Opportunity Services</t>
  </si>
  <si>
    <t>Data Engineer (Entry Level)</t>
  </si>
  <si>
    <t>Job Summary:
The Data Engineer will be responsible for developing and maintaining data workflows, ETL processes, SQL queries and data visualization. The candidate should have a basic understanding of database design, data visualization and scripting concepts. The candidate should be comfortable in a collaborative team-based environment. Must be driven to improve and expand their knowledge and technological skillset continuously.
Competencies:
Business Acumen
Communication
Consultation
Critical Evaluation
Relationship Management
Ethical Practice
Problem Solving
Duties and Responsibilities:
Enhance/maintain existing business intelligence (BI) visualization
Support new data initiatives - both cultural and technical
Develop, test, and maintain integration packages
Collaborate with senior team members to ensure systems usability and integrity
Regularly review scripts and actively collaborate with other engineers on best practices
Apply data engineering best practices
Contribute to the breakdown of features into workable items
Qualifications:
Authorized to work in the United States
Experience using SQL Server including writing queries
Experience with C# or other object-oriented based languages
Willing to learn new technologies to meet business goals and requirements as needed
Keen to champion change in all data and BI aspects
Strong communication skills
Understanding of the Systems Development Life Cycle (SDLC) using agile techniques
Ability to work well in a team environment and independently
Must be able to perform duties and responsibilities listed above
Job Type/Schedule:
Full-Time (40 hours/Week)
Hybrid Schedule (8:00am - 5:00pm)
On-Site: Tue, Wed, Thu
Remote (WFH): Mon, Fri
Salary:
$22.00/Hour
Benefits:
Free Individual Health Insurance
Free Training (Program specific)
Paid Time Off
Paid Company Holidays
Education Assistance/Reimbursement (Toward first degree - Bachelors/Associates)
Individual Mentor
401k Retirement Savings
Location:
Dallas, TX
About WOS
Founded in 2005, Workforce Opportunity Services (WOS) is a leading 501(c)(3) nonprofit committed to developing the skills of untapped talent from historically underrepresented communities through partnerships with organizations dedicated to diversifying their workforce. This includes people of color, first-generation college graduates, veterans and early-career aspirants.
Utilizing a scientifically-based model derived from research conducted at Columbia University, we recruit, educate, train, and place high-potential candidates with leading organizations around the world. To date, WOS has served 6000+ individuals through partnerships with more than 65 corporations in 60+ locations worldwide. For more information, visit wforce.org.
Apply Now: click Apply Now
Show Less
Report</t>
  </si>
  <si>
    <t>Nonprofit &amp; NGO</t>
  </si>
  <si>
    <t>Civic &amp; Social Services</t>
  </si>
  <si>
    <t>Summit Materia</t>
  </si>
  <si>
    <t>Data Engineer
Summit Materials is looking for a Data Engineer to join our growing IT team based in Denver, Colorado. This role will be critical to support and grow the analytical capabilities at Summit Materials.
Position Overview
The Data Engineer will design and implement data integration solutions at Summit Materials. This role will ingest, collate, integrate, and transform data into a useable form for Analytics to consume. This position will report to the Manager of Data Engineer.
Key Accountabilities
Perform data analysis of source data and optimally extract, transform, and load into Azure Data Platform
Work with stakeholders to understand data sources and create source-to-target mappings
Work with design leads to develop data structures in the Azure Data Platform
Adhere to governance, standards, source code control processes.
Collaborate with Analytics Developer to ensure data is delivered for easy consumption.
Establish and adhere to timelines to achieve team goals, aligning to organizational objectives.
Provides application support to solve ongoing user issues to improve user adoption
Skills &amp; Experience
Bachelor's degree in Data Analytics, Computer Science, Statistics, Information Technology, or equivalent years of related work experience.
Strong experience in Data Engineering.
Experience of working experience in Azure Data Platform, like Azure Data Factory
Experience with ERP data extraction (like SAP), a plus
Solid understanding of dimensional modelling
Skilled in use of SQL queries
Ability to converse with business stakeholders and strong written skills
Ability to collaborate with other IT stakeholders.
Strong analytical, organizational, and problem-solving skills.
Strong attention to detail, with the ability to remain organized and self-motivated.
Ability to adjust and prioritize to meet deadlines, priorities and execute tasks while under pressure
Ability to exercise independent judgement and take action on it
Company Overview
Summit Materials was formed to acquire and grow heavy-side building materials companies in the aggregates, ready-mixed concrete, cement, asphalt paving and construction industries. By teaming up with established local businesses, Summit is committed to creating value, providing access to growth capital, implementing best practices, and offering a safe place to work while striving to exceed its environmental and social responsibilities. Our employees are what make Summit special and are the foundation of our company. Their passion and dedication to our mission, and ability to have fun in this pursuit, is what creates our success.
Benefits &amp; Compensation
At Summit Materials, we believe in developing &amp; supporting our talent into the future. Our comprehensive benefits allow our employees &amp; their families to have security beyond the workplace with benefits such as medical, dental, vision, life insurance, AD&amp;D coverage, disability, 401(k), &amp; an Employee Stock Purchase Plan. We incentivize our employees to minimize health concerns with our wellness program &amp; other experiences to maintain a long &amp; prosperous life. Variable compensation, including short term &amp; long-term incentive plans are determined based on role, paid out based on personal &amp; company performance &amp; is subject to annual review.
Summit Materials provided pay range
This range is provided by Summit Materials. Your actual pay will be based on your skills and experience — talk with your recruiter to learn more.
Base pay range
Salary $91,942 - $ 120,012
STIP Eligible
Show Less
Report</t>
  </si>
  <si>
    <t>archontulsaitrecruiters@gmail.co</t>
  </si>
  <si>
    <t>Tulsa, OK</t>
  </si>
  <si>
    <t>Contract: 6-month CTH
JOB SUMMARY:
The Data Engineer will be responsible for expanding, optimizing and monitoring our data and data pipeline architecture, as well as optimizing data flow and collection across organizational teams. The Data Engineer will support our software engineers, database architects and data analysts on data initiatives and will ensure optimal data delivery architecture is consistent throughout ongoing projects.
KEY RESPONSIBILITIES:
Create and maintain optimal data pipeline architecture to support our next generation of products and data initiatives.
Assemble large, complex data sets that meet functional business requirements.
Identify, design, and implement internal process improvements: automating manual processes, optimizing data delivery, re-designing infrastructure for greater scalability.
Experience in the development of SSIS, ETL and other standardized data management tools.
Build analytics tools that utilize the data pipeline to provide actionable insights into customer acquisition, operational efficiency and other key business performance metrics.
Performs other duties as required.
QUALIFICATIONS:
Build processes supporting data transformation, data structures, metadata, dependency and workload management.
Strong project management and organizational skills.
Ability to work independently, handle multiple tasks and projects simultaneously.
EDUCATION/EXPERIENCE:
Bachelors degree or equivalent experience required.
Project management skills preferred.
Willingness to work in a high-tech, continually evolving, innovative environment.
Job Types: Full-time, Contract
Pay: $60.00 - $65.00 per hour
Schedule:
8 hour shift
Ability to commute/relocate:
Tulsa, OK 74136: Reliably commute or planning to relocate before starting work (Required)
Experience:
ETL: 3 years (Preferred)
Azure: 3 years (Preferred)
Work Location: Hybrid remote in Tulsa, OK 74136
Show Less
Report</t>
  </si>
  <si>
    <t>MCG Health</t>
  </si>
  <si>
    <t>United States</t>
  </si>
  <si>
    <t>At MCG, we lead the healthcare community to deliver patient-focused care. We have a mission-driven team of talented physicians and technical experts developing our evidence-based content and innovating our products to accelerate improvements in healthcare. If you are passionate about improving the US healthcare system, MCG wants to hear from you! We are an organization committed to a culture where employees can grow into their best selves and it's an exciting time to join because we offer dynamic roles where you can truly make an impact. We have world-class benefits and the wisdom, opportunity, and stability provided by our 100+ year-old parent company, Hearst.
We have an exciting opening as a Data Engineer.
In this role you will:
Develop and maintain AWS/Azure platform, including Databricks environment.
Develop and maintain a Delta Lakehouse environment.
Act as an authority to guide and establish data governance methodologies.
Develop self-healing data pipelines with robust logging.
Design processes for ingesting and validating external code sets.
Work with Data Analysts to refactor prototype analyses into production state and implement using Delta Live Tables.
Stay up to date on evolving and new technologies, especially Spark, Databricks, Azure and AWS.
Serve as a leader in the development and implementation of quality engineering methods with the team (testability, reuse, consistency, etc.).
We'd love to hear from you if:
You have a related bachelor's degree or equivalent work experience.
You have 3+ years of experience in writing Python and SQL.
You have proficiency in at least one cloud platform (this a must).
You have extensive experience with database/reporting, including working with large, sophisticated databases and process automation.
You have effective organizational skills.
You have proven track record to work concurrently on diverse projects. Maintain high standards for accuracy, integrity, efficiency and confidentiality.
You have strong verbal and written communications skills.
You are able to work independently and be self-directed.
Bonus:
You have Data Science or similar Quantitative Analytics experience
You have health care industry and health claims data experience.
You have knowledge of healthcare data coding systems and common administrative data formats.
Anticipated Pay Range: $115,000 - $156,000
Bonus Eligible: Yes
Benefits: Health insurance, 401k Contributions, Paid Time Off, Vacation, STD/LTD
We embrace diversity and equal opportunity and are committed to building a team that represents a variety of backgrounds, perspectives, and skills. It is only with diverse thoughts and ideas that we'll be able to create the change we want in healthcare. The more inclusive we are, the better our work will be for it.
MCG Health is a Seattle, WA based company but we will consider remote candidates as well.
Job Type: Full-time
Pay: $115,430.00 - $156,170.00 per year
Schedule:
Monday to Friday
Work Location: Remote
Start your job application: click Easy Apply
Show Less
Report</t>
  </si>
  <si>
    <t>Texas</t>
  </si>
  <si>
    <t>Assists in the development of large-scale data structures and pipelines to organize, collect and standardize data that helps generate insights and addresses reporting needs
Applies understanding of key business drivers to accomplish own work
Uses expertise, judgment and precedents to contribute to the resolution of moderately complex problems
Leads portions of initiatives of limited scope, with guidance and direction
Writes ETL (Extract / Transform / Load) processes, designs database systems and develops tools for real-time and offline analytic processing
Collaborates with client team to transform data and integrate algorithms and models into automated processes
Uses knowledge in Hadoop architecture, HDFS commands and experience designing &amp; optimizing queries to build data pipelines
Uses programming skills in Python, Java or any of the major languages to build robust data pipelines and dynamic systems
Builds data marts and data models to support clients and other internal customers
Integrates data from a variety of sources, assuring that they adhere to data quality and accessibility standards
Pay Range
The typical pay range for this role is:
Minimum: 70,000
Maximum: 140,000
Please keep in mind that this range represents the pay range for all positions in the job grade within which this position falls. The actual salary offer will take into account a wide range of factors, including location.
Required Qualifications
1+ years of progressively complex related experience
Experience with bash shell scripts, UNIX utilities &amp; UNIX Commands
Preferred Qualifications
Ability to leverage multiple tools and programming languages to analyze and manipulate data sets from disparate data sources
Ability to understand complex systems and solve challenging analytical problems
Strong problem-solving skills and critical thinking ability
Strong collaboration and communication skills within and across teams
Knowledge in Java, Python, Hive, Cassandra, Pig, MySQL or NoSQL or similar
Knowledge in Hadoop architecture, HDFS commands and experience designing &amp; optimizing queries against data in the HDFS environment
Experience building data transformation and processing solutions
Has strong knowledge of large-scale search applications and building high volume data pipelines
Education
Bachelor's degree or equivalent work experience in Computer Science, Engineering, Machine Learning, or related discipline
Master’s degree or PhD preferred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
Apply Now: click Apply Now
Show Less
Report</t>
  </si>
  <si>
    <t>Ritwik Infotec</t>
  </si>
  <si>
    <t>Hi Folks,
Hope you are doing great!!!
Please find below job description
Job Title: Data Engineer
Location: Remote
Duration: Long Time
Job Description:
Responsibilities:
Write and optimize queries, provide input on peer code reviews and data modeling, deploy data updates via continuous integration / deployment (CI/CD) practices.
Collaborate with software developers, other data engineers, and database architects on projects to ensure optimal data delivery following appropriate change management guidelines.
Collaborate with software and reliability engineers to automate repeatable data tasks.
Work with development and production support teams to troubleshoot data, application, and service deployment issues.
Develop detailed, shared technical procedure documentation, including processes for contingency operations.
Research, provide technical input, document, and implement new technology solutions.
Implement necessary patches, hotfixes, service packs, cumulative updates, upgrades, and configuration change to maintain security compliance and application integrity.
Qualifications:
Bachelor's degree with a major or specialized courses in Information Technology or commensurate experience
Strong verbal and written communication skills
2 years related experience with a combination of the following:
o Knowledge of relational database management systems, such as Oracle RDBMS and PostgreSQL
o Knowledge of NoSQL, data warehousing solutions
o Issue tracking tools such as JIRA
o Strong analytical and problem-solving ability
Familiarity with:
o AWS cloud services (for example: EC2, S3, RDS, Glue)
o Source control and leveraging a source code repository
o Red Hat Enterprise Linux, Oracle Solaris, or other UNIX / Linux distributions.
o Data collection and database/report design
o Programming Languages (Java and Python are preferred)
Position requires US Citizen or lawful permanent resident with three or more years of US residency
Job Type: Contract
Salary: $55.00 - $65.00 per hour
Schedule:
8 hour shift
Work Location: Remote
Show Less
Report</t>
  </si>
  <si>
    <t>Hyatt Corporate Office, Chicago</t>
  </si>
  <si>
    <t>DATA ENGINEER (REMOTE OPPORTUNITY)</t>
  </si>
  <si>
    <t>Summary
The Opportunity
At Hyatt, we’re working to Advance Care through data-driven decisions and automation. This mission serves as the foundation for every decision as we create the future of travel. We can’t do that without the best talent – talent that is innovative, curious, and driven to create exceptional experiences for our guests, customers, owners, and colleagues. Hyatt seeks an experienced Data Engineer who will be an exceptional addition to our growing engineering team. The Data Engineer will work closely with engineering, product managers and data science teams to meet data requirements of various initiatives in Hyatt. As a Data Engineer, you will take on big data challenges in an agile way. In this role, you will build data pipelines that enable engineers, analysts, and other stakeholders across the organization. You will build data models to deliver insightful analytics while ensuring the highest standard in data integrity. You will integrate different data sources, improve the efficiency, reliability, and latency of our data system, help automate data pipelines, and improve our data model and overall architecture. You will be part of a highly visible, collaborative, and passionate data engineering team and will be working on all the aspects of design, development and implementation of scalable and reliable data products and pipelines. Applying the latest techniques and approaches across the domains of data engineering, and machine learning engineering isn’t just a nice to have, it’s a must. This candidate builds fantastic relationships across all levels of the organization and is recognized as a problem solver who looks to elevate the work of everyone around them.
Who We Are
Hyatt is proud to have a culture where coworkers become friends and family. Since 1957, our focus on care for our employees and our guests has served as the heart of our business and made Hyatt one of the best hospitality brands in the world, with more than 950 hotel, all-inclusive, and wellness resort properties in 67 countries across six continents. As we continue to grow – even during the most challenging and uncertain times – we never lose sight of what’s most important: People.
Why now?
We are in a time of extraordinary transformation. Passion for personal travel combined with the explosive growth of global business underpinned our growth for years. With Covid-19, much travel has ceased - but the passion for travel remains. Now that vaccines have been introduced, one of the things people look forward to most is traveling. Hyatt is at the epicenter of the return to travel - and we are looking for passionate changemakers to be a part of our journey. When you join Hyatt, you will join a world of possibility.
How We Care for Our People
Wellbeing is the ultimate realization of our purpose — we care for people so they can be their best. We believe this focus on employees is the key to our success and we’ve earned a place on Fortune’s prestigious “100 Best Companies to Work For®” for the last seven years, ranking No. 28 in 2020.
We’re proud to offer exceptional benefits which may include:
Complimentary and discounted stays at Hyatt hotels around the world
A global family assistance policy with paid time off following the birth or adoption of a child as well as financial assistance for adoption
Work-life benefits including wellbeing initiatives such as a complimentary Headspace subscription, on-site rest and relaxation, meditation lounges and flexible schedules
Our Commitment to Diversity, Equity and Inclusion
Hyatt has made significant strides toward building a diverse, equitable and inclusive culture. With more than 127,000 colleagues across 67 countries, we embrace all cultures, races, ethnicities, genders, sexual orientations, ages, abilities, perspectives, and ways of thinking. Our culture is one that empowers every individual to be his or her best, and such authentic connection inspires the way we care for each other and for our guests.
Who You Are
We care about your qualifications, but we care more about your qualities when you join the Hyatt family. As our ideal candidate, you understand the power and purpose of our Culture of Care and share our core values of Respect, Integrity, Humility, Empathy, Creativity and Fun. Our colleagues embody our purpose of caring for people, including each other, our guests, and ultimately our owners. This commitment to genuine service and care is what differentiates us and drives guest preference.
The Role
Collaborate with product managers, data scientists, engineering, and program management teams to define product features, business deliverables and strategies for data products
Collaborate with business partners, operations, senior management, etc on day-to-day operational support
Support operational reporting, self-service data engineering efforts, production data pipelines, and business intelligence suite
Interface with multiple diverse stakeholders and gather/understand business requirements, assess feasibility and impact, and deliver on time with high quality
Design appropriate solutions and recommend alternative approaches when necessary
Work with high volumes of data, fine tuning database queries and able to solve complex technical problems
Contribute to multiple projects/demands simultaneously
Work in a fast paced, collaborative, and iterative environment
Exercise independent judgment in methods and techniques for obtaining results
Work in an agile/scrum environment
Use state of the art technologies to acquire, ingest and transform big datasets
The ideal candidate demonstrates a commitment to Hyatt core values: respect, integrity, humility, empathy, creativity, and fun.
Qualifications
Qualifications
2 to 5+ years of experience within the field of data engineering or related technical work including business intelligence, analytics
Experience and comfort solving problems in an ambiguous environment where there is constant change. Have the tenacity to thrive in a dynamic and fast-paced environment, inspire change, and collaborate with a variety of individuals and organizational partners
Experience designing and building scalable and robust data pipelines to enable data-driven decisions for the business
Very good understanding of the full software development life cycle
Very good understanding of Data warehousing concepts and approaches
Experience in building Data pipelines and ETL approaches
Experience in building Data warehouse and Business intelligence projects
Experience in data cleansing, data validation and data wrangling
Hands-on experience in AWS cloud and AWS native technologies such as Glue, Lambda, Kinesis, Lake Formation, S3, Redshift
Experience using Spark EMR, RDS, EC2, Athena, API capabilities, CloudWatch, CloudTrail is a plus
Experience with Business Intelligence tools like Tableau, Cognos, ThoughtSpot, etc is a plus
Hands-on experience building complex business logics and ETL workflows using Informatica PowerCenter is preferred
Experience in one of the scripting languages: Python or Unix Scripting
Proficient in SQL, PL/SQL, relational databases (RDBMS), database concepts and dimensional modeling
Strong verbal and written communication skills
Demonstrate integrity and maturity, and a constructive approach to challenges
Demonstrate analytical and problem-solving skills, particularly those that apply to Data Warehouse and Big Data environments
Open minded, solution oriented and a very good team player
Passionate about programming and learning new technologies; focused on helping yourself and the team improve skills
Effective problem solving and analytical skills.
Ability to manage multiple projects and report simultaneously across different stakeholders
Rigorous attention to detail and accuracy
Bachelor’s degree in Engineering, Computer Science, Statistics, Economics, Mathematics, Finance, or a related quantitative field
The position responsibilities outlined above are in no way to be construed as all encompassing. Other duties, responsibilities, and qualifications may be required and/or assigned as necessary
Show Less
Report</t>
  </si>
  <si>
    <t>Hotels &amp; Travel Accommodation</t>
  </si>
  <si>
    <t>Hotels &amp; Resorts</t>
  </si>
  <si>
    <t>Excelgens</t>
  </si>
  <si>
    <t>Be able to write high-quality, well-documented, high-performance code Have basic knowledge and experience in at least one scripting language (e.g., Ruby, Python, Perl) Have basic knowledge of Git and SQL Have some knowledge of financial markets and be interested in economics and finance Have strong organizational and communication skills, both verbal and written Be entrepreneurial and enthusiastic about working in a fast-paced environment Hold a Bachelor’s degree with Major in Computer Science/Engineering or Major in Finance with Minor in Computer Science; or have equivalent qualifications or experience
Job Type: Contract
Contract length: 18 months
Salary: $35.00 - $50.00 per hour
Schedule:
8 hour shift
Experience:
Python: 3 years (Required)
Data analysis skills: 3 years (Preferred)
Work Location: Remote
Show Less
Report</t>
  </si>
  <si>
    <t>Stuller, Inc.</t>
  </si>
  <si>
    <t>Lafayette, LA</t>
  </si>
  <si>
    <t>The Data Engineer position is responsible for developing and maintaining data pipelines from our various data sources to our cloud data warehouse and modeling that data in a variety of formats to support Stuller’s business intelligence and data science objectives.
This role provides the opportunity to perform end-to-end development of data solutions using a modern data engineering technology stack, incorporating best practices from software development including automated testing, continuous integration, and continuous deployment.
Essential Duties &amp; Responsibilities:
Define, design, and implement data pipelines from ingestion to consumption using a varied toolset which might include Fivetran, AWS Glue, Python, Scala and DBT
Architect data models optimized for business intelligence consumption
Identify and expose data pipeline risks, issues, and dependencies
Build and follow modern data security and data governance principles
Evaluate and identify new sources of data located throughout the organization
Collaborate with and support analytics and data science teams to streamline organization of analytics
Integrate disparate datasets into common data models
Troubleshoot poorly performing data workflows and queries inside and outside the team
Detect data quality issues, identify their root causes, implement fixes, and design data audits to capture issues
Support business decisions with ad hoc analyses as needed
Skills:
Strong technical background
Strong problem-solving skills
Ability to multi-task
Qualities:
Inherently curious, a fast learner, and motivated to have a deep understanding of the projects being worked on
Integrity in business practices and when working with others
Hunger for continuous improvement personally and professionally
Experience:
Bachelor’s degree in Computer Science or related technical field
Strong foundational knowledge of SQL
Knowledge of data modeling in analytic environments (Kimball, Star schema, snowflake schema, galaxy schema) a plus
Familiarity with cloud data warehouses like Snowflake a plus
Familiarity with Amazon Web Services, especially services in the data migration arena.
Familiarity with modern ETL tools like Fivetran or Stitch and DBT.
Experience with Agile development practices.
Show Less
Report</t>
  </si>
  <si>
    <t>Spiff, Inc.</t>
  </si>
  <si>
    <t>Data Engineer (US)</t>
  </si>
  <si>
    <t>Spiff (https://spiff.com), recently named one of the most innovative Fintech companies, is on a mission to inspire, enable, and reward peak business performance. Why? Commission plans are used by modern companies to reward and drive good behavior using more advanced rules or combinations of rules such as quota attainment, accelerators, and other types of variable earnings. Great Commission plans motivate Salespeople to sell more to the right companies. In order to help companies and reps to reach their full potential, we take the manual labor and complexity of current commission processes and completely automate them. Finance teams used to spend hours each month trying to prepare commissions, communicate them to their reps, deal with discrepancies, and then get those paid on time. Spiff automates that full process. We connect to the client's systems; CRM, ERP &amp; Payroll to reduce the work and amount of errors. Spiff gives powerful, real-time data and insights to reps, managers, and executives about their commissions.
Who we are looking for...
We’re looking for an awesome Data Engineer to join our growing team and help us deliver intuitive and delightful experiences to our customers. This is a remote job; we will consider candidates based in the US or in Argentina.
As a Data Engineer, you will design and build data pipelines that support data science product features into our core application. These pipelines will be well tested and scalable to meet both streaming and batch processing of data, so that we can provide useful insights and predictions from complex systems. The data engineers at Spiff enjoy the challenge of creating something new that can be relied on in terms of data quality as well as ease of integration throughout the organization .
What you’ll contribute in this role…
Work alongside our Data Scientist and other Data Engineers to help make use of the data Spiff collects and creates
Create pipelines starting with Data Warehouse, apply logic/algorithms, and deliver results to the desired destination
Identify ways to improve data reliability, efficiency, and quality
Deploy sophisticated analytics programs, machine learning, and statistical methods
Work within the Agile framework to manage team progress towards key results
What experience you’ll bring to Spiff…
Experience or interest in the following areas would be especially helpful
3-5 years of experience as a Data Engineer (beyond Data/BI Analysts).
Cloud architecture experience (Google Cloud Platform preferably, AWS, Azure)
Strong Python coding skills with a demonstrated ability to code, test and deploy independently.
Experience building production grade code to handle process/manipulate large scale data (Apache Beam/ Dataflow, workflow orchestration, cloud deployment)
Strong notions on System Architecture, connecting various independent systems
Knowledge of how Data moves (Stream vs Batch, methods to send data through services, Data Collection, storage, access and analytics at scale)
Experience or strong notions on using Data at scale
Build and maintain ETL processes for large scale data
Familiarity with databases (Postgres, MySQL, etc)
Bonus Points!
You find yourself learning new technologies because they are interesting to you
Background in enterprise software development or deployment
Interest in Startups/Tech/Finance. Our team loves the startup community, and a genuine interest in the space is huge.
You’ve worked at a rapidly growing startup, especially early stage
Compensation...
At Spiff Inc. we are committed to equal pay and opportunities. In order to provide full transparency, the salary range for this position is USD $100k - $120k per annum for all candidates based in the US. This position is eligible for equity.
If you are located outside of the US and would like to have visibility on the salary range valid in your location, it can be disclosed by your recruiter upon request.
Spiff Inc. will consider internal equity, external market information and each candidate's prior experience, education, location, skills and aptitudes for the role they are applying for.
What types of perks and benefits we offer…
Competitive Salary and Equity
Remote First &amp; Friendly Company
100% Premium Coverage for High-Deductible Medical, Dental, &amp; Vision Insurance
Up to $1200 a year towards your Health Savings Account
Additional Comprehensive FSA, Life, AD&amp;D, Critical Illness, Group Accident, Hospital Indemnity, Legal, Commuter Coverages available for you &amp; your dependents
Company-sponsored Short-Term &amp; Long-Term Disability Insurance
Company-sponsored Mental Health Insurance &amp; access to online counseling
Flexible Time Off
Flexible work hours
Parental leave
401(k)
HQ in Salt Lake City ( enjoy biking and skiing when you come to visit! )
Come join the best team in the space! We’re building amazing software to solve a massive sales and finance gap, and you’ll be a major part of our success.
At Spiff, we're committed to building a diverse and inclusive organization that reflects the ever-changing world around us. We strive for an equitable workplace where everyone feels welcome regardless of gender identity or sexual orientation; race or ethnicity; age; physical ability; socio-economic status; religious beliefs; political views or affiliations; or any other factor that can be used to make someone feel excluded from the workplace experience.
Our unwavering commitment to this mission is founded on the idea that varied perspectives drive innovation.
We know that fostering a diverse and inclusive team has a positive impact on our products and services, and helps us better serve our customers, employees, and community stakeholders. That's why we're building a culture where differences are celebrated and an environment where people from all backgrounds are treated with respect and given the freedom to be their authentic selves
Show Less
Report</t>
  </si>
  <si>
    <t>urpan technology</t>
  </si>
  <si>
    <t>Senior Data Engineer</t>
  </si>
  <si>
    <t>Job Description:
Job Title: Senior Data Engineer
Duration: 2 Months ()
Location: New York, NY 10004 (100% Remote)
"The Test and Trace Corps is looking for a Senior Data Engineer to join the Data, Analytics, and Product Development Team, which is dedicated to organizing, analyzing, and communicating data as well as building technology solutions, in order to support and inform programmatic and operational efforts of the initiative.
SUMMARY OF DUTIES AND RESPONSIBILITIES:
· Reporting to the Data and Analytics Unit Director in the Data, Analytics, and Product Development Team, the Senior Data Engineer within the Data and Analytics Unit will be responsible for designing, evaluating, and testing data structures to support the work of the Data, Analytics, and Product Development Team and its ability to inform the planning, reporting and development initiatives under the Test and Trace Corps.
The Senior Data Engineer will also be responsible for:
· Building and maintaining the internal data infrastructure to be used by data analytics staff and developing and ensuring standardization in data cleaning, programming, and analyses across large, complex data sets
· Structuring and transforming datasets for multiple complex use cases, user stories, and related requirements within the Data Analytics and Product Team and across the Test and Trace Corps organization
· Auditing current data practices being employed by the Data, Analytics, and Product Development Team and re-engineering tools for improved data flow
· Building back-end data migration tools and infrastructure to support data analytics work
· Performing in-depth investigation and analysis to identify and resolve complex processing problems associated with the systems, programs, and datasets utilized by the Test and Trace Corps organization
· Recommending programs, practices, and standards to facilitate uniform application of electronic data methods, code versioning, and review, ticket management
· Supervising and overseeing the Data Engineer, providing assistance and insights on complex and difficult data sets and ensuring the accuracy of work products.
· Providing advice to front-end developers and field staff on overall data intake and integrations SPAN OF CONTROL (# and Type of Staff Directly Supervised)
· Data Engineer, Data and Analytics Unit (1)"
COMPUTER PROGRAMS/SOFTWARE OPERATED:
· Expertise in Python or equivalent programming language for automation
· Advanced knowledge of SQL
· Experience with API interfacing in a data engineering and analytics environment
· YEARS OF EXPERIENCE:
· 5+ years in a data engineering role in a large organization
PREFERRED SKILLS:
· Ability to work autonomously, think analytically, and anticipate data issues to solve before they arise
· Excellent written and verbal communication skills, with the ability to explain data systems to non-technical teams
· Strong quality control abilities and exceptional attention to detail
· Ability to manage multiple complex projects at a time, prioritize, and execute on tight timelines
Job Types: Contract, Full-time
Salary: $45.00 - $50.00 per hour
Schedule:
8 hour shift
Experience:
Informatica: 1 year (Preferred)
SQL: 1 year (Preferred)
Data warehouse: 1 year (Preferred)
Work Location: Remote
Show Less
Report</t>
  </si>
  <si>
    <t>Franklin, TN</t>
  </si>
  <si>
    <t>The Data Engineer will deliver on this ambition set by Petcare we require the very highest level of technical / engineering expertise within Global Petcare Data &amp; Analytics. In this role, you will expand this high performing team of creative, skilled individuals – to help build out new capabilities and bring fresh ideas to the table.
What are we looking for?
Bachelor’s degree required. Masters / Degree with some computing, scientific, statistical or mathematical component preferred
Experience in processing data using Spark / Databricks or similar
Experience working in a cloud environment (Azure, AWS, GCP)
Experience in at least one of: Python (or similar), SQL, PySpark
Experience in building data pipeline/ETL/ELT solutions
Ability and strong desire to research and learn new technologies and languages
Interest in the contemporary data engineering and analytics landscape, the current tools, the latest approaches
Preferred skills:
Neo4J / Cypher, Microsoft Azure cloud technologies e.g. Blob Storage, ADLS, Azure DevOps, Azure Logic Apps, Azure Functions
Delta Lake storage layer
Data visualisation tools e.g. PowerBI, Tableau, Thoughtspot, D3.js
What will be your key responsibilities?
Engineer and orchestrate data flows &amp; pipelines in a cloud environment using a progressive tech stack e.g. Databricks, Spark, Python, PySpark, Delta Lake, SQL, Logic Apps, Azure Functions, ADLS, Parquet, Neo4J, Flask
Ingest and integrate data from a large number of disparate data sources
Design and build complex data models for analytical insight
Write high quality code contributing to a platform which is scalable and easy to maintain
Work closely with translators, data scientists and technology partners to understand their requirements
Exercise fluid communication
Adopt DevOps &amp; CI/CD methodologies to collaborate on a growing platform
Enthusiastically evolve your technical skillset, engage in training and learn new technologies and techniques
Tackle challenging project tasks demonstrating ownership and responsibility
What can you expect from Mars?
Work with over 130,000 like-minded and talented Associates, all guided by The Five Principles.
Join a purpose driven company, where we’re striving to build the world we want tomorrow, today.
Best-in-class learning and development support from day one, including access to our in-house Mars University.
An industry competitive salary and benefits package, including company bonus.
To apply to this job, click Apply Now
Show Less
Report</t>
  </si>
  <si>
    <t>Rxadvance Corporation</t>
  </si>
  <si>
    <t>Southborough, MA</t>
  </si>
  <si>
    <t>Job Summary:
Responsible for the Design and development of company databases. Responsible for the technical quality and successful &amp; timely delivery of the project(s). Responsible for managing multiple technical development projects and providing guidance to both onshore and offshore teams.
Job Responsibilities (but not limited to):
Design, develop, automate, and support complex applications to extract, transform, and load data.
Create and enhance data solutions, enabling seamless delivery of data.
Responsible for collecting, parsing, managing, and analyzing large sets of data.
Use various data warehousing concepts to build a data warehouse for internal departments of the organization.
Ensure data quality, and cleanup, validate, and verify as needed.
Work with Data Architects to come up with optimal design for data storage (database) and assist in data modeling.
Work with the QA team to come up with test cases for different business scenarios and assist and support testing activities.
Create and update documentation for ETL processes and data flow implemented for building the database needed for application/data warehouse.
Have a thorough (or general for employees that will not have a lot of responsibilities that fall under the URAC standards) understanding of, and perform in compliance with, the current PBM v2.2 URAC standards applicable to the position
Qualifications:
Education and/or Training:
Bachelor’s degree in Computer Science or Engineering required.
Master’s degree in similar fields preferred.
Professional Experience:
Ability to write complex queries to extract data from source databases (Oracle preferred).
ETL tools experience, such as Talend (preferred) Or Informatica.
Some level of NoSQL databases experience (MongoDB preferred).
Object oriented language experience like Python (preferred) or Java and/or .NET experience.
Data Lake/Warehouse Cloud platform experience (AWS, Redshift preferred).
Analytics/Reporting tool for OLAP experience (Tableau preferred).
Oracle PL/SQL development experience (not mandatory but preferred).
Experience in Unix, Shell scripts and/or PowerShell.
Show Less
Report</t>
  </si>
  <si>
    <t>LoanPro</t>
  </si>
  <si>
    <t>Farmington, UT</t>
  </si>
  <si>
    <t>LoanPro is a Fintech SaaS company, providing core lending infrastructure (software and cloud configuration) to mid-market and large lenders. Our superior product enables clients to be more efficient, organized, and streamlined in the lending business. LoanPro’s software manages over 18 billion dollars in loans, with 700+ customers throughout North America. Our amazing employees are driving the growth of our exciting, profitable company – you should be here with us! This is an on-site position as Farmington Utah is a great place to work.
Please apply via our website!
*
The Role*
LoanPro is looking for a software Ninjaneer to join our BI Team. In this role, you will focus on building data pipelines and infrastructure that power data science systems, tools, software and applications for the BI team. You love building, you are familiar with python and backend frameworks. You're inquisitive and understand how to design and implement end-to-end software systems to ensure a prompt and accurate flow of data throughout the company. You may be the right candidate for this position if you thrive on competing priorities and you find the diversity of the daily responsibilities of this position exciting vs overwhelming. We are looking for a go-getter that thinks like a rocket scientist and can run on quicksand to accelerate growth and provide insights to the business.
In this role, you will strive to learn about business and product goals so you can design data models that empower analysis and reporting. You have experience with data modeling: you understand data warehouse modeling and have a nuanced appreciation for when and where traditional approaches work and when they don’t. You have experience developing ETL pipelines to support business data needs.
What You'll Do
Be ready to wear many hats, pitch in and remove roadblocks whenever needed. Embrace ambiguity and change. Create and implement processes and new ways of working where appropriate
Own projects ranging from data structure design to extraction/transformation/loading (ETL), as well as building dashboards for analysis to provide varying levels of visualizations
Develop and maintain databases and applications to automate real-time monitoring as well as the collection and analysis of reliability data from laboratory tests and field evaluations.
Engage directly with customers to participate in the design and development of data needs
Support, monitor, execute production application jobs and processes
Automating analyses and authoring pipelines using SQL, Python, Airflow, Kubernetes based ETL framework
Why You'll Love Working Here
Ability to make a real difference
A value-based, innovation-focused, learning culture
Market-competitive compensation and benefits
401k with a guaranteed 3% contribution
Generous Paid Time Off and Holiday Schedule
Fully Stocked Breakroom
Endless opportunities for growth; when we grow, you grow - and vice versa!
Top Reasons Employees Love Working here: Opportunity for Growth, Rockstar Coworkers, the Culture, and Support from Leadership
What You'll Need
4 year degree in a related field
You are independently driven, self-directed, resourceful, and always willing to roll up your sleeves to deliver.
You have experience developing ELT pipelines with basic datastack like Airflow and DBT
You have experience using cloud infrastructure tools for data (AWS Glue, AWS Redshift, Airbyte, etc. any other knowledge related to this type of tools is a plus)
Strong knowledge of SQL and experience with multiple data architecture paradigms (MySQL, MicrosoftSQL, Oracle, kafka, Spark). You have used written complex SQL queries that join across data from multiple systems, matching them up even when there was not a straightforward way to join the tables. You have experience documenting schemas and creating data dictionaries.
Demonstrated proficiency with Python. Go and/or Java (Optional)
Proficient at ad-hoc analysis using SQL queries, python data analysis packages (e.g.Pandas, Numpy), report writing and presenting findings
Strong knowledge of data visualization techniques and tools using Tableau, Power BI, QuickSight
A natural affinity for the details of complicated systems and processes while remaining focused on the larger vision.
You have a technical background in software engineering or technical management experience with the ability to operate at strategic and tactical levels
Proficient use of various analytic and reporting tools
Excellent written and oral communication skills, including experience in high-level business discussions, in-product content, customer interviews, and technical discussions
Competence in leading multiple projects end-to-end, setting up roadmaps for the team, and motivating the team toward executing on deliverables to achieve project goals
Bonus Points
Life-Work integrated person (You like your Job as much as you like your hobbies)
Working knowledge of Machine Learning algorithms
Through our commitment to industry-leading technology and problem-solving, we are confident that LoanPro will be home to the most rewarding work of your career. If you’re looking for growth, constant learning, and dynamic challenges, you’ll find that amazing career opportunity here. Every voice, every perspective matters and we’re a proud equal opportunity employer.
Important:
Please be sure to add notifications@app.bamboohr.com to your contact list to ensure delivery of all correspondence from us. Sometimes emails from us go to the spam folder. Your applications are important to us and we want to ensure you get our responses.
Job Type: Full-time
Show Less
Report</t>
  </si>
  <si>
    <t>Tampa Bay Rays</t>
  </si>
  <si>
    <t>Saint Petersburg, FL</t>
  </si>
  <si>
    <t>The Tampa Bay Rays are looking for an experienced Data Engineer to help the Baseball Systems department build the best software and analytics solutions in all of Major League Baseball.
What is Baseball Systems?
As part of Baseball Operations, our team builds the innovative tools that our players, coaches, analysts, scouts and front office personnel use to do their jobs, make decisions, and win ballgames.
Our team consists of several data engineers, backend developers and frontend developers and coordinators.
Every line of code we write — and feature we ship — has a direct impact on the field, helping us compete in the postseason year after year.
Working within a very innovative and collaborative front office, your ideas will be welcomed and heard.
We are looking for someone who:
is experienced with relational databases. We use SQL Server and MySql the most.
has experience ingesting data from a myriad of data sources including API’s, CSV’s and relational database tables, even if you haven’t used the exact technology we are currently using.
has an exceptional attention to detail to be able to ensure data accuracy.
possesses good writing skills to help with documentation of our current databases and processes.
is comfortable with most aspects of database administration including building database schemas, proper indexing, understanding when or when not to denormalize data and writing sql queries ranging from simple to complex.
has excellent communication skills to be able to take requests from non-technical users and turn them into proper feature requests.
takes pride in being responsive and gets a thrill out of an occasional fire drill…especially nearing the trade deadline.
It’s not required, but would be awesome if you:
are comfortable taking the lead to suggest the right tool for each specific project. We currently use:
SQL Server Integration Services, Azure Data Factory
R, Python
Apache Projects (Hive, Spark, Kafka, NiFi)
are proficient with evaluating and improving the performance of SQL queries.
have experience with non-relational databases such as Redis, Elasticsearch and neo4j.
What will you do each day?
Create processes to import new datasets.
Ensure data is transformed to its final form to be used by analysts and developers.
Make sure all of our existing data import jobs run successfully.
Use your baseball knowledge and technical skills to find creative ways to identify and correct anomalies in our data.
Verify that the data that was imported is correct and notify the team if you found any problems.
Document existing databases, database warehouses and ETL processes.
Identify areas where improvements can be made.
Manage multiple requests with varying priorities to ensure we meet project deadlines.
Answer data-related questions from other members of the Baseball Operations department.
Brainstorm ways to provide more value to end users through our data.
Why work for the Rays?
Opportunities to choose and work with new technology. We strongly believe in choosing the right tool for the job even if it isn’t part of our current stack.
Exceptional benefits including:
health, vision and dental coverage at competitive rates.
an enhanced 401k where the company contributes even if you don’t!
free tickets to baseball and soccer games (We also own the Tampa Bay Rowdies) for you, your friends and family.
the option to take one day off a month to volunteer for charity that doesn’t count against your vacation time.
healthy meal options at no cost right in the office.
yoga once a week during the workday.
You’ll be working with some of the sharpest minds in all of baseball.
You are a good teammate and like working with other driven and caring teammates.
Your office is in a baseball stadium! Or your office can be remote, your choice!
We are an organization that prides itself on coaching others so please apply even if you don’t meet every one of the requirements above.
Our Interview Process
Complete a quick data engineering questionnaire.
Submit a small take-home data project to be completed at your own pace from the guidelines we provide. We don’t do tests or diagramming or coding on a whiteboard.
A ~30 minute phone call to get to know each other and discuss the position in more detail.
In some cases, we have a second ~30 minute phone call with one of our recruiting staff.
Two or three small panel interviews. In addition to covering technical skills, you will also meet other members of Baseball Operations you’d be collaborating with.
Make a decision!
All offers are contingent on a satisfactory background check.
Statement: All applicants for employment who will be in contact with players are required to be fully vaccinated against COVID-19 prior to commencing employment. Applicants who receive a conditional offer of employment will be required to produce proof of vaccination status prior to their first day of employment. Applicants with qualifying disabilities or bona fide religious objections, or who are pregnant, may be exempted from this requirement or otherwise accommodated if they are unable to be vaccinated.
Acknowledgement: I understand that if offered a role and by accepting a role with the Tampa Bay Rays or Rowdies, I will be participating in COVID-19 community risk mitigation practices including wearing masks in common areas and being vaccinated against the virus.
We are an equal opportunity employer and all qualified applicants will receive consideration for employment without regard to race, color, religion, national origin, sex, sexual orientation, age, disability, gender identity, marital or veteran status, or any other protected class.
Show Less
Report</t>
  </si>
  <si>
    <t>Amick Brown, LLC</t>
  </si>
  <si>
    <t>Amick Brown is seeking an experienced Data Engineer for our direct client.
Location: Santa Clara, CA
Duration: 11 Months
Estimated pay range: $76.35 - $95.44 an hour per client contract and candidate skills, experience and work location.
Description
Data Engineer: Designs, builds and oversees the deployment and operation of technology architecture, solutions and software to capture, manage, store and utilize structured and unstructured data from internal and external sources.
Establishes and builds processes and structures based on business and technical requirements to channel data from multiple inputs, route appropriately and store using any combination of distributed (cloud) structures, local databases, and other applicable storage forms as required.
Develops technical tools and programming that leverage artificial intelligence, machine learning and big-data techniques to cleanse, organize and transform data and to maintain, defend and update data structures and integrity on an automated basis.
Creates and establishes design standards and assurance processes for software, systems and applications development to ensure compatibility and operability of data connections, flows and storage requirements.
Establish product requirements with proper documentation for quality control, and support testing effort. BS degree: 7-9 years of hands-on experience MS degree- 4-5 years of hands-on experience In order to perform the responsibilities of this position, the individual must have:
M.S. in Computer Science, Software/Computer Engineering, or Applied Math with minimum of 4 years industry experience or B.S. degree with minimum (7) years industry experience
Demonstrated excellent communication skills both written and verbal
Ability to independently work with services team to gather product requirements and manage development life cycle
Demonstrated ability to work on large data sets
Interested in early pipeline research and development/prototype efforts
Proficient with relational SQL ( Microsoft SQL , MySQL, Snowflake Postgres, Mongo, NoSQL etc.)
Proficient in two of Python, C#
Solid knowledge of statistics
Proficient in AWS (S3,CLI, Lambda, SNS, SQS)
Good understanding of Event driven workflows and patterns
Proficient in Dockers/Containers
Any experience in the following would be ideal o EKS or Kubernetes o Elastic Search - ELK o Database design and management o CI/CD pipeline and Build tools such as Jenkins, CircleCI, GitLab etc.
Following skills sets is must 1. 5 years of hands-on experience working on data using SQL on multiple platforms (SQL server, my SQL, NoSQL, Snowflake, Mongo) (required) 2. 4 years of hands-on experience with Python and C# programming (required) 3. 4 years of hands-on AWS Stack (S3, CLI, Lamdba, SNS,SQS) 4. 3-4 years of hands-on experience with Application Development Skills - web based or service based (required) 5. 3 years of hands-on experience with ETL tools and automation (required) 6. 2 years experience of using statistics for data modeling and predictions
Amick Brown is an Information Technology consulting company specializing in ERP, Data Analytics, Information Security, Application Development, Networking, and Cloud Computing. The company was founded in 2010 and is headquartered in San Ramon, California.
Regular full-time employees are eligible for the following Amick Brown provided benefits:
Vision
Dental
401k Health
with company match
Paid time off
Sick Leave
long-Term Disability
Life Insurance
Wellness &amp; Discount Programs
Show Less
Report</t>
  </si>
  <si>
    <t>Arthur Grand Technologies Inc</t>
  </si>
  <si>
    <t>Informatica Data Engineer</t>
  </si>
  <si>
    <t>Charlotte, NC</t>
  </si>
  <si>
    <t>Position : Informatica Data Engineer
Location : Mount Laurel, NJ / Wilmington, DE / Charlotte, NC
Mandatory Skills: Informatica Power Centre, Oracle, Unix, Autosys.
Experience: 8-12 yrs,
Nice to have: Azure Cloud
Design and develop ETL processes based on functional and non-functional requirements
Understand the full end to end development activities from design to go live for ETL development
Recommend and execute improvements
Document component design for developers and for broader communication.
Understand and adopt an Agile (SCRUM like) software development mindset
Follow established processes/standards, business technology architecture for development, release management and deployment process
Execute and provide support during testing cycles and post-production deployment, engage in peer code reviews.
Elicit, analyze, interpret business and data requirements to develop complete business solutions, includes data models (entity relationship diagrams, dimensional data models), ETL and business rules, data life cycle management, governance, lineage, metadata and reporting elements.
Apply automation and innovation on new and on-going data platforms for those development projects aligned to business or organizational strategies.
Design, develop and implement reporting platforms (e.g. modeling, ETL, BI framework) and complex ETL frameworks that meet business requirements.
Deliver business or enterprise data deliverables (that adhere to enterprise frameworks) for various platforms/servers/applications/systems.
Job Type: Full-time
Schedule:
8 hour shift
Work Location: One location
Show Less
Report</t>
  </si>
  <si>
    <t>Tek Ninja</t>
  </si>
  <si>
    <t>SQL Data Engineer</t>
  </si>
  <si>
    <t>Irving, TX</t>
  </si>
  <si>
    <t>Location: 2 days onsite - Tuesday and Thursday (mainly Thursday)
Project:
2 major areas of work
Data and decision making
Transforming themselves from platform to digital
Moving away from data movements to more real time data streaming solutions
Can also go with enterprise teams and collaborate with them and build solutions there
ETL data modeling and analytics - little bit in data science as well
Sr. Position - hands on - can work with enterprise offering
Key Performance: Migrating to modern platform but current one needs to be taken care of as well, Upscaling but also keeping the lights on in the old database as well.
Must Haves:
Strong SQL
SSIS
Understanding Data model Warehouse &amp; Snowflake
Informatica
Nice to Have:
Azure Data factory - Working through security controls and what not
Exposure to Kafka - nice to have - but not a real game changer
Required Skills: SQL SSIS Star Schema or Snowflake Schema for DWH Modeling Informatica
Basic Qualification:
Additional Skills:
Background Check: Yes
Drug Screen: Yes
Notes:
Selling points for candidate:
Project Verification Info:
Candidate must be your W2 Employee: Yes
Exclusive to Apex: Yes
Face to face interview required: No
Candidate must be local: Yes
Candidate must be authorized to work without sponsorship: No
Interview times set: Yes
Type of project: Development/Engineering
Master Job Title: DBA: SQL Server
Branch Code: Dallas
Job Type: Full-time
Show Less
Report</t>
  </si>
  <si>
    <t>HealthAware LL</t>
  </si>
  <si>
    <t>Title: Data Engineer
Reports to: Director of Product Technology
Direct Reports: Senior Data Specialist
Company Overview: The Data Engineer is the subject matter expert for HealthAware LLC, a small but growing Eruptr Holdings company offering SaaS solutions to hundreds of hospitals and healthcares systems across the United States.
Purpose: This position is primarily responsible for participating in all development efforts and related responsibilities.
Responsibilities:
Manage data ingestion pipelines from clients including pipeline performance, error mitigation, data normalization and improvement
Create new data pipelines for new clients
Create and manage reporting data pipelines to support data analytics processes
Maintain security and privacy of data at all times
Manage all data documentation for clients
Support clients in operationalizing data provided by our products
Performs other activities as assigned
Essential Requirements:
EDUCATION: Bachelor’s degree from a four-year college or university or equivalent experience
EXPERIENCE:
3-5 years of experience as a data engineer
Strong understanding of Python and/or Ruby
Expert understanding of relational databases and SQL with the ability to write advanced database queries
Firm understanding of object-oriented programming, software design patterns, project build tools and automated build processes, and source control
Excellent interpersonal skills needed to work in a small company environment
LOCATION: This is a fully remote (work-from home) position. Candidates must be located in the contiguous USA and authorized to work therein.
Preferred Requirements:
Experience with Pandas Dataframe
Experience with Tableau or other data visualization platforms
Experience using Ruby on Rails or similar frameworks
Knowledge of AWS data analysis tools
More Info on the Eruptr Holdings Family of Brands:
https://eruptr.com/family-of-brands/
Job Type: Full-time
Pay: $100,000.00 - $120,000.00 per year
Benefits:
401(k)
401(k) matching
Dental insurance
Employee assistance program
Flexible spending account
Health insurance
Health savings account
Life insurance
Paid time off
Parental leave
Referral program
Retirement plan
Vision insurance
Compensation package:
Bonus pay
Experience level:
3 years
Schedule:
Monday to Friday
Application Question(s):
Will you now, or ever, require an employer-sponsored visa or work authorization?
Education:
Bachelor's (Preferred)
Experience:
Data engineer: 3 years (Required)
Ruby: 2 years (Preferred)
Relational databases: 2 years (Required)
SQL: 2 years (Required)
Pandas: 1 year (Preferred)
Tableau: 1 year (Preferred)
Ruby on Rails: 1 year (Preferred)
AWS data analysis tools: 1 year (Preferred)
Python: 2 years (Required)
OOP: 2 years (Required)
Work Location: Remote
Show Less
Report</t>
  </si>
  <si>
    <t>Gravie</t>
  </si>
  <si>
    <t>Hi, we’re Gravie. Our mission is to improve the way people purchase and access healthcare through innovative, consumer-centric health benefit solutions that people can actually use. Our industry-changing products and services are developed and delivered by a diverse group of unique people. We encourage you to be your authentic self - we like you that way.
If you’re dreaming about how you can use an awesome tech stack to disrupt an industry... Gravie could be the place for you. AWS native since we started, we’re using functional programming with autonomous, cross-functional teams to rapidly build and evolve our systems. Gravie is at that sweet spot, checking the boxes for both excellent technology and making a huge splash in the insurance industry.
What does it take to thrive as a Data Engineer at Gravie? You need to have both deep and broad data engineering skills, be innovative, creative, responsible, and curious while moving quickly to deliver results for our customers. Data team builds the data infrastructure and platform for reporting, analytics, and data science. The Data team is part of the engineering organization and uses engineering fundamentals to build solutions that deliver excellent value for the Gravie business teams. You are likely to be self-driven, enjoy working in a fast-paced entrepreneurial environment, and want to get a great understanding of modern data engineering stack and implement them with a long-term vision to create a data driven organization.
You will:
Create and maintain optimal data pipeline architecture from various sources to Gravie’s reporting and analytics database.
Architect, build, and launch efficient &amp; reliable data models and pipelines that meet business requirements and IT standards.
Build the modern data infrastructure for Gravie’s data warehouse by optimal extraction, transformation (dbt), and loading of data from a wide variety of data sources using SQL and AWS technologies (Redshift, Glue, Lamda).
Act as a data architect to understand various source applications and how to integrate them with other source applications.
Identify, design, and implement internal process improvements such as automating manual processes, optimizing data delivery, re-designing infrastructure for greater scalability.
Passionate about data, data quality, and creating accurate and performant data solutions that are easy to consume.
Excel at collaborating with end users to deeply understand questions they’re trying to answer and coming up with user friendly data models that provide actionable insights into operational efficiency, growth, underwriting and other key business performance KPIs.
Demonstrate commitment to our core competencies of being authentic, curious, creative, empathetic and outcome oriented.
You bring:
·· 2+ years of experience building and optimizing data pipelines, architectures and data sets using modern technologies such as AWS, dbt, Glue Airflow.
3+ years of hands on work on building data warehouses with Kimbell methodology
2+ years of data pipelines and orchestrating performant data models on cloud warehouse such as Redshift (preferably using dbt and data orchestration tools like Airflow)
Experience supporting data transformation, data structures, metadata, dependency and workflow management.
Evaluate emerging tech in the rapidly evolving field of data tooling and practices, and regularly make recommendations on opportunities to advance our capabilities.
Analyze query performance and perform query tuning to assist development engineers in designing and optimizing queries.
Experience using the command line and software engineering best practices like version control and using Git
Overall 5+ years of experience in a Data Engineer role, who has attained an undergraduate degree in Computer Science, Statistics, Informatics, Information Systems or another quantitative field.
History of managing complex processes and multi-layered projects
Excellent communication skills
Demonstrated success getting results through collaboration
Extra credit:
Knowledge of Health Insurance Industry
Knowledge of AWS Infrastructure and AWS services like Redshift, Glue, Lambda and Athena
Experience creating reports and dashboards using data visualization or BI tools (Looker, Tableau, Power BI)
Hands on experience with Airflow implementation
Working knowledge of message queuing, stream processing, and highly scalable data stores.
Experience with Tableau
Previous start up company experience
Competitive pay is standard. Our unique benefits program is the gravy, i.e., the special sauce that sets our compensation package apart. In addition to standard benefits, Gravie’s package includes alternative medicine coverage, flexible PTO, 16 weeks paid parental leave, paid holidays, cell phone reimbursement, education reimbursement, and 1 week of paid paw-ternity leave just to name a few.
Where permitted by applicable law, candidates must be fully vaccinated or be willing to be fully vaccinated for COVID-19 by date of hire to be considered for a job at Gravie.
Job Type: Full-time
Show Less
Report</t>
  </si>
  <si>
    <t>HirexHire</t>
  </si>
  <si>
    <t>Data Engineer (Remote)</t>
  </si>
  <si>
    <t>ABOUT US
HirexHire (pronounced hire by hire) is a Chicago-based recruiting and talent consultancy that integrates with companies short-term to provide long-term talent solutions. We take a seat in our client’s everyday operations to understand their people's goals, gaps, and challenges. We then develop and implement the processes and technologies to execute a sustainable and scalable talent plan.
We partner with companies expecting or experiencing high growth who need to hire at scale or fill a critical role rapidly. Our clients are not looking for quick-fix placements but are thoughtfully building a hiring strategy to scale their businesses.
OUR CLIENT
Location: Chicago, IL HQ (remote)
Industry:Healthcare Technology (SaaS)
Company Size: 50+
What They Do: Our client is a cloud-based software platform and patient engagement technology that automates the collection of patient reported outcomes. It also offers procedure-specific education modules to help prepare patients for treatments and proactively monitors their recovery.
Contact HirexHire for more client information
THE ROLE
As a core member of our client’s Data Engineering team, the Data Engineer will work on a broad array of problems that rely on data to derive insights for the client's business and customers. You will collaborate cross-functionally with members of the Engineering, Product, Customer Success, and Marketing teams to make impactful contributions to the client’s data platform solutions. An ideal candidate will be diligent, curious, and self-motivated to unlock the power of data to transform the patient experience and drive positive healthcare outcomes.
This role is 100% remote within the U.S.
WHAT YOU WILL DO
Own the cleaning and processing of large, complex datasets using tools such as SQL and Python.
Design, develop, maintain, and streamline scalable data pipelines to support healthcare data analysis.
Maintain data quality by developing rigorous quality assurance checks throughout the ETL process.
Collaborate with other teams to integrate data from multiple sources.
WHAT YOU WILL NEED
2+ years of experience as a Data Engineer.
Deep knowledge of SQL and at least one programming language (e.g., Python, Java, Ruby, etc.).
Experience working with large, complex datasets and experience designing, building, and maintaining ETL infrastructure in a production setting.
Requirements
WHAT OUR CLIENT OFFERS
Competitive Salary
Flexible, Unlimited PTO
Health, Dental, and Vision Insurance
Performance Bonuses
Company 401K
Professional Development Opportunities
Don’t meet every single requirement? Studies have shown that women and people of color are less likely to apply to jobs unless they meet every single qualification. HirexHire is dedicated to building diverse and inclusive teams for our clients, so if you are excited about this role but your experience doesn’t perfectly align, we encourage you to still apply! We may have another fit for you!
Show Less
Report</t>
  </si>
  <si>
    <t>Aledade</t>
  </si>
  <si>
    <t>Senior Data Engineer, Practice Financial Analytics - (Permanent, Remote US)</t>
  </si>
  <si>
    <t>Bethesda, MD</t>
  </si>
  <si>
    <t>Aledade is looking for a Senior Data Engineer to spearhead the development of data pipelines and creation of new data assets to help our partner practices achieve best-in-class financial performance. In this role, you will help analyze and optimize the drivers of practice financial success and efficiency using one of the largest and most comprehensive physician practice datasets available today. You will help to build a first-of-its-kind EHR-agnostic taxonomy and structure to assess practice financial performance, and use it to help independent primary care practices not only survive but thrive in today’s challenging and dynamic healthcare landscape.
Aledade has a US-based permanently remote engineering and product team that you will be part of.
Here’s what you’ll do:
Play a key role in designing and building the data infrastructure needed to support the objectives of the Practice Financial Analytics team
Contribute to an optimal data pipeline architecture (SQL, Python, Snowflake, dbt, Airflow, AWS), from multiple raw sources of data to polished datasets for analytic and dashboard consumption
Help identify innovative approaches to integrating and processing input from a variety of disparate data sources in order to facilitate analytical insights
Work closely with our Business Intelligence and Impact Analytics teams to create new data assets that power insight both internally and externally
Requirements:
Experience working with healthcare data (e.g., 837, SIU, CCLF, BCDA, etc.) is a must!
4+ years experience in data engineering, including experience building and optimizing ‘big data’ data pipelines, architectures, and data sets
Advanced relational database experience, including the ability to author and navigate highly-complex SQL queries
Experience working with Snowflake and dbt
Experience performing root cause analysis on internal and external data and processes to answer specific business questions and identify opportunities for improvement
A successful history of manipulating, processing and extracting value from large disconnected datasets
A love of supporting and working with cross-functional teams in a dynamic environment
All prospective hires will be required to demonstrate that they have been fully vaccinated, including booster shots, against COVID-19 with a COVID-19 vaccine for which the U.S. Food and Drug Administration has issued a license or an Emergency Use Authorization prior to mutually-agreed upon start date at Aledade, unless they qualify for a medical or religious accommodation to this vaccination requirement.
If you are passionate about transforming the healthcare system into one that best serves the needs of patients, doctors, and society, we’d love for you to join us!
Who We Are:
Aledade is a leader in population health that is using innovative, value based solutions to transform the way physicians interact with their patients. We are on a mission to change healthcare for the better and solve complex problems within the healthcare system.
We follow the simple but radical idea that Aledade only succeeds when our partner practices succeed. From our cutting-edge technology platform to practice transformation services, we provide physicians with everything they need to create and run an accountable care organization (ACO), revamping the way they practice and getting them back to where they should be: quarterbacking their patients’ health care!
Our customized solutions help clinicians in communities across America preserve their autonomy, deliver better care to their patients, reduce overall costs, and keep independent physician practices flourishing.
What Does This Mean for You?
At Aledade, you will be part of a creative culture that is driven by a passion for tackling complex issues with respect, open-mindedness, and a desire to learn. You will work with team members that bring a wide range of experiences, interests, backgrounds, beliefs, and achievements to their work, united by a shared passion for public health and a commitment to the Aledade mission.
We’ve recently been recognized as a Top Workplace by The Washington Post, Best Workplace in HealthCare &amp; Biopharma, Top 100 Best Small &amp; Medium Workplaces, Glassdoor Best Places to Work, a Best and Brightest Companies to Work for in the Nation, a Tech Tribune 10 Best Tech Startups in Maryland and Bethesda, Best Tech for Good, Best Workplaces for Millennials, Best Workplaces for Women, Best Workplaces for Parents, Top Workplaces USA, and a Healthcare Industry Top Workplace.
That’s because the things that matter to you also matter to us!
In addition to time off to support work-life balance and enjoyment, we offer the following comprehensive benefits package designed for the needs of our full-time team-members:
Flexible work schedules and ability to work remotely available for many roles
Educational Assistant Program
Robust time off plan (21 days of PTO in your first year!)
Paid Volunteer Days
11 paid holidays
12 weeks paid Parental Leave for all new parents
6 weeks paid sabbatical
Health, dental and vision insurance paid up to 80% for employees, dependents, and domestic partners
401(k) with up to 4% match
Stock options
Monthly cell phone stipend
Jeans everyday workplace
Gender neutral bathrooms
And more!
At Aledade, we don’t just accept differences, we celebrate them! We strive to attract, develop, and retain highly qualified individuals representing the diverse communities where we live and work. Aledade is committed to creating a diverse environment and is proud to be an equal opportunity employer. Employment policies and decisions at Aledade are based on merit, qualifications, performance, and business needs. All qualified candidates will receive consideration for employment without regard to age, race, color, national origin, gender (including pregnancy, childbirth or medical conditions related to pregnancy or childbirth), gender identity or expression, religion, physical or mental disability, medical condition, legally protected genetic information, marital status, veteran status, or sexual orientation.
Show Less
Report</t>
  </si>
  <si>
    <t>NEXT LEVEL BUSINESS CONCEPTS GROUP LL</t>
  </si>
  <si>
    <t>Data Engineer - Entry Level</t>
  </si>
  <si>
    <t>Phoenix, AZ</t>
  </si>
  <si>
    <t>We are seeking Data Entry Specialist to type information from our database to specific sources for clients. The ideal candidate will be computer savvy and a fast typist with a keen eye for detail. You will report to a data manager or another senior data team member. Understanding of data confidentiality principles is compulsory. The company will rely on you for having accurate and updated data that are easily accessible through a digital database.
Responsibilities
Transfer data from online computer files or database systems using keyboards, data recorders or CRM to fulfil services we offer
Type in data provided directly from customers or affiliates
Create spreadsheets with large numbers of figures without mistakes
Verify data by comparing it to source documents
Update existing data
Retrieve data from the database or electronic files as requested
Perform regular backups to ensure data preservation
Sort and organize CRM after entering data to ensure it is not lost
Skills
Proven experience as data entry expert
Fast typing skills; Knowledge of touch typing system is strongly preferred
Excellent knowledge of word processing tools and spreadsheets (MS Office Word, Excel etc.)
Working knowledge of office equipment and computer hardware and peripheral devices
Basic understanding of databases
Good command of English both oral and written and customer service skills
Great attention to detail
High school degree or equivalent
Job Types: Full-time, Part-time, Contract
Pay: Up to $3,760.00 per month
Benefits:
Flexible schedule
Referral program
Compensation package:
Bonus pay
Commission pay
Experience level:
1 year
2 years
Under 1 year
Schedule:
10 hour shift
12 hour shift
4 hour shift
8 hour shift
Day shift
Evening shift
Night shift
Self-determined schedule
Weekend availability
COVID-19 considerations:
All customers and employees are required to wear masks
Ability to commute/relocate:
Phoenix, AZ 85016: Reliably commute or planning to relocate before starting work (Required)
Experience:
Data entry: 1 year (Preferred)
Work Location: Hybrid remote in Phoenix, AZ 85016
Show Less
Report</t>
  </si>
  <si>
    <t>Highbrow Technology In</t>
  </si>
  <si>
    <t>5+ years as a Data Engineer working with complex databases, ideally in financial services or energy commodities.
Bachelor's degree in Computer Science, Mathematics, Physics, Business Intelligence, or arelated field of study.
Interest and passion for data architecture, analytics, management, and programming.
Experience in commodities is preferred, but not required.
Experience in mapping, standardizing, and normalizing data.
Job Type: Contract
Salary: From $39.90 per hour
Schedule:
8 hour shift
Day shift
Work Location: Remote
Show Less
Report</t>
  </si>
  <si>
    <t>Who You'll Work With
As part of the Cisco IT team, you will be part of Supply Chain Source Organization team, committed to delivering extraordinary services, tools, platforms, and data used to power our Supply Chain. From optimizing/automating Business process systems, to maximizing cloud service providers, to in-house development using the latest technologies, we are constantly innovating and evolving to give our Supply Chain team the competitive advantage.
You'll be part of a highly dynamic, empowered and collaborative Team who are passionate about building, supporting and enhancing a seamless and end-to-end Orchestrator system.
What You'll Do
Cisco IT is looking for a dynamic Full Stack Java Expert with Cloud/SaaS ERP integration experience / expertise to transform and innovate in the supply chain.
Engage with business partners and multi-functional teams to understand business requirements and deliver end to end solutions.
Be hands-on in all aspects of the implementation; lead implementation consultants and vendors
Provide hands-on technical expertise to advise on solutions, including standard products and features to address business issues and opportunities.
Use knowledge of groundbreaking technologies to optimize solution efficiency, flexibility and scalability
Provide input in each cycle of the development phase (Develop, test, and release) to ensure we produce a leading-edge solution and continually learn and evolve to adapt to changing business landscapes.
Handle various tasks to deadlines; communicate progress at regular intervals
Who You Are
10+ Working Experience on large-scale IT ERP implementations with Ebiz experience
Design, code, deploy, maintain, and improve end-to-end applications using frameworks
Develop appropriate unit tests, adhere to coding standards, and best practices, and implement a cohesive product
Ability to debug, optimize code, and automate routine tasks.
Experience in B2B integrations between Oracle Standard cloud or PaaS and external partners is a plus
Hands on experience with Oracle Ebiz suite is a must
Experience in developing applications on different platforms is a plus
Deep understanding on the supply chain manufacturing processes and the technical implementation using Oracle EBiz is preferrred.
Experience with E2Net, GXS, Layer 7 etc is a plus
Good knowledge on Angular, Jquery, CSS, Javascript, HTML, JSON
Knowledge in SQL and NoSQL databases
Good understanding of microservices architecture
Knowledge of Devops models, scrum models along with production support expereince is desired.
Why Cisco
At Cisco, each person brings their unique talents to work as a team and make a difference.
Yes, our technology changes the way the world works, lives, plays and learns, but our edge comes from our people.
o We connect everything – people, process, data and things – and we use those connections to change our world for the better.
o We innovate everywhere - From launching a new era of networking that adapts, learns and protects, to building Cisco Services that accelerate businesses and business results. Our technology powers entertainment, retail, healthcare, education and more – from Smart Cities to your everyday devices.
o We benefit everyone - We do all of this while striving for a culture that empowers every person to be the difference, at work and in our communities.
Colorful hair? Don’t care. Tattoos? Show off your ink. Like polka dots? That’s cool. Pop culture geek? Many of us are. Be you, with us! #WeAreCisco
Message to applicants applying to work in the U.S.:
When available, the salary range posted for this position reflects the projected hiring range for new hire salaries in U.S. locations. For non-sales roles, the hiring ranges reflect base salary and do not include bonuses, equity, or benefits. Hiring ranges for sales positions include base and incentive target, and do not include equity or benefits. Individual pay is determined by the candidate's hiring location and additional factors, including but not limited to skillset, experience, and relevant education, certifications or training. Applicants may not be eligible for the full salary range based on their U.S. hiring location. The recruiter can share more details about compensation for the role in your location during the hiring process.
Start your job application: click Apply Now
Show Less
Report</t>
  </si>
  <si>
    <t>Job Description
At Bose, better sound is just the beginning. We’re passionate engineers, developers, researchers, retailers, marketers … and dreamers. One goal unites us — to create products and experiences our customers simply can’t get anywhere else. We are driven to help people reach their fullest human potential. Creating technology to help people to feel more, do more, and be more. We are highly motivated and curious, and we come to work every day looking to solve real problems and make the best experiences for our customers possible.
The Bose Data Engineering team is responsible for design, development, and enhancement of Bose Data Platforms (Analytics &amp; Customer Data Platforms) in leading and supporting Advanced Analytics &amp; AI/ML workloads. This team is highly impactful and a key enabler of Bose Digital journey by playing a central role in the Data driven transformation.
What you will be working on?
As a junior Data Engineer, you will be working closely with internal customers to build data pipelines, from data acquisition to ML model deployment and monitoring. As part of an agile delivery team, you will design, develop, deploy, and support data and AI/ML pipelines, applying best practices and implementing the necessary integrations with our Data Platform ecosystem. This role requires passion for AWS Serverless solutions, python, and SQL coding.
Under the supervision of a Senior Data Engineer, part of your responsibilities will be:
Design and develop data pipelines pipelines for connected devices, web applications, and mobile applications that support the customer experiences.
Stay up to date on relevant technologies, plug into user groups, understand trends and opportunities that ensure we are using the best techniques and tools
Collaborate with AWS Cloud Architects to optimize and evaluate scalable and serverless solutions by becoming the SME for AWS solutions, including Sagemaker for ML.
Work in multi-functional agile teams to continuously experiment, iterate and deliver on new data product objectives.
Qualifications (Demonstrated Competence)
Degree in Computer Science (or equivalent), master preferred
Proficient with Python and SQL knowledge
Passion for AWS and developing python micro-services in the Cloud
Solid understanding of git and docker
You appreciate agile software processes, data-driven development, reliability, and responsible experimentation.
Highly Desirable but Not Required Skills Include
Hands-on experience with Amazon Web Services &amp; serverless applications
Understanding of CI/CD pipelines and monitoring
SQL proficient
Familiar with SaaS applications
Bose is an equal opportunity employer that is committed to inclusion and diversity. We evaluate qualified applicants without regard to race, color, religion, sex, sexual orientation, gender identity, genetic information, national origin, age, disability, veteran status, or any other legally protected characteristics. For additional information, please review: (1) the EEO is the Law Poster (http://www.dol.gov/ofccp/regs/compliance/posters/pdf/OFCCP_EEO_Supplement_Final_JRF_QA_508c.pdf); and (2) its Supplements (http://www.dol.gov/ofccp/regs/compliance/posters/ofccpost.htm). Please note, the company's pay transparency is available at http://www.dol.gov/ofccp/pdf/EO13665_PrescribedNondiscriminationPostingLanguage_JRFQA508c.pdf. Bose is committed to working with and providing reasonable accommodations to individuals with disabilities. If you need a reasonable accommodation because of a disability for any part of the application or employment process, please send an e-mail to Wellbeing@bose.com and let us know the nature of your request and your contact information.
Apply Now: click Apply Now
Show Less
Report</t>
  </si>
  <si>
    <t>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The Global E-Commerce team focuses on building data infrastructure and data product areas to support business engineering teams working directly on TikTok's E-Commerce platform.
As a data engineer in the Global E-Commerce team, you will have the opportunity to build, optimize and grow one of the largest data platforms in the world. You'll have the opportunity to gain hands-on experience on all kinds of systems in the data platform ecosystem. Your work will have a direct and huge impact on the company's core products as well as hundreds of millions of users.
Responsibilities - What You'll Do
Design and build data transformations efficiently and reliably for different purposes (e.g. reporting, growth analysis, multi-dimensional analysis);
Design and implement reliable, scalable, robust and extensible big data systems that support core products and business;
Establish solid design and best engineering practice for engineers as well as non-technical people.
Qualifications
BS or MS degree in Computer Science or related technical field or equivalent practical experience;
Experience in the Big Data technologies(Hadoop, M/R, Hive, Spark, Metastore, Presto, Flume, Kafka, ClickHouse, Flink etc.);
Experience with performing data analysis, data ingestion and data integration;
Experience with ETL(Extraction, Transformation &amp; Loading) and architecting data systems;
Experience with schema design, data modeling and SQL queries;
Passionate and self-motivated about technologies in the Big Data area.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Dennis.Chau@tiktok.com
Job Information
The base salary range for this position in the selected city is $158080 - $289469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To apply to this job, click Apply Now
Show Less
Report</t>
  </si>
  <si>
    <t>Job Summary:
The Data Engineer will be responsible for developing and maintaining data workflows, ETL processes, SQL queries and data visualization. The candidate should have a basic understanding of database design, data visualization and scripting concepts. The candidate should be comfortable in a collaborative team-based environment. Must be driven to improve and expand their knowledge and technological skillset continuously.
Competencies:
Business Acumen
Communication
Consultation
Critical Evaluation
Relationship Management
Ethical Practice
Problem Solving
Duties and Responsibilities:
Enhance/maintain existing business intelligence (BI) visualization
Support new data initiatives - both cultural and technical
Develop, test, and maintain integration packages
Collaborate with senior team members to ensure systems usability and integrity
Regularly review scripts and actively collaborate with other engineers on best practices
Apply data engineering best practices
Contribute to the breakdown of features into workable items
Qualifications:
Authorized to work in the United States
Experience using SQL Server including writing queries
Experience with C# or other object-oriented based languages
Willing to learn new technologies to meet business goals and requirements as needed
Keen to champion change in all data and BI aspects
Strong communication skills
Understanding of the Systems Development Life Cycle (SDLC) using agile techniques
Ability to work well in a team environment and independently
Must be able to perform duties and responsibilities listed above
Job Type/Schedule:
Full-Time (40 hours/Week)
Hybrid Schedule (8:00am - 5:00pm)
On-Site: Tue, Wed, Thu
Remote (WFH): Mon, Fri
Salary:
$22.00/Hour
Benefits:
Free Individual Health Insurance
Free Training (Program specific)
Paid Time Off
Paid Company Holidays
Education Assistance/Reimbursement (Toward first degree - Bachelors/Associates)
Individual Mentor
401k Retirement Savings
Location:
Dallas, TX
About WOS
Founded in 2005, Workforce Opportunity Services (WOS) is a leading 501(c)(3) nonprofit committed to developing the skills of untapped talent from historically underrepresented communities through partnerships with organizations dedicated to diversifying their workforce. This includes people of color, first-generation college graduates, veterans and early-career aspirants.
Utilizing a scientifically-based model derived from research conducted at Columbia University, we recruit, educate, train, and place high-potential candidates with leading organizations around the world. To date, WOS has served 6000+ individuals through partnerships with more than 65 corporations in 60+ locations worldwide. For more information, visit wforce.org.
Start your job application: click Apply Now
Show Less
Report</t>
  </si>
  <si>
    <t>At MCG, we lead the healthcare community to deliver patient-focused care. We have a mission-driven team of talented physicians and technical experts developing our evidence-based content and innovating our products to accelerate improvements in healthcare. If you are passionate about improving the US healthcare system, MCG wants to hear from you! We are an organization committed to a culture where employees can grow into their best selves and it's an exciting time to join because we offer dynamic roles where you can truly make an impact. We have world-class benefits and the wisdom, opportunity, and stability provided by our 100+ year-old parent company, Hearst.
We have an exciting opening as a Data Engineer.
In this role you will:
Develop and maintain AWS/Azure platform, including Databricks environment.
Develop and maintain a Delta Lakehouse environment.
Act as an authority to guide and establish data governance methodologies.
Develop self-healing data pipelines with robust logging.
Design processes for ingesting and validating external code sets.
Work with Data Analysts to refactor prototype analyses into production state and implement using Delta Live Tables.
Stay up to date on evolving and new technologies, especially Spark, Databricks, Azure and AWS.
Serve as a leader in the development and implementation of quality engineering methods with the team (testability, reuse, consistency, etc.).
We'd love to hear from you if:
You have a related bachelor's degree or equivalent work experience.
You have 3+ years of experience in writing Python and SQL.
You have proficiency in at least one cloud platform (this a must).
You have extensive experience with database/reporting, including working with large, sophisticated databases and process automation.
You have effective organizational skills.
You have proven track record to work concurrently on diverse projects. Maintain high standards for accuracy, integrity, efficiency and confidentiality.
You have strong verbal and written communications skills.
You are able to work independently and be self-directed.
Bonus:
You have Data Science or similar Quantitative Analytics experience
You have health care industry and health claims data experience.
You have knowledge of healthcare data coding systems and common administrative data formats.
Anticipated Pay Range: $115,000 - $156,000
Bonus Eligible: Yes
Benefits: Health insurance, 401k Contributions, Paid Time Off, Vacation, STD/LTD
We embrace diversity and equal opportunity and are committed to building a team that represents a variety of backgrounds, perspectives, and skills. It is only with diverse thoughts and ideas that we'll be able to create the change we want in healthcare. The more inclusive we are, the better our work will be for it.
MCG Health is a Seattle, WA based company but we will consider remote candidates as well.
Job Type: Full-time
Pay: $115,430.00 - $156,170.00 per year
Schedule:
Monday to Friday
Work Location: Remote
To apply to this job, click Easy Apply
Show Less
Report</t>
  </si>
  <si>
    <t>Working at The Bank of Missouri
At The Bank of Missouri we know it takes great people to support the communities we serve! We are passionate about caring for people and communities, and know how to recognize and reward our employees for their talent and contributions. When you work at The Bank of Missouri, you not only get to help others, but you also get the resources, opportunities and support to grow your own career.
About our Company
Staying in business for more than 125 years is hard. Really hard. If you think about it, we've endured many events, like the Great Depression and two World Wars. We've survived and thrived, thanks to our great customers and communities. We were founded on core values of accountability, community service and financial conservatism. Those principles are the reason we are still in business today. Caring for people and communities is our foundation!
We've built a reputation of being financially secure and community focused. We are an independent community bank and fully intend to stay that way. We are big enough to accommodate any financial need, yet small enough to give every customer the personal treatment they deserve.
Here are some of the great benefits you will enjoy as a member of our team:
Flexible hours
Option to work from home
Competitive Salary
Fitness reimbursement
Learning, development and growth opportunities
About this job:
A Contract Services Data Engineer is responsible for working with the bank’s contracted relationships and bank management to ingest, prepare, store, and visualize the data received from both internal and external sources to facilitate the bank’s BIN Sponsorship program. This role is responsible for building and maintaining ETL pipelines and data visualizations to be used by Management.
As a Contract Services Data Engineer you will:
Design, develop, optimize, and maintain data architecture and pipelines that adhere to ETL principles and business goals
Integrate data from different databases, internal and external including relationships and regulatory bodies.
Build scalable dashboards from multiple data sources
Manage databases, following data management best practices (preferred)
Remove corrupted data and fix coding errors and related problems
Troubleshoot the reporting database environments and reports
Provide quality assurance of imported data, working with other departments (Compliance, Operations, audit, etc.) if necessary
Process confidential data and information according to guidelines
Provide quality assurance of imported data, working with other departments (Compliance, Operations, audit, etc.) if necessary
Work with management team to create a prioritized list of needs
Prepare presentations, conduct research and maintain quality of database systems
Qualifications for Success:
Desired Experience:
Bachelor’s Degree in Software Engineering, Computer Science, Data Analytics or related field from an accredited University with 1+ years of experience in building end-to-end ETL pipelines, or 2+ years’ experience building ETL pipelines
Proficiency in Python and SQL for ingesting, transforming, and storing data
Understanding of data extraction, data ingestion, data integration, database design and development, and ETL/ELT lifecycle
Experience building dashboards using Tableau or similar data visualization tool
Experience in data administration, data security, and data validation
Experience in version control (Git)
Self-starter, interest for developing the best possible solutions to problems
Highly preferred but not required:
Experience with Snowflake or similar cloud platforms
Experience with Salesforce
Prior Experience in Credit Card/Private Label industry
The Bank of Missouri is an Equal Opportunity Employer
Show Less
Report</t>
  </si>
  <si>
    <t>Assists in the development of large-scale data structures and pipelines to organize, collect and standardize data that helps generate insights and addresses reporting needs
Applies understanding of key business drivers to accomplish own work
Uses expertise, judgment and precedents to contribute to the resolution of moderately complex problems
Leads portions of initiatives of limited scope, with guidance and direction
Writes ETL (Extract / Transform / Load) processes, designs database systems and develops tools for real-time and offline analytic processing
Collaborates with client team to transform data and integrate algorithms and models into automated processes
Uses knowledge in Hadoop architecture, HDFS commands and experience designing &amp; optimizing queries to build data pipelines
Uses programming skills in Python, Java or any of the major languages to build robust data pipelines and dynamic systems
Builds data marts and data models to support clients and other internal customers
Integrates data from a variety of sources, assuring that they adhere to data quality and accessibility standards
Pay Range
The typical pay range for this role is:
Minimum: 70,000
Maximum: 140,000
Please keep in mind that this range represents the pay range for all positions in the job grade within which this position falls. The actual salary offer will take into account a wide range of factors, including location.
Required Qualifications
1+ years of progressively complex related experience
Experience with bash shell scripts, UNIX utilities &amp; UNIX Commands
Preferred Qualifications
Ability to leverage multiple tools and programming languages to analyze and manipulate data sets from disparate data sources
Ability to understand complex systems and solve challenging analytical problems
Strong problem-solving skills and critical thinking ability
Strong collaboration and communication skills within and across teams
Knowledge in Java, Python, Hive, Cassandra, Pig, MySQL or NoSQL or similar
Knowledge in Hadoop architecture, HDFS commands and experience designing &amp; optimizing queries against data in the HDFS environment
Experience building data transformation and processing solutions
Has strong knowledge of large-scale search applications and building high volume data pipelines
Education
Bachelor's degree or equivalent work experience in Computer Science, Engineering, Machine Learning, or related discipline
Master’s degree or PhD preferred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
Start your job application: click Apply Now
Show Less
Report</t>
  </si>
  <si>
    <t>As Data Engineer, Data-Driven Marketing, you will play a critical role in the development and ongoing use of consumer data (1P/2P/3P) across key marketing platforms, notably Mars Wrigley’s Consumer Data Platform (CDP) to accelerate analytics and data science for consumer engagement.
What are we looking for?
Bachelor’s degree in computer science, application programming, software development, information systems, database administration, mathematics, engineering, or other related field. Advanced degree will be preferred.
5+ years in a rapid development environment, preferably within an analytics environment
3+ years of work experience in big data or large scale data projects
Expertise in best practices data design, data governance, metadata management, etc.
Hands-on experience with cloud-based data platforms (e.g, Azure, AWS) and their underlying solutions, as well as traditional enterprise RDBMS, SQL, and data orchestration.
Highly proficient in SQL with a working knowledge of Python, as well as interface/API development
Experience with big data solutions such as AWS S3, Databricks, Spark, Snowflake, etc.
Experience with CDP, DMP, CRM, EMS platforms a plus
What will be your key responsibilities?
Lead data engineering activities on the CDP as it relates to data science capability building and campaign activations
Build out the necessary data structures optimized for analytics, leveraging a Snowflake and Azure data lake environment, anticipating needing both a BI/reporting environment, as well as an advanced analytics, direct query environment
Partner with data scientists, data-driven activation specialists, and analysts to develop and deploy models on the CDP for reuse by content and activation teams
Ensure table and query performance is optimized for machine learning and real time campaign activations
Work closely with the CDP Platform Engineer to ensure inbound and outbound integrations are performing optimally with a means to audit data from source through to activation
What can you expect from Mars?
Work with over 130,000 like-minded and talented Associates, all guided by The Five Principles.
Join a purpose driven company, where we’re striving to build the world we want tomorrow, today.
Best-in-class learning and development support from day one, including access to our in-house Mars University.
An industry competitive salary and benefits package, including company bonus.
#LI-LD1
To apply to this job, click Apply Now
Show Less
Report</t>
  </si>
  <si>
    <t>Title: Data Engineer
Reports to: Director of Product Technology
Direct Reports: Senior Data Specialist
Company Overview: The Data Engineer is the subject matter expert for HealthAware LLC, a small but growing Eruptr Holdings company offering SaaS solutions to hundreds of hospitals and healthcares systems across the United States.
Purpose: This position is primarily responsible for participating in all development efforts and related responsibilities.
Responsibilities:
Manage data ingestion pipelines from clients including pipeline performance, error mitigation, data normalization and improvement
Create new data pipelines for new clients
Create and manage reporting data pipelines to support data analytics processes
Create data schemas and structures to support current and future products
Maintain security and privacy of data at all times
Manage all data documentation for clients
Support clients in operationalizing data provided by our products
Performs other activities as assigned
Essential Requirements:
EDUCATION: Bachelor’s degree from a four-year college or university or equivalent experience
EXPERIENCE:
3-5 years of experience as a data engineer
Strong understanding of Python and/or Ruby
Expert understanding of relational databases and SQL with the ability to write advanced database queries
Firm understanding of object-oriented programming, software design patterns, project build tools and automated build processes, and source control
Excellent interpersonal skills needed to work in a small company environment
LOCATION: This is a fully remote (work-from home) position. Candidates must be located in the contiguous USA and authorized to work therein.
Preferred Requirements:
Experience with Pandas Dataframe
Experience with Tableau or other data visualization platforms
Experience using Ruby on Rails or similar frameworks
Knowledge of AWS data analysis tools
More Info on the Eruptr Holdings Family of Brands:
https://eruptr.com/family-of-brands/
Job Type: Full-time
Pay: $100,000.00 - $120,000.00 per year
Benefits:
401(k)
401(k) matching
Dental insurance
Employee assistance program
Flexible spending account
Health insurance
Health savings account
Life insurance
Paid time off
Parental leave
Referral program
Retirement plan
Vision insurance
Compensation package:
Bonus pay
Experience level:
3 years
Schedule:
Monday to Friday
Application Question(s):
Will you now, or ever, require an employer-sponsored visa or work authorization?
Education:
Bachelor's (Preferred)
Experience:
Data engineer: 3 years (Required)
Ruby: 2 years (Preferred)
Relational databases: 2 years (Required)
SQL: 2 years (Required)
Pandas: 1 year (Preferred)
Tableau: 1 year (Preferred)
Ruby on Rails: 1 year (Preferred)
AWS data analysis tools: 1 year (Preferred)
Python: 2 years (Required)
OOP: 2 years (Required)
Work Location: Remote
Show Less
Report</t>
  </si>
  <si>
    <t>Who You'll Work With
As part of the Cisco IT team, you will be part of Supply Chain Source Organization team, committed to delivering extraordinary services, tools, platforms, and data used to power our Supply Chain. From optimizing/automating Business process systems, to maximizing cloud service providers, to in-house development using the latest technologies, we are constantly innovating and evolving to give our Supply Chain team the competitive advantage.
You'll be part of a highly dynamic, empowered and collaborative Team who are passionate about building, supporting and enhancing a seamless and end-to-end Orchestrator system.
What You'll Do
Cisco IT is looking for a dynamic Full Stack Java Expert with Cloud/SaaS ERP integration experience / expertise to transform and innovate in the supply chain.
Engage with business partners and multi-functional teams to understand business requirements and deliver end to end solutions.
Be hands-on in all aspects of the implementation; lead implementation consultants and vendors
Provide hands-on technical expertise to advise on solutions, including standard products and features to address business issues and opportunities.
Use knowledge of groundbreaking technologies to optimize solution efficiency, flexibility and scalability
Provide input in each cycle of the development phase (Develop, test, and release) to ensure we produce a leading-edge solution and continually learn and evolve to adapt to changing business landscapes.
Handle various tasks to deadlines; communicate progress at regular intervals
Who You Are
10+ Working Experience on large-scale IT ERP implementations with Ebiz experience
Design, code, deploy, maintain, and improve end-to-end applications using frameworks
Develop appropriate unit tests, adhere to coding standards, and best practices, and implement a cohesive product
Ability to debug, optimize code, and automate routine tasks.
Experience in B2B integrations between Oracle Standard cloud or PaaS and external partners is a plus
Hands on experience with Oracle Ebiz suite is a must
Experience in developing applications on different platforms is a plus
Deep understanding on the supply chain manufacturing processes and the technical implementation using Oracle EBiz is preferrred.
Experience with E2Net, GXS, Layer 7 etc is a plus
Good knowledge on Angular, Jquery, CSS, Javascript, HTML, JSON
Knowledge in SQL and NoSQL databases
Good understanding of microservices architecture
Knowledge of Devops models, scrum models along with production support expereince is desired.
Why Cisco
At Cisco, each person brings their unique talents to work as a team and make a difference.
Yes, our technology changes the way the world works, lives, plays and learns, but our edge comes from our people.
o We connect everything – people, process, data and things – and we use those connections to change our world for the better.
o We innovate everywhere - From launching a new era of networking that adapts, learns and protects, to building Cisco Services that accelerate businesses and business results. Our technology powers entertainment, retail, healthcare, education and more – from Smart Cities to your everyday devices.
o We benefit everyone - We do all of this while striving for a culture that empowers every person to be the difference, at work and in our communities.
Colorful hair? Don’t care. Tattoos? Show off your ink. Like polka dots? That’s cool. Pop culture geek? Many of us are. Be you, with us! #WeAreCisco
Message to applicants applying to work in the U.S.:
When available, the salary range posted for this position reflects the projected hiring range for new hire salaries in U.S. locations. For non-sales roles, the hiring ranges reflect base salary and do not include bonuses, equity, or benefits. Hiring ranges for sales positions include base and incentive target, and do not include equity or benefits. Individual pay is determined by the candidate's hiring location and additional factors, including but not limited to skillset, experience, and relevant education, certifications or training. Applicants may not be eligible for the full salary range based on their U.S. hiring location. The recruiter can share more details about compensation for the role in your location during the hiring process.
Apply Now: click Apply Now
Show Less
Report</t>
  </si>
  <si>
    <t>SnappyHires</t>
  </si>
  <si>
    <t>McLean, VA</t>
  </si>
  <si>
    <t>Job Description Roles and Responsibilities:
Need 7+ years of total experience and the engineer is responsible for delivering the features or software functionality independently and reliably.
Develop technical design documentation and shape architecture in coordination with the lead engineer
Skills Needed:
Python MongoDB Pyspark Strong SQL, AWS : SNS, SQS, Lambda, EKS
Job Type: Contract
Salary: $69.00 - $70.00 per hour
Schedule:
8 hour shift
On call
Ability to commute/relocate:
Mclean, VA 22101: Reliably commute or planning to relocate before starting work (Required)
Application Question(s):
Data engineer only for W2 roles
Work Location: Hybrid remote in Mclean, VA 22101
Show Less
Report</t>
  </si>
  <si>
    <t>Sr. Data Engineer</t>
  </si>
  <si>
    <t>Data Engineer
Corp-Corp
Remote
Description:
We need Data Engineer with hands-on experience in PySpark to build data pipes in AWS environments.
Should be able to write design documents and independently build the Data Pipes based on the defined Source to Target mappings.
The candidate should have good exposure to RDBMS and able to convert complex Stored Procedures, SQL Triggers, etc. logic using PySpark in the Cloud platform.
The candidate should be open to learn new technologies and implement solutions quickly in the cloud platform
Data Modeling ,PySpark, SQL, AWS, Python
Any knowledge of the Palantir Foundry Platform will be a big plus.
Communicate with program key Stakeholders to keep the project aligned with their goals.
Effectively Interact with QA and UAT team for code testing and migrate to different regions.
4-5 years of hands-on experience in PySpark to build data pipes in AWS environments.
Expert in writing shell scripts to execute various job scheduler
Basic understanding of Informatica Mapping and Workflows.
The candidate should able to convert complex Stored Procedures, SQL Triggers, etc. logic using PySpark in the Cloud platform.
Job Types: Full-time, Contract
Salary: Up to $85.00 per hour
Experience level:
10 years
11+ years
9 years
Schedule:
8 hour shift
Experience:
Informatica: 1 year (Preferred)
AWS: 5 years (Required)
Pyspark: 4 years (Required)
Work Location: Remote
Speak with the employer
+91 7322856236
Show Less
Report</t>
  </si>
  <si>
    <t>N9 IT SOLUTIONS</t>
  </si>
  <si>
    <t>Job Title: - Dot Net Developer
Position: - W2 Employment ( Should work on our W2 )
(Authorized to work anywhere in the USA and for only those who are staying in the USA)
Long term contract
Eligible Visa status: - F1,OPT, H1B
Responsibilities:
- Design and implement effective database solutions based on both SQL and Document models
- Prepare database design and architecture diagrams for management and executive teams
- Identify database enhancement needs by evaluating real-time and batch workloads from various services and client applications
- Recommend solutions to improve existing database systems
- Play key part in planning and execution of data migration projects with zero downtime
- Product custom data extracts, Adhoc scripts and reports as needed.
Qualifications:
- Must have 3+ years of experience designing and building data models, data pipelines and ETL processes to source, curate and organize data for large scale applications
- Must have experience building data, data warehouse using both SQL (Postgres SQL, AWS Aurora) and NoSQL (MongoDB, Cassandra, BigQuery) databases
- Must have programming experience processing large data files, real-time stream data processing, real-time events data processing using SQL, Java, JavaScript, Python languages
- Experience in Spring Batch is a plus
- Bachelors degree in computer science, computer engineering, data science, or relevant field
- Ability to work in an Agile/SCRUM environment
- Strong writing and communication skills
Benefits: -
Competitive salary
Flexible work schedule &amp; part-time off
E-verified
H1B and GC filling
On job technical support
Skill Enhancement
Guesthouse facilities are also available
Opportunity to work with Fortune 500 Companies
Thanks, regard
Job Type: Full-time
Salary: $36.00 - $48.00 per hour
Schedule:
8 hour shift
Work Location: Remote
Speak with the employer
+91
Show Less
Report</t>
  </si>
  <si>
    <t>NOVUS Professional Services Inc.</t>
  </si>
  <si>
    <t>Senior Data Engineer (No C2C)</t>
  </si>
  <si>
    <t>Sr. Data Engineer (C2C not accepted)
Contract-to-Hire (No C2C)
Hybrid work environment (3 days in the office) at Ballwin, MO, Charlotte, NC, Coppell, TX, Greenwood Village, CO, NYC, NY, Stamford, CT; or New York City, NY.
If you are ok with the above, please send me a few days and times what would work best for a Zoom interview.
NOVUS Professional Services is seeking a Data Engineer, with at least 6 years of experience. The successful candidate will perform data collection, analysis, validation and reporting. Design, test, document processes, and write SQL queries. Extract and analyze data from various sources, including databases, manual files, external websites, and MS Excel. Responds to data inquiries from various groups within an organization. Document reporting requirements and processes. Validates data components as required. Requires experience with relational databases and knowledge of query tools and/or statistical software. Strong analytical and organizational skills also essential. 6+ years of experience.
Skill Requirements:
SQL skills.
Good working knowledge of MS Excel, PowerPoint, and Microsoft office products.
Engineer datasets using Python to support reporting in Tableau.
Identify and recommend continuous improvement opportunities.
Integrate into an Agile (Scrum-Ban) team within a SAFe framework.
Actively participate in collaborative design and review sessions; pushing innovation while observing best practices.
Observe the organization, identify pain points, and think of creative solutions that leverage our data.
Data Privacy Engineer Soft Skills:
Excellent written and verbal communication skills with the ability to capture and articulate technical and non-technical details, as well as elaborate process flows.
A strong, team-oriented spirit, a mindset focused on learning and achieving objectives, and the discipline to work rigorously while unmonitored.
An appetite for working in a fast paced, quick changing, environment and spending time on multiple projects.
Ability to present analysis and findings to a large group.
Technical Expertise:
2+ years of Python development experience.
2+ years experience with Snowflake.
2+ years of experience with Tableau.
2+ years of experience with Sigma.
Experience with AWS data stores. (exporting data)
Excel.
PowerPoint.
Microsoft Office.
Expertise with SQL.
Experience working with structured and unstructured data.
Experience with JavaScript is a plus.
Experience with Linux is a plus.
About NOVUS Professional Services Inc.:
Founded in 1997 in the shadows of Colorado’s Rocky Mountains, NOVUS Professional Services was built from the beginning on three cornerstones: Focus on Clients Focus on Consultants Focus on Technology
Show Less
Report</t>
  </si>
  <si>
    <t>Curinos</t>
  </si>
  <si>
    <t>Company Description
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
Job Description
Curinos is looking for a Data Engineer who is passionate about modern data architecture and can lead a team tasked with building a leading-edge data/analytics platform for scalable applications in financial services.
The Data Engineer is a key member of the ML/Data Engineering Center of Excellence that will be expected to do the following:
Design pipelines and processes in SQL Server that encodes complex business transformation and validation logic at a customer-level
Help navigate the cloud migration journey using a well-architected path
In-depth knowledge of relational database internals to be able to optimize processing and troubleshoot
Work with data science and product teams to design solutions to meet their use cases
Support an ecosystem of proprietary and third-party tools and technologies to empower high performing ML/data engineering and data science teams
Research and present emerging technologies and design patterns to engineering leadership
The salary range for this role is 100K -110K
Qualifications
Bachelors or advanced degrees (Masters or PhD) degree, preferably in computer science, or engineering field
5+ years of relevant work experience in data engineering/architecture
Extensive Experience in SQL Server with a high degree of proficiency
Experience with data pipeline and workflow management tools: Airflow, Glue, etc.
Experience with Python and Scala.
Working knowledge of enterprise data platforms like Databricks and/or Snowflake
Working knowledge of machine learning pipelines and technologies is a bonus
Experience supporting and working with cross-functional teams in a dynamic environment.
Strong project management and organizational skills.
Self–discipline and willingness to learn
Excellent verbal and written communication skills
Additional Information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
Show Less
Report</t>
  </si>
  <si>
    <t>SETI Institute</t>
  </si>
  <si>
    <t>Planetary Data Engineer</t>
  </si>
  <si>
    <t>Position Title: Planetary Data Engineer
FLSA Status: Exempt, full time
Location: This is a REMOTE position
__________________________________________________________________________
POSITION SUMMARY:
The Planetary Data Engineer will support the Visible Imaging System (VIS, the rover cameras) on the VIPER mission to the Moon in 2024. The Planetary Data Engineer will be responsible for architecting, developing, and maintaining software and systems to orchestrate, manage, and process VIS science data once it is received from the spacecraft and ground data system. This work involves interfacing with the supervisor to determine the data processing need for each component of the VIS data system. Other teammates may develop components for this VIS data system, but this Data Engineer will be responsible for the system.
RESPONSIBILITIES:
Architect, develop, and maintain software as needed to orchestrate the processing of VIS science data.
Architect, develop, and maintain software as needed to manage and store VIS science data.
Architect, develop, and maintain software as needed to process VIS science data.
Analyze VIS science data to monitor data system health as needed.
Support anomaly resolution of data system problems as requested.
QUALIFICATIONS:
Masters degree or equivalent experience with software and data systems.
Experience with unix operating systems and Docker.
Experience with the Python programming language.
Experience with PostgreSQL.
Experience with Dagster or equivalent orchestration software systems (Airflow, etc.).
PHYSICAL REQUIREMENTS:
Constantly perform desk-based computer tasks.
Sort, file paperwork, grasp lightly, and use fine manipulation, lift, carry, push and pull objects that weigh up to 25 lbs.
Stand, walk, reach or work above shoulders and use a telephone.
Apply Here: https://www.seti.org/jobs/planetary-data-engineer
Salary/Benefits: The SETI Institute provides competitive salary, excellent benefits including health/dental/vision insurance, a flexible spending account for medical and dependent care, vacation, and sick leave. The Institute sponsors a retirement plan option upon fulfillment of eligibility.
Diversity and Equity
All qualified applicants will receive consideration for employment without regard to race, color, religion, sex, sexual orientation, gender identity, or national origin.
The SETI Institute is an Affirmative Action Employer and members of underrepresented communities and demographics are particularly encouraged to apply, including women, people of color, LGBTQ and people with disabilities.
EO/AA/Disability/Veteran Employer
Note: The Institute will not sponsor applicants for work visas
Show Less
Report</t>
  </si>
  <si>
    <t>Xforia Inc</t>
  </si>
  <si>
    <t>Data Engineer- Durham NC
MUST HAVE: Python (70% of the project), Snowflake (30% of the project)
Job Type: Contract
Benefits:
Referral program
Schedule:
Monday to Friday
Experience:
Informatica: 1 year (Preferred)
SQL: 1 year (Preferred)
Data warehouse: 1 year (Preferred)
Work Location: On the road
Show Less
Report</t>
  </si>
  <si>
    <t>General Mills</t>
  </si>
  <si>
    <t>Lead Data Engineer</t>
  </si>
  <si>
    <t>Job Description:
Lead Data Engineer
Position Description:
Do you want to impact our future through data, analytics and innovative technology? Do you thrive on leading big things and making it happen? Bring your passion, expertise and problem-solving skills to the table and make an impact.
General Mills is reshaping the future, and technology &amp; data play an important role for us. Your technology experience will help us get the right data and solutions at the right time, every time. As one of the world’s leading food companies, General Mills operates across the globe with more than 100 recognizable consumer brands, including: Cheerios, LÄRABAR, Pillsbury, Yoplait, Annie’s Homegrown, Totino’s, Epic Provisions and Blue Buffalo.
As a Lead Data Engineer, you will work closely with a multidisciplinary agile team to build, enhance and maintain high quality data pipelines driving analytic solutions. These solutions will generate insights from our connected data, enabling General Mills to advance the data-driven decision-making capabilities of our enterprise. This role requires deep understanding of data architecture, data engineering, data analysis, reporting, and a basic understanding of data science techniques and workflows.
Responsibilities:
Design, develop, optimize, and maintain data architecture and pipelines that adhere to ETL principles and business goals.
Take the lead in solving complex data problems to enable business partners to achieve their goals
Lead project team members to deliver data capabilities
Mentor all team members and set a strong example
Partner across the D&amp;T organization, actively seek out learnings from other teams and projects to bring back to current initiatives
Foster a culture of sharing, re-use, design for scale, stability, and operational efficiency of data and analytical solutions
Key contributor in the evaluation, implementation and deployment of emerging tools and processes in the evolving data landscape
Develop and deliver communication &amp; education plans on data engineering capabilities, standards, and processes
Partner with business analysts and architects to develop technical architectures for strategic enterprise projects and initiatives.
Required Skills/Experience:
Bachelor’s Degree
5+ years of experience working in data engineering or architecture role
Expertise in SQL and data analysis and experience with at least one programming language
Experience developing and maintaining data warehouses in Cloud or other large scale data platforms
Data Engineering experience using Google Cloud Platform or another Cloud environment
Experience with BigQuery, Python, Spark and familiarity with Kafka
Excellent communication, listening, and influencing skills
Experience working with BI tools such as Tableau, Power BI, Looker, Shiny
Conceptual knowledge of data and analytics, such as dimensional modeling, ETL, reporting tools, data governance, data warehousing, structured and unstructured data.
Exposure to machine learning, data science, computer vision, artificial intelligence, statistics, and/or applied mathematics
Passion for agile software processes, data-driven development, reliability, and experimentation
Experience working on a collaborative agile product team
Preferred Skills/Experience:
Bachelor’s degree in Computer Science, MIS, or Engineering
7+ years applicable work experience
Experience with developing solutions on cloud computing services and infrastructure in the data and analytics space
Familiarity with the Linux operating system
Exposure to machine learning, data science, computer vision, artificial intelligence, statistics, and/or applied mathematics
Experience with OLAP such as AtScale, SSAS, SAP BW, Essbase
Knowledge of Data Preparation, Data Wrangling, and Feature Engineering
Show Less
Report</t>
  </si>
  <si>
    <t>Moscow, ID</t>
  </si>
  <si>
    <t>We are looking for a highly motivated data engineer, who will combine software engineering skills with a strong understanding of data driven problem-solving. This job is all about coming to grips with the messy world of user-submitted data at scale (hundreds of millions of documents) and finding optimal ways to process and enrich that data. We process job postings, resumes, and professional profiles to better answer questions about what skills are available in the workforce, what colleges should be training students for, and where the opportunities lie for job-seekers. We're looking for people who have the technical skills and an interest in solving problems like: what are the best ways to process 2 billion job postings and load them into Elasticsearch or how best to deduplicate 1 billion professional profiles from multiple providers?
This is not a machine learning position.
Responsibilities:
Be familiar with our data clients, both in-house and external, and determine how best to get our data into their tools
Build and maintain data processing pipelines for several major data sources for job postings and professional profiles
Create and preserve knowledge with well-written documentation
Maintain Elasticsearch clusters and the servers they run on
Specific Requirements:
2+ years experience in a professional setting
Strong software engineering, programming, and QA skills
Proficiency with Linux (or other POSIX)
Proficiency with a systems programming language
Experience with Docker preferred
Experience with Terraform preferred
Experience with batch processing (AWS Batch) and/or Apache Spark (AWS EMR) preferred
Gitlab, AWS ecosystem preferred
Experience with Scala languages preferred
Lightcast is proud to be an equal opportunity workplace and is committed to equal employment opportunity regardless of race, color, ancestry, religion, sex, national origin, sexual orientation, age, citizenship, marital status, disability, gender identity or Veteran status. Lightcast has always been, and always will be, committed to diversity, equity, and inclusion. We seek dynamic professionals from all backgrounds to join our team, and we encourage our employees to bring their authentic, original, and best selves to work.
#LI-Remote
Show Less
Report</t>
  </si>
  <si>
    <t>Newark, NJ</t>
  </si>
  <si>
    <t>Key Job Responsibilities
· Analyze data needs and objectives within the broader journey.
· Source, analyze and organize raw data, prepare data for transformation and consumption.
· Identify ways to improve data governance, reliability, efficiency, and quality.
· Build applications ensuring that the code follows latest coding practices and industry standards.
· Build using modern design patterns and architectural principles.
· Ensure developed solutions remain compliant with all applicable Prudential standards.
· Solve complex problems and provides new perspective on existing problems.
· Develop through collaboration and deliver application component solutions.
· Develop high quality, well documented, and efficient code supporting testing and automation.
· Support product owner in defining future stories and tech lead in defining technical designs.
Competencies – Knowledge, Skills, Abilities
Candidate with 5+ years of experience in a Data Engineer role who has attained a degree in Computer Science, Statistics, Informatics, Information Systems, or another quantitative field. Should have experience using following software/tools:
Big data tools
Relational and NoSQL databases
Data pipeline and workflow management tools
AWS cloud services
Stream processing systems
Object oriented and scripting language
Build processes supporting data transformation, data structure, metadata, dependency, and workload management.
Successful history of manipulating, processing, and extracting value from large, disconnected structured and unstructured datasets.
Advanced working SQL knowledge and experience working with relational databases.
Experience building and optimizing data pipelines, architecture, and data sets.
Working knowledge of message queuing, stream processing, and highly scalable data stores.
Strong project management and organization skills.
Experience supporting and working with agile cross functional teams in a dynamic environment
Background in financial services functions strongly desirable.
Job Type: Contract
Pay: From $60.00 per hour
Schedule:
8 hour shift
Ability to commute/relocate:
Newark, NJ 07107: Reliably commute or planning to relocate before starting work (Required)
Experience:
AWS: 5 years (Required)
SQL: 5 years (Required)
No SQL: 1 year (Required)
Work Location: Hybrid remote in Newark, NJ 07107
Show Less
Report</t>
  </si>
  <si>
    <t>Synchrony</t>
  </si>
  <si>
    <t>Job Description:
Role Summary/Purpose:
The candidate Data Engineer will join an Agile scrum team and perform functional &amp; system development for Synchrony’s Enterprise Data Lake.
As a Data Engineer the ability to integrate data across internal and external sources, provide analytical insights, and integrate with our critical systems are key skills. The engineer will participate in data analysis efforts to ensure the delivery of high-quality data ingestion, standardization and curation and maintain compliance with the applicable Data Sourcing, Data Quality, and Data Governance standards. The engineer will drive quality through the entire software development lifecycle with focus on functional requirements, efficiency, and methodology. The engineer will work cross-functionally with operations, other data engineers and product owner to assure capabilities are delivered that meet business needs.
We’re proud to offer you choice and flexibility. You have the option to be remote, and work from home, or come into one of our offices. You may be occasionally requested to commute to our nearest office for in person engagement activities such as team meetings, training and culture events.
Essential Responsibilities:
Develop big data applications for Synchrony in Hadoop ecosystem
Participate in the agile development process including backlog grooming, coding, code reviews, testing and deployment
Work with team members to achieve business results in a fast paced and quickly changing environment
Work independently to develop analytic applications leveraging technologies such as: Hadoop, NoSQL, In-memory Data Grids, Kafka, Spark, Ab Initio
Provide data analysis for Synchrony’s data ingestion, standardization and curation efforts ensuring all data is understood from a business context
Identify enablers and level of effort required to properly ingest and transform data for the data lake.
Profile data to assist with defining the data elements, propose business term mappings, and define data quality rules
Work with the Data Office to ensure that data dictionaries for all ingested and created data sets are properly documented in data dictionary repository
Ensure the lineage of all data assets are properly documented in the appropriate enterprise metadata repositories
Assist with the creation and implementation of data quality rules
Ensure the proper identification of sensitive data elements and critical data elements
Create source-to-target data mapping documents
Test current processes and identify deficiencies
Investigate program quality to make improvements to achieve better data accuracy
Understand functional and non-functional requirement and prepare test data accordingly
Plan, create and manage the test case and test script
Identify process bottlenecks and suggest actions for improvement
Execute test script and collect test results
Present test cases, test results, reports and metrics as required by the Office of Agile
Perform other duties as needed to ensure the success of the team and application and ensure the team’s compliance with the applicable Data Sourcing, Data Quality, and Data Governance standards
Qualifications/Requirements:
Bachelor's degree in a quantitative field (such as Engineering, Computer Science, Statistics, Econometrics); in lieu of degree, High School Diploma/GED and minimum 2 years of Information Technology experience
Hands-on experience writing shell scripts, complex SQL queries, Hive scripts, Hadoop commands and Git
Ability to write abstracted, reusable code components
Programming experience in at least one of the following languages: Scala, Java or Python
Analytical mindset
Willingness and aptitude to learn new technologies quickly
Superior oral and written communication skills;
Ability to collaborate across teams of internal and external technical staff, business analysts, software support and operations staff.
Desired Characteristics:
Performance tuning experience
Exposure to the following Ab Initio tools: GDE – Graphical Development Environment; Co&gt;Operating System ; Control Center; Metadata Hub; Enterprise Meta&gt;Environment; Enterprise Meta&gt;Environment Portal; Acquire&gt;It; Express&gt;It; Conduct&gt;It; Data Quality Environment; Query&gt;It.
Familiar with Ab Intio, Hortonworks/Cloudera, Zookeeper, Oozie and Kafka
Familiar with Public Cloud (i.e. AWS, GCP, Azure) data engineering services
Familiar with data management tools (i.e. Collibra)
Background in ETL, data warehousing or data lake
Strong business acumen including a broad understanding of Synchrony business processes and practices
Demonstrated ability to work effectively in an agile team environment
Financial Industry or Credit processing experience
Experience with working on a geographically distributed team managing onshore/offshore resources with shifting priorities
Previous experience working in client facing environment
Proficient in the maintenance of data dictionaries and other information in Collibra
Excellent analytical, organizational and influencing skills with a proven track record of successfully executing on assignments
Grade/Level: 08
The salary range for this position is 60,000.00 - 120,000.00 USD Annual
Salaries are adjusted according to market in CA and Metro NY and some positions are bonus eligible.
Eligibility Requirements:
You must be 18 years or older
You must have a high school diploma or equivalent
You must be willing to take a drug test, submit to a background investigation and submit fingerprints as part of the onboarding process
You must be able to satisfy the requirements of Section 19 of the Federal Deposit Insurance Act.
New hires (Level 4-7) must have 9 months of continuous service with the company before they are eligible to post on other roles. Once this new hire time in position requirement is met, the associate will have a minimum 6 months’ time in position before they can post for future non-exempt roles. Employees, level 8 or greater, must have at least 24 months’ time in position before they can post. All internal employees must consistently meet performance expectations and have approval from your manager to post (or the approval of your manager and HR if you don’t meet the time in position or performance expectations).
Legal authorization to work in the U.S. is required. We will not sponsor individuals for employment visas, now or in the future, for this job opening. All qualified applicants will receive consideration for employment without regard to race, color, religion, sex, sexual orientation, gender identity, national origin, disability, or veteran status.
Our Commitment:
When you join us, you’ll be part of a diverse, inclusive culture where your skills, experience, and voice are not only heard—but valued. We celebrate the differences in all of us and believe that our individual, unique perspectives is what makes Synchrony truly a great place to work. Together, we’re building a future where we can all belong, connect and turn ideals into action. Through the power of our 8 Diversity Networks+, with more than 60% of our workforce engaged, you’ll find community to connect with an opportunity to go beyond your passions.
This starts when you choose to apply for a role at Synchrony. We ensure all qualified applicants will receive consideration for employment without regard to race, color, religion, sex, sexual orientation, gender identity, national origin, disability, or veteran status.
Reasonable Accommodation Notice:
Federal law requires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special accommodations, please call our Career Support Line so that we can discuss your specific situation. We can be reached at 1-866-301-5627. Representatives are available from 8am – 5pm Monday to Friday, Central Standard Time
Job Family Group:
Information Technology
Show Less
Report</t>
  </si>
  <si>
    <t>Preludesys</t>
  </si>
  <si>
    <t>Position: Big Data Engineer / Data Scientist 3
Location: Austin, TX
Note: Remote work Mon, Tues, Thur, Fri. Onsite work Wed.
Experience
A data scientist (big data engineer) is someone who makes value out of data. Understanding how the business performs and builds AI tools that automate certain processes within the company.
Skill Set
Minimum Requirements:
Candidates that do not meet or exceed the minimum stated requirements (skills/experience) will be displayed to customers but may not be chosen for this opportunity.
Years Required/Preferred Experience
8 Required Batch file programming
5 Preferred SQL
2 Preferred Cloud development
1 Preferred HL7/FHIR
1 Preferred Medicaid/Public Health
1 Preferred Python
Python experience
ETL experience (Informatica preferred)
Strong SQL experience
Medicaid or Public Health experience
Good understanding of HL7 V2 and V3 data structures
OMAP knowledge/experience:
The Observational Medical Outcomes Partnership (OMOP) CDM model for Electronic Health Records (HER)
Azure cloud development platform experience
Job Type: Contract
Schedule:
8 hour shift
Experience:
Batch Programming: 8 years (Required)
Work Location: One location
Speak with the employer
+91 9492144430
Show Less
Report</t>
  </si>
  <si>
    <t>Archon Resources</t>
  </si>
  <si>
    <t>EDI/Data Engineer:
6-month contract to hire. Must be in Tulsa/OKC and able to be on site weekly.
Needed: Azure Data Factory; Microsoft SQL; Oracle; Experience with big data
Nice to Haves: Experience monitoring data in and out; data warehouse provisioning to feed analytical requirements
________________________________________________________________
JOB SUMMARY:
The Data Engineer will be responsible for expanding, optimizing and monitoring our data and data pipeline architecture, as well as optimizing data flow and collection across organizational teams. The Data Engineer will support our software engineers, database architects and data analysts on data initiatives and will ensure optimal data delivery architecture is consistent throughout ongoing projects.
KEY RESPONSIBILITIES:
Create and maintain optimal data pipeline architecture to support our next generation of products and data initiatives.
Assemble large, complex data sets that meet functional business requirements.
Identify, design, and implement internal process improvements: automating manual processes, optimizing data delivery, re-designing infrastructure for greater scalability.
Experience in the development of SSIS, ETL and other standardized data management tools.
Build analytics tools that utilize the data pipeline to provide actionable insights into customer acquisition, operational efficiency and other key business performance metrics.
Performs other duties as required.
QUALIFICATIONS:
Build processes supporting data transformation, data structures, metadata, dependency and workload management.
Strong project management and organizational skills.
Ability to work independently, handle multiple tasks and projects simultaneously.
EDUCATION/EXPERIENCE:
Bachelors degree or equivalent experience required.
Project management skills preferred.
Willingness to work in a high-tech, continually evolving, innovative environment.
Job Types: Full-time, Contract
Pay: $50.00 - $70.00 per hour
Benefits:
401(k)
Dental insurance
Flexible schedule
Health insurance
Paid time off
Vision insurance
Experience level:
3 years
4 years
5 years
Schedule:
8 hour shift
Monday to Friday
Ability to commute/relocate:
Tulsa, OK 74105: Reliably commute or planning to relocate before starting work (Required)
Experience:
SQL: 1 year (Preferred)
Data warehouse: 1 year (Preferred)
Work Location: Hybrid remote in Tulsa, OK 74105
Show Less
Report</t>
  </si>
  <si>
    <t>CCC</t>
  </si>
  <si>
    <t>About CCC
CCC Intelligent Solutions is a leading technology company helping to improve the insurance claims process for millions of people. Our award-winning SaaS platform connects more than 30,000 businesses, including insurance carriers, repair facilities, automakers, part suppliers, lenders, and others to streamline the process from start to finish.
Our advanced capabilities in AI, IoT, telematics, blockchain, data, and analytics drive continual innovation across our platform, as we work to advance the multi-trillion-dollar P&amp;C insurance economy’s digital transformation.
At CCC, our mission is to keep people’s lives moving forward when it matters most. Diversity of experience and perspective are key to our pursuit so we can deliver a future of possibilities for our customers. Find out more about CCC Intelligent Solutions by visiting cccis.com.
.
Job Description Summary
The Enterprise Analytics team at CCC has an open position for a Data Engineer. The team builds platforms to provide insights to internal and external clients of CCC businesses in auto property damage and repair, medical claims, and telematics data. Our solutions include analytical applications against claim processing, workflow productivity, financial performance, client and consumer satisfaction, and industry benchmarks. Our data engineers use big data technology to create best-in-industry analytics capability. This position is an opportunity to learn and use AWS Cloud and Spark ecosystem tools for micro-batch and streaming analytics. The Data Engineer will work closely with product owners, information engineers, data scientists, data modelers, and infrastructure and data governance positions. We look for engineers who start with 2-3 years of experience in big data and who also love to learn new tools and techniques in an endlessly changing big data landscape.
Job Duties
Architect, build and maintain BigData Infrastructure and Data flow pipeline. This can include instrumenting AWS artifacts, locating and analyzing data, creating data flows, defining and building data cleansing, mapping to a standard data model, transforming to satisfy business rules and statistical computations, and validating data content.
Build and maintain systems that monitor all aspects of the application and the infrastructure.
Participate in architecture and design discussions, implement Proof of concepts, and report results to stakeholders.
Qualifications
Master’s or bachelor’s degree with Engineering/Programming/Analytics Specialization
2-3 years experience with building, maintaining, and supporting complex data flows with structural and un-structural data
Proficiency in infrastructure-as-code, AWS Cloud, Terraform, and Ansible.
Familiarity with Python, PySpark, Apache Kafka, and Apache Airflow
Experience in Unix commands and scripting
Ability to debug and fix the issues and prepare the RCA
Preferred Qualifications:
Understanding of Data Life Cycle Management.
Experience and knowledge of Jira/git/ Continuous Integration and Continuous Delivery (CI/CD)
Experience in monitoring tools like AWS Cloudwatch, Prometheus, Nagios, and Grafana.
Show Less
Report</t>
  </si>
  <si>
    <t>Ehub global solutio</t>
  </si>
  <si>
    <t>Job Description:
Note: Only For W2
Experience working with Big data technologies like Hadoop, hive, Spark
Experience working with AWS EMR, Glue, Athena, EKS, MSK
Knowledge of Terraform, GIT and CI/CD deployment
Experience in Splunk and Grafana
Ability to debug and fix the issues and prepare the RCA.
Job Type: Contract
Salary: $50.00 - $55.00 per hour
Benefits:
401(k)
Experience level:
8 years
Schedule:
8 hour shift
Experience:
AWS: 8 years (Preferred)
Splunk: 8 years (Preferred)
Spark: 8 years (Preferred)
Work Location: Remote
Show Less
Report</t>
  </si>
  <si>
    <t>TogetherHealth</t>
  </si>
  <si>
    <t>POSITION SUMMARY:
The Data Engineer role will join the existing Data Engineering team and help design and implement solutions to extract and load data from source systems to various analytical systems. The successfully candidate will leverage their experience to help Benefytt develop accurate and automated analysis and reporting solutions.
*Remote Availability*
ESSENTIAL DUTIES AND RESPONSIBILITIES:
Engage with Analysts and Business users in solutioning, finding root cause and performing Gap Analysis.
Engage closely with customers to discover business and technical requirements as necessary to formulate optimal solutions.
Develop and review system requirements, designing the solution, presenting the prototype, and leading testing efforts. Performing Unit testing, and regression testing on every development effort is crucial.
Assisting clients with application architecture design, assessment and optimization including definition/ documentation, and implementation of application architectures.
Review and evaluate key attributes/ risks/ dependencies of existing application architectures.
Technically sell the solution through presentation/demonstration/illustration/ artifacts and earn customer acceptance. Preferred collaborative working experience with other architects who have stakes in a project- technical architects, business architects, domain architects, or enterprise architects, and marry their various requirements into one solution for multiple datasets.
MINIMUM QUALIFICATIONS (EDUCATION, EXPERIENCE, SKILLS):
5+ years experience in data engineering
Transforming business needs into technical solutions Mapping data and analytics
Use proven methods to solve business problems using Azure Data and Analytics services in combination with building data pipelines, data streams and system integration
Knowledge of multiple Azure data applications, including provisioning, Configuring, and Developing solutions in Azure Data Lake, Azure Data Factory, Azure Data Warehouse etc.
Experience with Python for data engineering extraction and processing
Experience in preparing data for and building pipelines and architecture
Hands-on experience using MS SQL Server
Azure DevOps experience highly preferred
Detail-oriented, deadline driven, self-directed and organized individual
Job Type: Full-time
Benefits:
401(k)
Dental insurance
Health insurance
Paid time off
Vision insurance
Experience level:
5 years
Schedule:
8 hour shift
Application Question(s):
Are you familiar with Azure?
Work Location: One location
Start your job application: click Easy Apply
Show Less
Report</t>
  </si>
  <si>
    <t>If you're ready to be part of our legacy of hope and innovation, we encourage you to take the first step and explore our current job openings. Your best is waiting to be discovered.
Day - 08 Hour (United States of America)
This is a Stanford Health Care job.
A Brief Overview
The Data Architect II is responsible for providing analytics supporting improvement efforts, generally within a defined value stream or strategic domain. This includes developing data architecture and solutions to sustain improvement efforts and provide ongoing support for existing applications.
Locations
Stanford Health Care
What you will do
Builds effective working relationships with cross discipline team members, including hospital staff, new users, line management, on/offshore team members, etc.
Guides user leadership in formulation of project plan, regular status reporting to IT and user management, issue management and escalation
Develops business cases for new technology solutions. Confidently and professionally presents and defends recommended solution, approach, timeline, etc. to IT and user leadership and manages expectations accordingly
Organizes and conducts regular project status meetings and design reviews sessions leveraging appropriate project artifacts
With little supervision, performs analysis of the scope and requirements for projects
Prepares specifications, designs, data models and diagrams from which databases can be developed
Develops, tests, and deploys data structures using Entity Relationship Diagramming, SQL Server tools, and data modeling tools.
Troubleshoots incidents surrounding supported databases and solutions.
Tunes performance of databases, ETL processes and queries
Education Qualifications
BS/BA DEGREE IN INFORMATION TECHNOLOGY, INFORMATION SYSTEMS, BUSINESS MANAGEMENT, BUSINESS ANALYTICS, BUSINESS ADMINISTRATION OR A DIRECTLY-RELATED FIELD FROM AN ACCREDITED COLLEGE OR UNIVERSITY
Experience Qualifications
Two (2) years of experience in analytics, business intelligence or healthcare technology.
Required Knowledge, Skills and Abilities
Delivers high quality Reporting &amp; Analytics solutions that meet user requirements with minimal on-going maintenance and a low volume of production incidents (production failures, help desk calls, etc.).
Proficient with best practices and common processes for developing solutions with SHC tools (i.e., SSIS, Crystal Reports, WebI, Qlikview, etc.) utilized in role.
Troubleshoots incidents and enhancement requests surrounding supported applications. Recommends improvements to supported applications.
1+ years experience with SQL in an Oracle and/or SQL Server enviroment. Very proficient with SQL (joins, multpile joins, subqueries, unions) including DDL for creation of tables, views, materialized views, etc.
Ability to perform basic performance tuning to optimize queries to meet user needs.
Demonstrated proficiency with Data Warehousing and ETL concepts, including: source to target mapping, transformations, error handling, job control, logging, alerting, and scheduling.
Demonstrated proficiency in Data Definition Language (DDL) , Data Manipulation Language (DML), and Extraction, Transformation and Loading (ETL) design and development using SQL Server tools (SQL Management Studio, T-SQL, SSIS, Team Foundation, etc.) and/or Epic Clarity Compass.
Complex Report writing &amp; some metadata (universe) creation with SHC standard tools.
Operates with minimal supervision.
Accountable interaction up to Tier 4 levels of the organization
Demonstrated ability for completing moderately complex projects and/or multiple assigned projects.
Highly capable individual with expanded skill sets
Understands SHC's vision and communicates it to others. Appropriately questions how their assigned work relates and supports this vision.
Mastered one domain and learning others.
Ability to anticipate design or technical problems and suggest viable alternatives.
Partner with multidisciplinary teams with limited supervision.
Track record of consistently good work with only occasional problems or defects.
Utilizes strategic A3s and is proficient with Lean methods
Makes reliable operational internal decisions with limited supervision.
Can present ideas to peers and peer-group end-users. Effective verbal, written, and interpersonal communication skills.
Licenses and Certifications
None
These principles apply to ALL employees:
SHC Commitment to Providing an Exceptional Patient &amp; Family Experience
Stanford Health Care sets a high standard for delivering value and an exceptional experience for our patients and families. Candidates for employment and existing employees must adopt and execute C-I-CARE standards for all of patients, families and towards each other. C-I-CARE is the foundation of Stanford’s patient-experience and represents a framework for patient-centered interactions. Simply put, we do what it takes to enable and empower patients and families to focus on health, healing and recovery.
You will do this by executing against our three experience pillars, from the patient and family’s perspective:
Know Me: Anticipate my needs and status to deliver effective care
Show Me the Way: Guide and prompt my actions to arrive at better outcomes and better health
Coordinate for Me: Own the complexity of my care through coordination
Equal Opportunity Employer Stanford Health Care (SHC) strongly values diversity and is committed to equal opportunity and non-discrimination in all of its policies and practices, including the area of employment. Accordingly, SHC does not discriminate against any person on the basis of race, color, sex, sexual orientation or gender identity and/or expression, religion, age, national or ethnic origin, political beliefs, marital status, medical condition, genetic information, veteran status, or disability, or the perception of any of the above. People of all genders, members of all racial and ethnic groups, people with disabilities, and veterans are encouraged to apply. Qualified applicants with criminal convictions will be considered after an individualized assessment of the conviction and the job requirements.
Base Pay Scale: Generally starting at $51.11 - $67.71 per hour
The salary of the finalist selected for this role will be set based on a variety of factors, including but not limited to, internal equity, experience, education, specialty and training. This pay scale is not a promise of a particular wage.
Start your job application: click Apply Now
Show Less
Report</t>
  </si>
  <si>
    <t>NYC Careers</t>
  </si>
  <si>
    <t>Data Analytics Specialist</t>
  </si>
  <si>
    <t>Long Island-Queens</t>
  </si>
  <si>
    <t>Only candidates who are permanent in the Computer Associate (Software) title or those who are reachable on the Promotional List (Exam #1512), or the Open-Competitive List (Exam # 1133) may apply. Please include a copy of your Notice of Result card or indicate if you are already permanent in the title. If you do not meet the previously mentioned civil service criteria, you will not be considered for an interview
The NYC Department of Design and Construction, Division of Project Controls seeks a Data Analytics Specialist. The selected candidate will perform advanced data analysis pertaining to project portfolio management. Responsibilities include: data identification; retrieval and transformation; develop visualization based on end user needs; design data models and tools
to support analysis; identify drivers of project performance; and uncover correlations between project data. In addition, the selected candidate will communicate data insights and use appropriate statistical and machine learning techniques for predictive analytics.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
Minimum Qual Requirements
1. A baccalaureate degree from an accredited college including or supplemented by 24 semester credits in computer science or a related computer field and one year of satisfactory full-time computer software experience in computer systems development and analysis, applications programming, database administration, maintenance and support, systems programming, data communications, mainframe development, mobile development, web development and design; or
2. A four-year high school diploma or its educational equivalent and five years of satisfactory full-time computer software experience as described in "1" above; or
3. Education and or/or experience equivalent to "1" or "2" above. College education may be substituted for up to two years of the required experience in "2" above on the basis that 60 semester credits from an accredited college is equated to one year of experience. In addition, 24 semester credits from an accredited college or graduate school in computer science or a related field, or a certificate of at least 625 hours in computer programming from an accredited technical school (post high school), may be substituted for one year of experience. However, all candidates must have at least a four-year high school diploma or its educational equivalent and at least one year of satisfactory full-time experience as described in "1" above.
Preferred Skills
Candidates should possess five years of experience in developing advanced reports using complex Views, Function, Stored Procedures, and SQL Queries. In addition, experience in R or Python, SQL Server, VB, SharePoint, and other data visualization tools; and designing data models in dashboard development. Candidates with the following selective certifications are preferred: Business Intelligence/Analytics Systems Administration (BIS) or Business Intelligence/Analytics Systems Development (BID), Database Development (DDD), Data Engineer (DEX).
To Apply
For City Employees, please go to Employee Self Service (ESS), click on Recruiting Activities/Careers and Search for Job ID# listed above. For all other applicants, please go to http://www.nyc.gov/jobs,go to Search for Open NYC Jobs and click on Non-Employee Login to search for Job ID# listed above. Do not e-mail, mail, or fax your resume to DDC directly. No phone calls will be accepted.
55-a Program
This position is also open to qualified persons with a disability who are eligible for the 55-a Program. Please indicate at the top of your resume and cover letter that you would like to be considered for the position through the 55-a Program.
Public Svc Loan Forgiveness
As a prospective employee of the City of New York, you may be eligible for federal loan forgiveness programs and state repayment assistance programs. For more information, please visit the U.S. Department of Education’s website at StudentAid.gov/PSLF.
Hours/Shift
35 Hours
Work Location
30-30 Thomson Avenue, LIC, NY, 11101
Residency Requirement
New York City Residency is not required for this position
Show Less
Report</t>
  </si>
  <si>
    <t>Municipal Agencies</t>
  </si>
  <si>
    <t>Applied Information Sciences</t>
  </si>
  <si>
    <t>Intro:
As a Data Engineer, you will use cutting-edge cloud and data technologies to help global brands and federal agencies solve challenging problems through innovative technology solutions. Work on exciting projects, future-proof your skills, and grow into your dream job alongside some of the most talented, knowledgeable, and dedicated technologists in the industry.
What You'll Be Doing:
Work in a team using cutting edge technologies to solve challenging business problems and build solutions
Apply your skills in Azure Cognitive Services, Azure PaaS, data science, data analytics, and data warehousing to pioneer Azure cloud and data services
Interact directly with our client(s) to understand their needs and meet, or exceed their expectations by meeting delivery deadlines
Location and Travel Details:
This is a remote position with occasional travel (if needed).
Security Clearance and Citizenship Requirements:
Must be able to obtain and maintain a Public Trust Clearance.
Profile of Success:
Minimum of six years of comparable data engineering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Comfortable with Microsoft SQL data technologies (SSAS/SSIS/SSRS)
Desirable Skills:
Microsoft related certifications
Experience with visualization tools such as Power BI or Tableau
About AIS:
AIS, Dedicated to Our People
AIS employees can spend their entire career at AIS doing challenging, rewarding work and reach their desired level of achievement and responsibility. We offer the opportunity to move up, without the obligation to move out of a position where one excels. We are committed to our employee's success; however, they define it.
It's our dedication to our employees that inspired our leadership to invest in our future and become partially employee-owned through an Employee Stock Ownership Program (ESOP).
Our employees are our greatest strength, and we do all that we can to serve them. We invest in technology as early adopters, allowing us to create transformative and innovative solutions for our customers while exposing our team to cutting edge technology.
We hire outstanding individuals who are committed to curiosity, passionate about emerging technology, and who are excited to find innovative solutions for the biggest tech challenges facing international brands and government agencies today.
We Invest in Individuals Committed to Innovation
AIS is seeking professionals of a certain character and level of excellence. People that we can learn from and that we can help grow to achieve their personal career goals.
We are looking for:
Smart people with a passion for technology
Strong technical capabilities with a consultancy mindset
Close involvement with local technical communities
A willingness to think outside of the box to provide innovative solutions to clients
Ability to solve challenging technical business problems
Self-directed professionals
Our Core Values
Client Success
Continued Learning and Technical Excellence
Strong Client Relationships
Citizenship and Community
EEO Statement:
Applied Information Sciences is an Equal Opportunity Employer and does not discriminate on the basis of race, national origin, religion, color, gender, sexual orientation, age, disability, protected veteran status or any other basis covered by law. Employment decisions are based solely on qualifications merit, and business need.
Show Less
Report</t>
  </si>
  <si>
    <t>Precision Solutions</t>
  </si>
  <si>
    <t>Overview:
Job Title: Data Engineer
Location: Hybrid to DC
US Citizen
Overview:
We provide reliable, effective, and innovative technology solutions that advance federal, state, local, and nonprofit missions. Our technologists and consultants are passionate about solving complex challenges that impact millions of lives. We take a Mindful Modernization approach in delivering our application modernization, grants management systems, government data analytics, and advisory services. Mindful Modernization is our way of delivering mission impact by aligning our government customers’ strategic objectives to measurable outcomes through people, processes, and technology.
Responsibilities:
Support Data Engineer SME and other project leads in customer-facing project delivery for business intelligence, data management, and data analytics projects aimed at government – Federal, State, and Local.
Architect data systems, stand up data platforms, build out ETL pipelines, write custom code, interface with data stores, perform data ingestion, and build data models
Perform regular maintenance on Tableau servers to ensure optimal performance
License key management for Tableau Server &amp; Desktop
Oversee data ingesting into enterprise data mining solutions
Skills &amp; Qualifications:
Have strong verbal and written communication skills, due to the dynamic nature of collaborations with customers, vendors, and other engineering teams to solve complex business problems together
Self-starter with sharp decision-making skills, ability to multitask, work independently, and prioritize in a fast-paced and changing environment
Ability to solve data and analytics problems using critical thinking and system design principles
Have demonstrated understanding of and experience with basic Role-based Access Control (RBAC) infrastructure and permissions engineering
Understanding of or experience with scripting and programming languages like Python/R
Strong understanding of Tableau Architecture and cloud platform, preferably MS Azure
Demonstrates technical expertise of leading data warehousing, business intelligence, reporting, data management and similar tools and concepts
Demonstrates experience with architecture &amp; design of Azure and/or AWS based big data analytics solutions
Passionate about solving complex data architecture, data warehousing and advanced analytics problems
Conceptualizes and can effectively communicate viable technical solutions that meet customer objectives and project requirements within the cost and schedule constraints
Works with and through both functional and technical project team members to deliver products as part of an Agile teams and using Agile processes
Work with team leaders and data analysts in resolving complex technical and operational issues
Ability to take ownership when necessary, acting with urgency, putting customers first, and looking into the future
Solid understanding of cloud technologies, enterprise level Data Strategy and Data Governance concepts
Familiarity with data visualization tools and methodologies is a plus
Experience should also include:
Development of data pipelines, in Azure, using all types of data sets
Strong familiarity and hands-on experience with Databricks, Data Factory, StreamSets
Performance tuning of Tableau servers and workbooks
Developing and working with Tableau driven dashboards, analytics
Working directly with business analysts or business sponsors to gather and validate functional requirements and document design specifications
Hands-on experience working with large and complex datasets
Working in a support team environment by documenting, researching, and solving problems
Education
Bachelor’s degree in computer science, data analytics, business intelligence, economics, statistics, or mathematics
Show Less
Report</t>
  </si>
  <si>
    <t>Decision Point Healthcare</t>
  </si>
  <si>
    <t>Boston, MA
Full-Time
We need your help.
We’re looking for a self-motivated and detail-oriented data engineer to join our DataOps team. This opportunity will enable you contribute to the operation, support, and enhancement of our mission critical data operations platform and the development of data pipelines. Our data operations platform supports high volume, high velocity data ingestion and curation to support our existing, and rapidly expanding, health plan client base.
What you’ll do:
As a data engineer, you will be responsible for the execution and management of inbound client and internal service-based data pipelines. This encompasses the development, management, and operation of our client data hubs, including data intake, data quality assessment/evaluation, data curation and enrichment processes. Our client data hubs consist of various health related data sources supporting Decision Point services including our AI/ML platform, analytics platform, and OPUS application suite. If this interests you, read on.
The position:
Develop and apply scalable data integration (ETL/ELT) processes (including ingestion, cleansing, curation, unification, etc.)
Support various components of the data pipelines, including ingestion, validation, cleansing and curation
Manage and ensure the success of ongoing data pipeline routines
Collaborate with our implementation team to assist with the identification and reconciliation of data anomalies
Create and maintain documentation on data pipelines
Engage with our software engineering team to ensure precise data points per application specifications
Provide periodic support to our customer success team
Skills &amp; experience:
BS / MS in Computer Science, Engineering, or applicable experience
Expertise with SQL, database design and data manipulation methodologies
Expertise with ETL/ELT and the development of automated validation and data pipelines
Strong data profiling and analytic skills; Ability to discover and highlight unique patterns/trends within data to identify and solve complex problems
Keen understanding of EDW, master data management and other database design principles
Comfortable working with high volume data in a variety of formats
Experience with Pandas/Numpy in a production environment
Experience with CI/CD and version control tools: Git preferred
Experience working within hybrid cloud environment; AWS experience is a plus
Excellent verbal and written communication
Excellent listener and collaborator with senior leaders, peers, and staff
Familiarity with data engineering and workflow management frameworks such as Airflow and dbt
Familiarity with healthcare data is a plus
A little bit about Decision Point:
We are a rapidly growing healthcare technology company changing the fundamentals of patient and provider engagement. For years, health plans have relied on descriptive data and reactive engagement. We empower our clients to understand and predict the whole member journey, enabling sustained improvements in member health outcomes and plan performance. We combine the latest, most practical technologies and a deep understanding of healthcare, bringing innovative, pragmatic solutions to an industry that touches us all.
Show Less
Report</t>
  </si>
  <si>
    <t>Data Engineer, Jr.</t>
  </si>
  <si>
    <t>Springfield, VA</t>
  </si>
  <si>
    <t>Data Engineer
Altamira delivers a variety of analytic and engineering capabilities to the US National Security community, but the tech culture and the caliber of the individuals that bring these capabilities to fruition are what really set us apart. We’re a curious, responsive, dedicated bunch spread across many corporate cultures. Dayton, OH is highly focused on the Space-based mission set with a heavy emphasis on sensor exploitation and analysis; Tampa, FL focuses on ‘art-of-the-possible’ analytics of all kinds with an emphasis on graph technologies, NLP, and wrangling complex data sets; and all forces converge at our headquarters in the Northern Virginia/Washington DC area where we host our tech events and support engineering and analytic missions across several IC and DOD agencies.
While our work occurs in different states and different mission domains, we’ve got analytics at the heart of every operation and genuine curiosity for new methods, techniques, and solutions. Our specialties are data science and analytics, data engineering, software engineering, and end-to-end analytic solutions architecture. We’ve also got some awesome benefits like the Altamira Healthy Living program, with ongoing competitions and a flexible spending stipend for health and wellness-related items.
Location: Multiple locations within National Capital Region including Crystal City, VA and Springfield, VA
The Role: The Data Engineer will support data scientists and analysts through wrangling and readying of datasets for analysis. The Data Engineer will be versed in the integration of hardware and software components within cloud-based environment, Extract, Transforms, Load (ETL) techniques and technologies, and will also be familiar with a variety of database types, schemas, and ontologies for centralized data storage. You’ll be working on an interdisciplinary team to modernize our DoD client's data architecture through the design and prototyping of new tools, architectures, cloud-based solutions and hybrid solutions.
Your skills:
Required:
2+ years of experience with non-proprietary big data technologies (Presto, Hive, Spark, Flink etc.) - Presto/Trino is preferred
2+ years of experience with demonstrated strength in data lake/warehouse technical architecture, infrastructure components, and ETL/ELT pipelines
2+ years of experience with workflow management engines (i.e Airflow, AWS Step Functions, Prefect)
Experience understanding requirements, analyzing data, discovering opportunities, addressing gaps and communicating them to multiple individuals and stakeholders
2+ years of experience in a software development, infrastructure, or Cloud operations role
Experience with multiple operating systems, including LINUX, UNIX, and Windows-based operating systems
Experience with Amazon Web Services (AWS), Microsoft Azure
Experience with deploying containerized microservices in Kubernetes infrastructure
Desired:
Experience working in defense or intelligence community cloud environments
Experience developing and managing machine images or templates to automate cloud deployments
Experience optimizing cloud environments, including leveraging native cloud capabilities, right-sizing servers, expanding storage, and tracking cost efficiencies at the microservice level
Experience configuring and aggregating logs for data analysis using Splunk or ELK solutions
Your quals:
TS/SCI clearance required
2+ years data engineering experience
2+ years in a software development or software engineering role supporting analytic applications
Bachelor’s Degree (BS) or higher in technical field related to data science or software development/engineering
Altamira is an Equal Opportunity/Affirmative Action employer. All qualified applicants will receive consideration for employment without regard to race, color, religion, sex, national origin, disability, or protected veteran status. We focus on recruiting talented, self-motivated employees that find a way to get things done. Join our team of experts as we engineer national security!
Altamira requires all employees to be fully vaccinated against COVID-19. In accordance with applicable law, Altamira will provide an exemption to this requirement as a reasonable accommodation due to a disability or a sincerely held religious belief or practice that prevents receipt of the vaccine.
tcDWEFfbFG
Show Less
Report</t>
  </si>
  <si>
    <t>Manrco In</t>
  </si>
  <si>
    <t>Data Engineer
Do you love building and pioneering in the technology space? Do you enjoy solving complex business problems in a fast-paced, collaborative,inclusive, and iterative delivery environment?
We are seeking Data Engineers who are passionate about marrying data with emerging technologies to join our team. A
What You’ll Do:
Collaborate with and across Agile teams to design, develop, test, implement, and support technical solutions in full-stack development tools and technologies
Work with a team of developers with deep experience in machine learning, distributed microservices, and full stack systems
Utilize programming languages like Java, Scala, Python and Open Source RDBMS and NoSQL databases and Cloud based data warehousing services such as Snowflake
Share your passion for staying on top of tech trends, experimenting with and learning new technologies, participating in internal &amp; external technology communities, and mentoring other members of the engineering community
Collaborate with digital product managers, and deliver robust cloud-based solutions that drive powerful experiences to help millions of Americans achieve financial empowerment
Perform unit tests and conducting reviews with other team members to make sure your code is rigorously designed, elegantly coded, and effectively tuned for performance
Basic Qualifications:
Bachelor’s Degree
At least 2 years of experience in application development
At least 1 years of experience in big data technologies (Cassandra, Accumulo, HBase, Spark, Hadoop, HDFS, AVRO, MongoDB, or Zookeeper)
Preferred Qualifications:
Master's Degree
3+ years of experience in application development
1+ year experience working on streaming data applications (Spark Streaming, Kafka, Kinesis, and Flink
1+ years of experience with a public cloud (AWS, Microsoft Azure, Google Cloud)
1+ years of experience with Ansible / Terraform
2+ years of experience with Agile engineering practices
2+ years in-depth experience with the Hadoop stack (MapReduce, Pig, Hive, Hbase)
2+ years of experience with NoSQL implementation (Mongo, Cassandra)
2+ years of experience developing Java based software solutions
2+ years of experience in at least one scripting language (Python, Perl, JavaScript, Shell)
2+ years of experience developing software solutions to solve complex business problems
2+ years of experience with UNIX/Linux including basic commands and shell scripting
Job Type: Contract
Pay: $80.00 per hour
Schedule:
12 hour shift
Monday to Friday
Experience:
Informatica: 1 year (Preferred)
SQL: 1 year (Preferred)
Data warehouse: 1 year (Preferred)
Work Location: Remote
Show Less
Report</t>
  </si>
  <si>
    <t>Entry Level Data Engineer</t>
  </si>
  <si>
    <t>Job Title: - Entry-Level Data Engineer
Location: - 100% Remote
Position: - W2 Employment ( Should work on our W2 only )
Eligibility: - (Authorized to work anywhere in the USA and for only those who are staying in the USA)
Duration: - Long-term contract
Job Description :
This company is seeking a fully remote data engineer position. This company is determined to the health and wellness of all its employees and its customers. They use an advanced non-invasive procedure to prolong the health and longevity of their customer's skin and hair. This would be a very data-centric, learning environment driving real-world solutions.
Required Skills &amp; Experience
1+ with Python as Data Eng.
Knowledge in Airflow
SQL
Google Cloud Platform
Desired Skills &amp; Experience :
AWS
Postgres SQL
Snowflake
Benefits: -
Competitive salary
Flexible work schedule &amp; part-time off
E-verified
H1B and GC filling
On-job technical support
Skill Enhancement
Guesthouse facilities are also available
Opportunity to work with Fortune 500 Companies.
Thanks, Regards
N9 It Solutions inc,
Note: - Please ask me about our candidate referral program! It's a simple way to add an extra $1,000 to your pocket!
Job Type: Full-time
Pay: $30.00 - $40.00 per hour
Schedule:
8 hour shift
Work Location: Remote
Show Less
Report</t>
  </si>
  <si>
    <t>Computing Concepts Inc</t>
  </si>
  <si>
    <t>.**This assignment will be on-site**
MS needs a single resource based in either NYC, or another, lower cost jurisdiction with full Eastern Daylight hour overlap. This resource will have data and software engineering expertise at the level of Senior Associate.
Duties will include:
Maintain current ETL pipeline.
Construct new loaders for ingestion of growing data stack.
Manage process of moving data inside firewall by coordinating with external vendors and internal teams (Horizon/TEDRA, SecArch).
Navigate vendor security architecture reviews for API and/or other file transfer and access mechanisms.
Liase with strats team (ISG/IED) to to complete data onboarding workflow into firm data lake (DataZone), including management of GIT repository of Python based loaders, AutoSys jobs, metadata management, and data backfills.
Support data science analysis, data content data quality monitoring and reporting, and downstream consumers' accessibility to data.
Ideally seeking candidate with other software engineering skillsets that can also be useful to help the team devise programmatic solutions for cross platform automation of manual processes.
Additional Information:
Current batch of loaders run quarterly, weekly, and daily and will require immediate investigation and troubleshooting should they fail due to new data drops.
New data feeds will depend on business criticality and speed of onboarding workflow, but will typically involve other teams in parallel with development of loaders. Code deployment occurs weekly.
Not required, but interest in sustainable finance is a plus.
Job Type: Contract
Pay: $59.26 per hour
Benefits:
Health insurance
Schedule:
8 hour shift
Ability to commute/relocate:
New York, NY 10020: Reliably commute or planning to relocate before starting work (Required)
Experience:
Data/Software Engineering: 3 years (Required)
Work Location: One location
Show Less
Report</t>
  </si>
  <si>
    <t>Adobe</t>
  </si>
  <si>
    <t>Data Warehouse Engineer</t>
  </si>
  <si>
    <t>Lehi, UT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</si>
  <si>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The Data and Analytics team in Finance needs an experienced data engineer who is an expert in building SQL data models and providing analytics to our internal partners. This position will be on a team of other SQL data engineers who refine and model data into an architecture that enables deeper understanding into our company and customers. What you'll Do
Work with internal partners to understand business analytics needs
Design data architecture that will fulfill current and future reporting needs
Build efficient and reliable SQL pipelines to support analytic use cases
Provide detailed documentation and other materials to partners
Design and build power bi dashboards to help analysts in partner organizations understand how to use the data What you need to succeed
3-4 years in SQL data modeling
Experience working with an enterprise data warehouse/data lake
Proven record of success in partnering with other organizations and delivering impactful solutions
Experience creating well documented, clean, and organized SQL code in an enterprise environment
Degree in technical or analytical field (Advanced degrees are a plus)
Bonus skills are Databricks, Python, SparkSQL
Our compensation reflects the cost of labor across several U.S. geographic markets, and we pay differently based on those defined markets. The U.S. pay range for this position is $90,500 -- $184,000 annually. Pay within this range varies by work location and may also depend on job-related knowledge, skills, and experience. Your recruiter can share more about the specific salary range for the job location during the hiring process.
At Adobe, for sales roles starting salaries are expressed as total target compensation (TTC = base + commission), and short-term incentives are in the form of sales commission plans. Non-sales roles starting salaries are expressed as base salary and short-term incentives are in the form of the Annual Incentive Plan (AIP).
In addition, certain roles may be eligible for long-term incentives in the form of a new hire equity award.
Apply Now: click Apply Now
Show Less
Report</t>
  </si>
  <si>
    <t>Genspark</t>
  </si>
  <si>
    <t>Data engineer/ Python Developer</t>
  </si>
  <si>
    <t>Dover, MO</t>
  </si>
  <si>
    <t>Title: Mid Level Python Developer
Location: Atlanta, GA or Remote
Duration: Direct hire
ONLY W2 (No C2C) Candidates can apply**Only US Citizens/ GreenCard Holders
Qualifications to join GenSpark:
Required Education: AS or BS in STEM
Required Skills:
3+ years' experience in Python
Experience with Django
Experience with Scripting – JavaScript preferred
Must be on-site on day 1
What We Offer:
Compensation in line with industry forms
Excellent medical, dental, and vision benefits
Relocation assistance, if required for client assignment
Mentorship and support throughout the program
Networking opportunities within your industry with peers and industry leader
About Pyramid Consulting: ? GenSpark is a division of Pyramid Consulting, a $310M IT Consulting firm. Pyramid Consulting is among the Top 100 largest minority and privately owned IT Consulting firms in the U.S. The success of our clients is facilitated through our ability to provide full-spectrum support via our development centers – from a single consultant under their management, at their site, to full turnkey solutions onsite and offshore.
Pyramid Consulting, Inc. is an Equal Employment Opportunity Employer. All applicants hired will be subject to a background check and drug screening. You can apply directly to our program here: http://bit.ly/applytopyramidFor more information, visit www.GenSpark.net like 1 GenSpark - GenSpark Applicant Ready to advance your career in technology? If you’re seeking a guided path to fast-track your career as a Software Developer, GenSpark could be an excellent opportunity for you! As a GenSparker, y...
Job Type: Full-time
Salary: $35.00 - $40.00 per hour
Benefits:
401(k)
Dental insurance
Schedule:
8 hour shift
Work Location: One location
Speak with the employer
+91 +14708706594 Ext: 3135
Show Less
Report</t>
  </si>
  <si>
    <t>CareFirst BlueCross BlueShield</t>
  </si>
  <si>
    <t>Associate Data Engineer (Remote)</t>
  </si>
  <si>
    <t>Resp &amp; Qualifications
PURPOSE:
Understands data needs and advise company on technological resources. Partners with senior level team members to aggregate and analyze various data sets to provide actionable insight. Develop reports, dashboards, and tools for business-users. Develop technical solutions to improve access to data and data usage. Develops and executes ETL code and ensures that the data loading processes are reliable and data quality remains high.
ESSENTIAL FUNCTIONS:
Analyzes and validates existing routines and communicates impacts. Assists with data transformation, manipulation, and presentation to users.
Works with Business Analysts, Business Intelligence Developers, Infrastructure Architects, and key business users to review, design, and develop data models and ETL processes.
Supports the Software Engineering team with data analysis and validation with extensive SQL queries.
Writes and executes ETL code, primarily complex SQL stored procedures, but with a strong ability to leverage other technologies.
Partner with senior team members on the design, configuration and implementation of Data Integration Framework.
SUPERVISORY RESPONSIBILITY:
This position has no direct reports, however, may informally lead teams in a matrix environment.
QUALIFICATIONS:
Education Level: Bachelor's Degree in Information Technology or Computer Science or Engineering OR in lieu of a Bachelor's degree, an additional 4 years of relevant work experience is required in addition to the required work experience.
Knowledge, Skills and Abilities (KSAs)
Knowledge and understanding of at least one programming language (i.e., SQL, NoSQL, Python).
Knowledge and understanding of data exchange formats.
Knowledge and understanding of database design and implementation concepts.
Knowledge and understanding of data movement concepts.
Knowledge and understanding of Business Intelligence reporting applications (i.e., Power BI, Tableau, MicroStrategy).
Ability to recognize, analyze, and solve a variety of problems.
Excellent communication skills both written and verbal.
Must be able to effectively work in a fast-paced environment with frequently changing priorities, deadlines, and workloads that can be variable for long periods of time. Must be able to meet established deadlines and handle multiple customer service demands from internal and external customers, within set expectations for service excellence. Must be able to effectively communicate and provide positive customer service to every internal and external customer, including customers who may be demanding or otherwise challenging.
Department
Department: ODS/ETL Members
Equal Employment Opportunity
CareFirst BlueCross BlueShield is an Equal Opportunity (EEO) employer. It is the policy of the Company to provide equal employment opportunities to all qualified applicants without regard to race, color, religion, sex, sexual orientation, gender identity, national origin, age, protected veteran or disabled status, or genetic information.
Hire Range Disclaimer
Actual salary will be based on relevant job experience and work history.
Where To Apply
Please visit our website to apply: www.carefirst.com/careers
Federal Disc/Physical Demand
Note: The incumbent is required to immediately disclose any debarment, exclusion, or other event that makes him/her ineligible to perform work directly or indirectly on Federal health care programs.
PHYSICAL DEMANDS:
The associate is primarily seated while performing the duties of the position. Occasional walking or standing is required. The hands are regularly used to write, type, key and handle or feel small controls and objects. The associate must frequently talk and hear. Weights up to 25 pounds are occasionally lifted.
Sponsorship in US
Must be eligible to work in the U.S. without Sponsorship.
#LI-MK1
Start your job application: click Easy Apply
Show Less
Report</t>
  </si>
  <si>
    <t>Strayer University</t>
  </si>
  <si>
    <t>iPipeline</t>
  </si>
  <si>
    <t>Senior Data Engineer (Remote)</t>
  </si>
  <si>
    <t>Exton, PA</t>
  </si>
  <si>
    <t>As a market leader, iPipeline combines technology, innovation, and expertise to deliver ground-breaking, award-winning software solutions that transform the life insurance, protection, and financial services industry. With one of the industry’s largest data sets, we help advisors and agents automate, digitally optimize, and grow their business to better secure the financial futures of their clients.
At iPipeline, you’ll play a major role in helping us to provide best-in-class, transformative solutions. We’re passionate, creative, and innovative, and together as a team, we continue to advance, accelerate, and expand the reach of our technology. We value different perspectives and are committed to creating an environment that embraces diverse backgrounds and fosters inclusion.
We’re proud that we’ve been recognized in the industry as a repeat winner of various excellence awards, including our selection as a 2022 Top Workplace in the U.S., and as a Best Life Insurance Software Solution award winner in the UK. We believe that the culture we’ve built for our nearly 900 employees around the word is exceptional - and we’ve built a place where our employees love to come to work, every single day.
Come join our team!
We are currently looking for a Senior Data Engineer to join our team.
Responsibilities
Design powerful and flexible data models in SQL and Power BI to best serve customer needs in a near real-time data environment.
Organize the collection, processing, and storage of data and downstream business models.
Build curated views with SQL in Snowflake to feed downstream analytics and data science applications.
Enable data observability and resource governance in Snowflake.
Validate data accuracy against Snowflake database and product SMEs.
Required Qualifications
SQL and deep understanding of data modeling and ETL/ELT processes.
SQL optimization for optimal performance and cost.
Experience with AWS and Snowflake.
Ability to quickly pick-up new technologies and adapt.
Experience building Star Schema models.
Experience creating and maintaining data pipelines from a data lake to Snowflake.
Desired Qualifications
Python, JavaScript.
Understanding of star schema and dimensional modeling principles.
Experience with Infrastructure as Code (IaC) methodology and tools such as Terraform.
Some experience building reports in a BI tool.
Experience with TOM and Power BI external tools such as Tabular Editor and ALM Toolkit.
Experience working in an agile environment and with Jira.
We offer a competitive compensation and benefits package, opportunities for career growth, employee stock purchase plan, 401(k), generous time off and flexible work/life balance, company-matched retirement packages, employee wellness program, and an awards and recognition program – all in a creative, fast-growing, and innovative company.
About iPipeline
Founded in 1995, iPipeline is a unit of Roper Technologies (NYSE: ROP), a constituent of the S&amp;P 500® and Fortune 500® indices. As a leading provider of cloud-based software solutions for the life insurance and financial services industry, our business is to accelerate and simplify sales, compliance operations and customer support. We automate processing for every stage of the business – from pre-sales, new business and underwriting to policy administration, point-of-sale execution, post-sale support and data analytics. We offer the broadest range of integrated solutions used by a leading community of carriers/providers, distributors, financial institutions, and financial professionals to enable them to secure the financial futures of their customers and their families.
iPipeline is proud to be an Equal Opportunity Employer. All qualified applicants will receive consideration for employment without regard to gender, race, color, religious creed, national origin, age, sexual orientation, gender identity, physical or mental disability, and/or protected veteran status. We are committed to building a supportive and inclusive environment for all employees.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Show Less
Report</t>
  </si>
  <si>
    <t>Equativ</t>
  </si>
  <si>
    <t>Backend / Big Data Engineer</t>
  </si>
  <si>
    <t>Paris, OR</t>
  </si>
  <si>
    <t>About the team
At Equativ, we’re on a mission to develop advertising technologies that empower our customers to reach their digital business goals. This means that we rely on massively scalable, widely distributed, highly available, and efficient software systems; the platform deals with over 100 billions requests per day and above 40 Gbps of network traffic.
Our innovation team based in Paris, Nantes, Limoges, Krakow and Berlin is composed of 90 straightforward and energetic engineers working in an Agile environment and ready to tackle the most complex technical challenges.
Our Mission
Data Engineering team is central to Equativ’s data centric business and is responsible to ingest, transform, model and redistribute all data coming from our adtech platform.
We aim at building scalable and robust Big Data platforms from ingestion to business actionable consumption. Our Big Data ecosystem must handle massive log ingestion (tens of billions per day), short &amp; long term data storage, complex data modelling, real-time and batch ELT as well as providing external access through dedicated APIs.
Data Engineers serve Equativ data directly to our customers and throughout the company whether it is for BI analysis, data science algorithms (clustering and optimization), customer reporting, invoicing and more.
Equativ Data Engineering team is engaged in an ambitious migration of its main data stack (Hbase/Hadoop on-premise) to GCP with the objective to increase reporting features, lower maintenance time, improve performances and simplify the access to our raw data.
As a Big Data backend data engineer, you’ll mainly focus on maintaining and enhancing the operationality of our data curation in our Data Warehouses and reporting APIs. You’ll also play a big role in supporting our product &amp; feature teams in their analyses and new feature development.
What you’ll do
Design, develop, test, promote and industrialize all data components for our reporting platforms (async API, sync API, query composer, ClickHouse, BigQuery, orchestrators …)
Perform end-to-end monitoring to ensure high availability of production data processing in our warehouses and APIs as well as good data quality and reliability
Develop unique expertise on key datamodels and support other experts or end users in the best usage of DWH &amp; reporting API
Brainstorm with other team members working on our real-time and batch data pipelines (on-premise and in the cloud) on optimizing our architecture and support them in the use of our warehouses and APIs
Contribute to data roadmap definition in coordination with teams involved in the valorization of our data (product, feature teams, analysts and data scientists) in order to build a best in class data platform that will generate insights for Equativ’s analytics
Take part in improving and deploy data engineering standards, procedures, processes and operational guidelines around target data components at Equativ
About you
3+ years of software development with open source technologies
Fluent in Java and/or in Scala. SQL mastery
Good understanding of the software development process (git, ci/cd, test, scrum)
Experience in developing robust, high QPS Rest APIs
Experience with on-premise and cloud data warehouses (ClickHouse, BigQuery, SnowFlake)
Familiarity with large-scale data engineering concepts and technologies (Kafka, Flink, GCP) is a big plus
Entrepreneurial spirit and know-how to identify opportunities of improvement
Working proficiency and communication skills in verbal and written English
Passion for playing with large volume of data
What we offer
Annual bonus (Profit Sharing)
Offices in the prime location of Paris (Near from Gare St Lazare)
Flex Remote + allowance for costs (up to 240€ per year)
Additional days off (French reduced working time/ RTT)
? CSE (employee benefits, 1 event per month, Yoga classes…)
Competitive Health insurance (60% paid by the company - Family or Individual cover)
Lunch vouchers - Swile Card (10€ / day)
Gymlib subscription
Globetrotter Program (visit our offices among: Paris, Nantes, London, Berlin, Madrid, Milan, New York, Mexico, Sao Paulo, Dubai, Singapore...)
More on our Glassdoor page
About us
Equativ is the new single name for Smart Adserver, DynAdmic and LiquidM — three proven innovators in advertising technology. The vertically integrated company provides brand and privacy-safe solutions that empower its clients to achieve maximum impact while respecting the rights of consumers.
The union combines client expertise and engineering excellence to serve the interests of both the supply- side and demand-side with equal professionalism and technical sophistication.
Headquartered in Paris and New York, Equativ operates globally with a team of more than 450 people in 20 offices. Equativ offers the market its own independent ad server, SSP, buyer tools, and media services to fulfill the promise of advertising technology. Learn more at Equativ.com.
The company is ranked on the Deloitte Technology Fast 500 EMEA and in the Financial Times’ FT 1000: Europe’s Fastest-Growing Companies.
Equativ (formerly Smart AdServer) has been awarded the HappyIndex@Work label and is proud to be among the best companies in the ChooseMyCompany ranking, recognized for its flexible working environment.
Come and lead the charge with us in building a transparent ecosystem based on quality!
-
Equativ is an equal opportunity employer. Equal access to employment, services, and programs are available to everyone, regardless of race, color, ancestry, religion, sex, national origin, sexual orientation, age, citizenship, marital status, disability, gender identity, or Veteran status. If you require reasonable accommodation throughout the application and/or interview process, please contact the recruitment team at talent-acquisition-team@equativ.com
Show Less
Report</t>
  </si>
  <si>
    <t>Prestige Financial Services Inc</t>
  </si>
  <si>
    <t>Draper, UT</t>
  </si>
  <si>
    <t>Data Engineer – Draper, UT
Execution of enterprise data warehouse delivery, including design, development, testing and deployment. Collaborate with data scientists and architects on several projects. Maintain and migrate data from traditional database system such a SQL Server to Cloud platforms such as AWS S3, MongoDB. Work on multiple ETL partner/vendor integration projects. Conduct complex data analysis and report on results. Prepare data for prescriptive and predictive modeling. Coordinate with testing activities.
REQUIRES: Master’s in Computer Science, Information Systems Technologies or Information Assurance + minimum 1 year experience as Data Engineer, Programmer/Data Analyst, Data Scientist, Data Warehousing Specialist or related.
Show Less
Report</t>
  </si>
  <si>
    <t>Nasscomm</t>
  </si>
  <si>
    <t>Fivetran Data Engineer</t>
  </si>
  <si>
    <t>Title: Data Engineer
Client: Ahead
Location: Remote
Duration: 2+ Months
Description:
Required Skills:
FiveTran
DBT
Azure
Scope:
FiveTran/DBT solution to migrate two key sources
Job Type: Contract
Pay: From $60.00 per hour
Experience level:
6 years
Schedule:
8 hour shift
Experience:
Fivetran: 6 years (Required)
DBT: 6 years (Required)
Azure: 6 years (Required)
Work Location: Remote
Speak with the employer
+91 9056783206
Show Less
Report</t>
  </si>
  <si>
    <t>LogixHealth</t>
  </si>
  <si>
    <t>Bedford, MA</t>
  </si>
  <si>
    <t>This Role:
As a Data Engineer at LogixHealth, you will work with a globally distributed team of engineers to design, build and maintain cutting edge solutions that will directly improve the healthcare industry. You’ll contribute to our fast-paced, collaborative environment and will bring your expertise to continue delivering innovative technology solutions.
The ideal candidate will be able to develop large scale, distributed data pipelines with an eye towards data security, availability and quality. The candidate should be experienced with modern data storage &amp; transmission techniques, big data tools and distributed processes. The candidate should have excellent interpersonal communication and an aptitude to continue learning.
Key Responsibilities:
Design highly scalable, available and fault tolerant data processing systems
Build out data quality procedures
Collaborate with other engineers on existing software and data integration solutions
Keep up with the latest technology industry trends and innovations
Help other team members learn and adopt new technologies and practices
Quickly learn new and existing technologies
Qualifications:
To perform this job successfully, an individual must be able to perform each Key Responsibility satisfactorily. The following requirements are representative of the knowledge, skills, and/or ability required to perform this job successfully. Reasonable accommodation may be made to enable individuals with disabilities to perform the duties.
Required:
BS/MS in Computer Science, related technical field or equivalent experience
Strong programming and scripting skills
Data modeling and data warehousing/lakes
REST API services
Expertise in data storage systems, including SQL &amp; NoSQL database systems &amp; file object storage
Advanced SQL and query performance tuning skills
Understanding of cloud computing technologies &amp; platforms
Experience with git
Excellent interpersonal communication skills
Preferred:
Big data analysis techniques
Big data visualization solutions
Distributed systems design
Healthcare industry knowledge
Benefits at LogixHealth:
We offer a comprehensive benefits package including health, dental and vision, 401(k), PTO, paid holidays, life and disability insurance, on-site fitness center and company-wide social events.
About LogixHealth:
At LogixHealth we provide expert coding and billing services that allow physicians to focus on providing great clinical care. LogixHealth was founded in the 1990s by physicians to service their own practices and has grown to become the nation’s leading provider of unsurpassed software-enabled revenue cycle management services, offering a complete range of solutions, including coding and claims management and the latest business intelligence reporting dashboards for clients in 40 states.
Since our first day, we have had a clear vision of a better healthcare system and have continually evolved to get there. In addition to providing expert revenue cycle services, we utilize proprietary software to provide valuable financial, clinical, and other data insights that directly improve the quality and efficiency of patient care.
At LogixHealth, we’re committed to Making intelligence matter through our pillars of Physician-Inspired Knowledge, Unrivaled Technology and Impeccable Service.
To learn more about us, visit our website https://www.logixhealth.com/.
CyDysMRBDB
Show Less
Report</t>
  </si>
  <si>
    <t>Required Skills:
Experience with Oracle
Experience with Semistore Database/ Memsql Database
Experience with Python Programing
Job Type: Contract
Salary: $65.00 - $70.00 per hour
Schedule:
8 hour shift
Experience:
Oracle: 4 years (Required)
Database development: 4 years (Required)
python: 5 years (Required)
Work Location: On the road
Speak with the employer
+91 7328323606
Show Less
Report</t>
  </si>
  <si>
    <t>NAC IT Tech LL</t>
  </si>
  <si>
    <t>Job Type – Contract (W2 / C2C) with NAC IT Tech
Client – CVS, Dallas-TX
Work Location – Hybrid
Job Title – GCP Data Engineer
Summary: In project we will be using Google Tools /Services i.e. Python, Cloud Data flow / Data proc (Apache Beans), Cloud pub sub, Cloud function, Whistle map SDK, Google Health care (API / FHIR store
Requirements:
- Education - Minimum Bachelors’ Degree in Computer Science or relevant studies
- Work Authorization - prefer to US Citizen, PR/GC, EAD but H1 also fine in case of C2C
- Skills:
5+ years of hand-on experience in building Data pipe line (ETL / ELT) in a cloud platform
Cloud experience required with knowledge on GCP strongly preferred (experience on GCP is not necessarily required)
5+ years of hand-on experience in building and operationalizing data processing systems
Strong Python Scripting experience is very important requirement
Working knowledge of Distributed Date Processing (Beam, Spark, MapReduce)
Nice to have:
- 2+ years experience in NoSQL databases and close familiarity with technologies/languages such as Python
- 2+ years of experience working with data platform (Data warehouse, Data Lake, ODS)
- 2+ years experience working with tools to automate CI/CD pipelines (eg. Jenkins, GIT, Control-M)
Contact - Vara 803 271 0056 or hr @ nacittech
Job Type: Contract
Schedule:
5x8
8 hour shift
Monday to Friday
Ability to commute/relocate:
Irving, TX 75039: Reliably commute or planning to relocate before starting work (Required)
Experience:
Data Pipeline (ETL / ELT): 5 years (Required)
Python: 5 years (Required)
Data Processing Systems: 5 years (Required)
GCP: 3 years (Required)
Work Location: One location
Speak with the employer
+91 +18032710056
Show Less
Report</t>
  </si>
  <si>
    <t>Kaizen Dynamic</t>
  </si>
  <si>
    <t>Data Engineer ETL</t>
  </si>
  <si>
    <t>12+ years of experience needed to serve as the subject matter expert on data architecture for the agency’s multi-year Data Management Project to modernize the agency’s data management systems and implement an enterprise data warehouse.
The DC Department of Employment Services (DOES) operates the District’s Workforce Development System; maintains oversight of the Unemployment Insurance and Paid Family Leave programs; and administers, plans, and develops various employment-related services to all segments of the Washington, DC metropolitan population. DOES achieves its mission through empowering and sustaining a diverse workforce, which enables all sectors of the community to achieve economic and social stability. DOES requires the services of a Data Engineer staff augmentation consultant to serve as the data engineer for the Data Management Project team. The Data Management Project is a multi-year effort by DOES to ensure that the agency has accurate and reliable data maintained by high quality systems, all agency data are readily available and consistently used for well-informed decisions, and appropriate and accurate data are regularly released to the public. The Data Management Project team is responsible for meeting the project goals: (1) establish a data governance program, (2) perform a comprehensive data gap analysis, (3) design a master data architecture, (4) create a data warehouse for all data assets, (5) develop a front-end for program staff to quickly access workforce information and visualize program status, (6) create a public portal with user-friendly scorecards to help residents make more informed decisions about workforce opportunities, and (7) foster relations with other DC agencies and improve inter-agency data integration. The Data Management Project Data Engineer serves as an ETL developer and Catalog support specialist for the agency’s multi-year Data Management Project to modernize the agency’s data management systems and implement an enterprise data warehouse, with a focus on data asset analysis, supporting data quality measures, and the enhancement of reporting and analysis for program staff. Specific duties for the position include: include: Specific Duties: 1. Develop, test, and maintain extraction, transformation, and load (ETL) processes. 2. Develop and maintain an understanding of the data landscape at DOES including the data catalog, master data, data sources, data lakes, data warehouses, data assets, analytic products, and associated tools and software. 3. Support the Data Management Project team to develop and maintain data quality controls. 4. Support the program staff and the Data Management Project team to develop and enhance data analysis and reporting to support program operations. 5. Support business data stewards and Data Management Project team in maintaining accurate data asset meta-data and updating data documentation. 6. Support the data stewards to troubleshoot and resolve data issues. 7. Support business users to obtain requirements for enhancements and/or new analytic assets. 8. Assist in the Development of data asset training and documentation. 9. Participate in the development and implementation of a DOES data standard. 10. Participate in the development and maintenance of agency data security, privacy, policies, procedures, and best practices. Required Skills and Experience (ensure this matches the CAI required skills and background) * Programming: proficiency in SQL, Python, R, JavaScript, JSON, and Excel Formulas &amp; Charts. ? Familiarity with CKAN, DKAN, and/or ArcGIS is an added advantage. * Operating Systems: Windows and Linux. * Testing: proficiency with Agile Testing, Automation Testing, Black-box Testing, Unit Testings, Cross-Browser Testing. * Nice to Have: Experience and understanding of BI tool architecture, functions, features (ie. Tableau and/or MicroStrategy). * Nice to Have: Outstanding consultative skills, understanding business needs and translating those needs to technical requirements and solutions. * Nice to Have: Ability to communicate effectively with all levels of the organization including business owners, leaders, and executives. Bachelor’s Degree from an accredited four-year university in Computer Science, Information Management, or other relevant field is preferred.
Job Types: Full-time, Contract
Pay: $80.00 - $90.00 per hour
Schedule:
8 hour shift
Experience:
Linux-based Operating Systems: 8 years (Preferred)
ETL: 10 years (Preferred)
Work Location: Hybrid remote in Washington, DC 20001
Show Less
Report</t>
  </si>
  <si>
    <t>Denken Solution's Inc</t>
  </si>
  <si>
    <t>Tarrytown, NY</t>
  </si>
  <si>
    <t>Role: Data Engineer
Location: Tarrytown, NY
Duration: Long Term
Contract: W2
Job Description:
·Candidate should have 8+ years of experience in Data Engineering
·Designing, creating, testing and maintaining the complete data management &amp; processing systems.
·Working closely with the stakeholders &amp; solution architect.
·Ensuring architecture meets the business requirements.
·Building highly scalable, robust &amp; fault-tolerant systems.
·Taking care of the complete ETL process.
·Knowledge of Hadoop ecosystem and different frameworks inside it – HDFS, YARN, MapReduce, Apache Pig, Hive, Flume, Sqoop, ZooKeeper, Oozie, Impala and Kafka
·Must have knowledge and working experience in Real-time processing Framework (Apache Spark), PySpark and in AWS Redshift
·Must have experience on SQL-based technologies (e.g. MySQL/ Oracle DB) and NoSQL technologies (e.g. Cassandra and MongoDB)
·Should have Python/Scala/Java Programming skills
·Discovering data acquisitions opportunities
·Finding ways &amp; methods to find value out of existing data.
·Improving data quality, reliability &amp; efficiency of the individual components &amp; the complete system.
·Creating a complete solution by integrating a variety of programming languages &amp; tools together.
·Creating data models to reduce system complexities and hence increase efficiency &amp; reduce cost.
·Introducing new data management tools &amp; technologies into the existing system to make it more efficient.
·Setting &amp; achieving individual as well as the team goal.
·Problem solving mindset working in agile environment.
Thanks and Regards...
JAYADEV GUNTUR | Talent Acquisition Specialist:
a: Denken Solutions, Inc. | 9170 Irvine Center Dr, Irvine, CA
m: (949) 617-2703
w: www.denkensolutions.com
Refer a friend to Denken and earn up to $2000:Refer Now!
Job Types: Full-time, Contract
Salary: $50.00 - $55.00 per hour
Schedule:
8 hour shift
Work Location: On the road
Speak with the employer
+91 949 617 2703
Show Less
Report</t>
  </si>
  <si>
    <t>Fannie Mae</t>
  </si>
  <si>
    <t>Cloud Data Engineer</t>
  </si>
  <si>
    <t>Company Description
At Fannie Mae, futures are made. The inspiring work we do makes an affordable home a reality and a difference in the lives of Americans. Every day offers compelling opportunities to modernize the nation's housing finance system while being part of an inclusive team using new, emerging technologies. Here, you will help lead our industry forward, enhance your technical expertise, and make your career.
Job Description
As a valued colleague on our team the Single Family Analytics (SFA) team, you will contribute to developing Cloud data infrastructure and pipelines to capture, integrate, organize, and centralize data while testing and ensuring the data is readily accessible and in a usable state, including quality assurance. In addition, you will help develop/implement new Analytic tools on the Cloud, or to migrate existent processes on prem to the Cloud
THE IMPACT YOU WILL MAKE
The Single Family - Data Engineering - Senior Associate role will offer you the flexibility to make each day your own, while working alongside people who care so that you can deliver on the following responsibilities:
Support Cloud data infrastructure needs for Single Family Analytics Purposes
Identify customer needs and intended use of requested Cloud data to create processes that will support those needs and help augment the SFA data layer in the development of database requirements and support the planning and engineering of enterprise databases.
Maintain comprehensive knowledge of database technologies, complex coding languages, and computer system skills.
Support the integration of data into readily available formats while maintaining existing structures and govern their use according to business requirements.
Analyze new data sources and monitor the performance, scalability, and security of data.
Create an initial analysis and deliver the user interface (UI) to the customer to enable further analysis.
Qualifications
THE EXPERIENCE YOU BRING TO THE TEAM
Minimum Required Experiences
2 years of relevant work experience
Functional Skills
Experience gathering accurate information to explain concepts and answer critical questions
Experience using software and computer systems' architectural principles to integrate enterprise computer applications
Working with people with different functional expertise respectfully and cooperatively to work toward a common goal
Skilled in discovering patterns in large data sets
Skilled in Programming including coding, debugging, and using relevant programming languages
Ability to transform business processes using BPA, RPA, or other technology-enabled automation
Ability to frame ideas as systems and analyzing the inputs, outputs, and process
Skilled in Influencing including negotiating, persuading others, facilitating meetings, and resolving conflict
Determining causes of operating errors and taking corrective action
Experience with Product Testing including testing and evaluating software, usability testing, UAT, and using relevant product testing technology.
Expertise in developing websites for hosting via intranet or Internet, which may also include web design, web content development, scripting, and/or network security configuration
Adept at managing project plans, resources, and people to ensure successful project completion
The group of skills related to Communication including communicating in writing or verbally, copywriting, planning and distributing communication, etc.
The group of skills related to Product Development including designing products, developing product roadmaps, translating design requirements, prototyping, etc.
Experience monitoring and managing operation systems (OS), and staying current on patches, upgrades, and other elements of the OS
Technical
Knowledge of AWS Services/Architecture
Experience in AWS Compute such as EC2, Lambda, Beanstalk, Batch or ECS
Experience with AWS Storage services such as: S3, EFS, Glacier.
Experience in AWS Management and Governance suite of products such as CloudTrail, CloudWatch
Experience in AWS Analytics such as Athena, EMR, Glue, Redshift, Kinesis
Strong knowledge in Python object-oriented programming
Strong experience with AWS Database services such as: RDS, DynamoDB
Experience using APIs for developing or programming software
Experience using AWS Application Integration Services such as: Simple Notification Service (SNS), Simple Queue Service (SQS), Step Functions.
Experience with AWS Developer tools such as: CodeDeploy, CodePipeline
Experience with JSON
Strong experience with SQL
Experience with enterprise data lakes, data warehouses, data marts, and big data.
Strong experience with data migration, cloud migration, and ETL processes.
Experience determining causes of operating errors and taking corrective action.
Desired Experiences
4 years of relevant work experience
Experience with R is preferred
AWS Developer Certification
Bachelor’s degree in computer science or similar
Additional Information
The future is what you make it to be. Discover compelling opportunities at Fanniemae.com/careers.
Fannie Mae is an Equal Opportunity Employer, which means we are committed to fostering a diverse and inclusive workplace. All qualified applicants will receive consideration for employment without regard to race, religion, national origin, gender, gender identity, sexual orientation, personal appearance, protected veteran status, disability, age, or other legally protected status. For individuals with disabilities who would like to request an accommodation in the application process, email us at careers_mailbox@fanniemae.com.
Job ID: REF6568F
#LI-NR1
The hiring range for this role is set forth above. Final salaries will generally vary within that range based on factors that include but are not limited to, skill set, depth of experience, certifications, and other relevant qualifications. This position is eligible to participate in a Fannie Mae incentive program (subject to the terms of the program). As part of our comprehensive benefits package, Fannie Mae offers a broad range of Health, Life, Voluntary Lifestyle, and other benefits and perks that enhance an employee’s physical, mental, emotional, and financial well-being. See more here.
To apply to this job, click Easy Apply
Show Less
Report</t>
  </si>
  <si>
    <t>Clairvoyant</t>
  </si>
  <si>
    <t>Job type: FTE/W2
Location: Remote
*
Job description:
Experience in developing and maintaining CI/CD process for SaaS applications by accessing tools like Maven, Jenkins, etc.
Experience in containers is a plus.
Experience setting up monitoring using Splunk, Dyntratrace.
Working in regulation with industry standard best practices in close coordination with integration and deployment team.
DevOps engineer must have effective leadership and cross-functional leadership and communication skills.
Experience working experience on datasources like MySQL,Oracle, Hadoop, Cassandra
Build independent web based tools, microservices and solutions * Ability to build Traffic policies to support HADR.
Good command over any scripting language such as Shell, Python, etc.
Developing solutions and processes used by developers to support local development environments
Continually grow skills to enhance your technical expertise and contribution to the team
Be creative and efficient in solving complex and/or time-critical problems
Utilize Agile Development, SCRUM, Kanban, or Extreme Programming methodologiesDaily Tasks: Skills in nutshellDrupal, PHP, Angular, Express with Angular Universal, NodeJS Monitoring (PM2), SOLR, Java, AWS Cloud Engineering, AWS Cloud Services, Route 53, Load Balancers, EC2, Acquia CloudAutoscaling groups, Mem Cache, Secrets Manager, CloudFront, Code Deploy, Code Pipeline, VPC, CloudFormation, IAM,Secuirty Groups, S3, CloudWatch, EFS, WebSphere Portal,Ansible, Apache, Ngnix, NodeJS, Varnish, Jenkins, Terraform, LSyncD, Bash Scripting, Splunk.
Job Type: Full-time
Salary: $120,000.00 - $140,000.00 per year
Experience level:
5 years
Schedule:
Monday to Friday
Experience:
AWS: 4 years (Required)
SQL: 5 years (Required)
Python: 5 years (Required)
Big data: 4 years (Required)
Work Location: Remote
Show Less
Report</t>
  </si>
  <si>
    <t>Brownells Inc.</t>
  </si>
  <si>
    <t>Adventure Summary
Adventure…it’s about following your passions and pushing beyond your comfort zone. Founded in 1939, Brownells has remained an industry leader passionate about adventure, focused on inspiring, educating, and outfitting people for a lifetime of enjoying outdoor experiences. Our Business Insights team is searching for an experienced Data Engineer who is passionate about turning ideas into action.
As Data Engineer at Brownells, you will build and work on end-to-end data projects using a modern cloud tech/data stack. You will be responsible for creating the technology and data architecture that moves and translates data used to inform our most critical strategic and real-time decisions. You will also help translate business needs into requirements and identify efficiency opportunities.
The primary BI tool is the Incorta cloud data platform, with connections to various SQL databases, M3DB, data lakes, and various 3rd-party APIs. We are looking for a self-starter who can identify, recommend, and implement best practices, who also enjoys working collaboratively with a growing team of data analysts and data scientists. The ideal candidate is someone motivated to learn/understand business stakeholder needs, who can translate those needs into technical deliverables, and can effectively communicate across tech and non-tech functional areas. Our new Data Engineer will have an incredible opportunity to impact the business as we endeavor to provide a world-class, personalized customer experience. You will also play an active role in our data governance and data warehousing strategy.
If you are looking for your next great adventure and have a desire to join a growing Data/BI team, where you can leverage your experiences working with data applications and tools by creating, implementing, and maintaining ETL processes…APPLY NOW!
Benefits You Will Enjoy
Competitive Salary
Generous Paid Time Off
Health, Dental, and Vision packages to fit your needs
Additional voluntary supplemental insurance plans
Fully-vested 401(k) company match
Tuition Assistance Program
Career Pathing Program
Generous employee discount
Full range access at our Big Springs Shooting Complex
Opportunity to work alongside people who are passionate about adventure and the outdoors!
What You Will Do
Main Duties &amp; Responsibilities
Designs and develops data pipeline (ELT/ETL) architecture to load data from a wide range of sources to the Incorta cloud platform
Plans, analyzes, designs, codes, tests, implements, and maintains moderately complex data projects
Assists team members with design and acts as a resource for particularly difficult design projects
Responsible for translating operational requirements for moderately complex systems; recommends and may assist in leading definition of user stories and design workshops, data modeling and prototyping; develops documentation as required
Performs and may lead the testing of complex systems to ensure system reliability prior to implementation; develops and advises on innovative or blended techniques to meet customer needs; recommends application development team standards for testing; recommends and may develop metrics to evaluate process and system performance improvements
Understands data pipelines and modern ways of automating data pipeline using cloud-based implementation
Tests and clearly documents the requirements to create technical and functions specs
Identifies, designs, and implements internal process improvements such as automation of manual processes, optimizing data processing, etc.
Maintains current knowledge of information systems and technologies; recommends changes to design, development, and implementation standards when appropriate; responsible for technical application development for all stages in the development lifecycle
Plays active role in data governance and data warehousing
What You Will Need
Education &amp; Experience
Minimum 3 years of relevant experience
Ideally 2+ years of experience with data pipeline design and development
Ideally 2+ years of experience with SQL
Ideally 2+ years of experience with ETL tools and methods
Bachelor’s degree in related field is preferred, however additional relevant experience may be substituted
Experience and proficiency in using scripting/coding languages and/or ETL tools in data transformation or lift-and-shift activities
Familiarity and experience with connecting to a wide range of data sources (Google Analytics, 3rd party APIs, SharePoint, Azure SQL Server, etc.)
Experience in Unit Test, System Integration Test and User Acceptance testing
Experience developing reusable code, transformations, and templates to offset redundant coding and reduced development time and improving loading performance both at mapping and at session level
Knowledge &amp; Skills
Ability to design and develop data loading processes to load data from a wide range of sources such as M3DB, Oracle, flat files, Web Services, and Google Cloud
Expertise in developing and implementing business logic through SQL
Preferred technical understanding of data capabilities of Incorta
High level of responsiveness to tasks/deliverables, with an ability to explain findings and guide/teach others on the capabilities of Incorta
An active learner who is passionate about data and new technologies, and is comfortable recommending new and improved ways of doing things
Physical Demands
Sedentary work. Sedentary work involves lifting no more than 10 pounds at a time and occasionally lifting or carrying articles like docket files, ledgers, and small tools. Although a sedentary job is defined as one which involves sitting, a certain amount of walking and standing is often necessary in carrying out job duties. Jobs are sedentary if walking and standing are required occasionally, and other sedentary criteria are met.
Physical Hazards – Health and Safety Concerns
General office environments
Ergonomics
Where You’ll Be Located
This is a remote role, requiring onsite work in Grinnell, Iowa, approximately 2-4 times a year.
Live Your Adventure!
Brownells is a subsidiary of 2nd Adventure Group. At 2nd Adventure Group, our mission is to provide a platform to connect people with their passions. Our brands are aligned to empower people to be inspired, educated, and outfitted for a lifetime of enjoying and sharing the spirit of adventure. Our sister companies include: Crow Shooting Supply, Sinclair International, AR15.com, and Big Springs Shooting Complex.
DISCLAIMER: The above statements are intended to describe the general nature and level of work being performed by people assigned to this classification. They are not intended to be construed as an exhaustive list of all responsibilities, duties and skills required of personnel so classified. In addition, the employer may consider whether the individual applying for or holding the position is qualified. There are two steps involved in this determination. The first concerns whether the applicant or current employee satisfies the prerequisites for the position. The second step involves whether or not the person can perform the essential functions with or without reasonable accommodation.
Show Less
Report</t>
  </si>
  <si>
    <t>Sporting Goods Stores</t>
  </si>
  <si>
    <t>Kairos Technologies Inc</t>
  </si>
  <si>
    <t>Data Engineer--Remote(GC &amp; US Citizens)</t>
  </si>
  <si>
    <t>Greetings!
Role: Data Engineer (W2 Only)
Location: Bethesda, MD (Remote 100%)
Durtaion: Contract to Hire
Key Job Functions
· Demonstrate expert ability in implementing Data Warehouse solutions using Snowflake.
· Building data integration solutions between transaction systems and analytics platform.
· Expand data integration solutions to ingest data from internal and external sources and to further transform as per the business consumption needs
· Create security policies in Snowflake to manage fine grained access control
· Develop tasks for a multitude of data patterns, e.g., real-time data integration, Advanced Analytics, Machine Learning, BI and Reporting.
· Lead POC efforts to build foundational AI/ML services for Predictive Analytics.
· Building of data products by data enrichment and ML.
· Be a team player and share knowledge with the existing team members.
Specialized Knowledge &amp; Skills
Expertise in real time data movement. Integration and ETL using tools such as Attunity(Qlik), AWS Glue ETL, Talend, Kafka etc.
Understanding of Oracle database transaction log processing will be a big plus.
Experience in building star schema
Deep knowledge of AWS Cloud environment. AWS architecture certification is desired.
Solid scripting experience in AWS using Cloud Formation Templates and lambda functions.
Strong scripting experience on object-oriented programming, viz. Python, Java
Hands on experience with popular cloud-based data warehouse platforms, viz. Redshift, Snowflake. Overall experience with AWS services should be over three years.
Strong understanding of data security – authorization, authentication, encryption, and network security.
Experience in building data pipelines with related understanding of data ingestion, transformation of structured, semi-structured and unstructured data across cloud services
Demonstrated ability to be self-directed with excellent organization, analytical and interpersonal skills, and consistently meet or exceed deadline deliverables.
Demonstrated experience in data management with a strong understanding of process re/design.
Strong communication skills to facilitate meetings and workshops to collect data, functional and technology requirements, document processes, data flows, gap analysis, and associated data to support data management/governance related efforts.
Knowledge and understanding of data standards and principles to drive best practices around data management activities and solutions.
Strong understanding of the importance and benefits of good data quality, and the ability to champion results across functions.
Ability to lead collaborative meetings which result in clearly documented outcomes, a concrete understanding of meeting attendee performance/reliability, and ongoing management &amp; follow-up for action items.
Acts with integrity and proactively seeks ways to ensure compliance with regulations, policies, and procedures.
Education
Bachelor’s degree in Computer Science or a related field
Minimum Experience
Minimum of 5 - 7 years of experience in building data driven solutions.
Thanks&amp; Regards,
K Hemanth Kumar | Sr IT Technical Recruiter | Kairos Technologies Inc
Job Type: Contract
Pay: $70.00 - $85.00 per hour
Schedule:
8 hour shift
Experience:
Informatica: 5 years (Preferred)
SQL: 6 years (Preferred)
Data warehouse: 6 years (Preferred)
Work Location: Remote
Speak with the employer
+91 9728535149
Show Less
Report</t>
  </si>
  <si>
    <t>Zodiac Solutions</t>
  </si>
  <si>
    <t>Hello,
Hope you are doing well.
Let me know ,if you are open for any new roles right now in the market,
Role- Data Engineer.
Atlanta, GA ( Remote for now, Meet customer Monthly once post client selection &amp; onboarding)
Employment Type : FTE
For H1, H4 Ead (i-94 and travel history and LinkedIn is mandatory)
10+yrs Profile only.
Job Description
Must Have:
Python
AWS Lambda/S3/SNS/SQS
CICD/Jenkins
Unix Shell Scripting
SQL Knowledge
Release Management Process
RestAPI Integration via Python/Postman
Good To Have:
Salesforce Deployment Process
Job Type: Full-time
Salary: $125,000.00 - $130,000.00 per year
Benefits:
401(k)
401(k) matching
Dental insurance
Employee assistance program
Experience level:
10 years
Schedule:
8 hour shift
Experience:
Informatica: 1 year (Preferred)
SQL: 1 year (Preferred)
Data warehouse: 1 year (Preferred)
Work Location: Remote
Show Less
Report</t>
  </si>
  <si>
    <t>The Swift Group</t>
  </si>
  <si>
    <t>Job Description
The Data Engineer will manipulate data and data flows for both existing and new systems. Additionally, they will provide support in the areas of data extraction, transformation and load (ETL), data mapping, data extraction, analytical support, operational support, database support, and maintenance support of data and associated systems. As a member of the team, candidates will work in a multi-tasking, quick-paced, dynamic, process-improvement environment that requires experience with the principles of large-scale (terabytes) database development, large-scale file manipulation, data modeling, data mapping, data testing, data quality, and documentation preparation.
1. Research, design, develop and/or modifies enterprise-wide systems and/or application software.
2. Develop complex data flows, or makes significant enhancements to existing pipelines.
3. Resolves complex hardware/software compatibility and interface design considerations.
4. Conducts investigations and tests of considerable complexity.
5. Researches emerging technologies to determine impact on application execution.
6. Provides input to staff involved in writing and updating technical documentation.
7. Troubleshoots complex problems and provides customer support for the ETL process.
8. Advises hardware engineers on machine characteristics that affect software systems, such as storage capacity, processing speed, and input/output requirements.
9. Prepares reports on analyses, findings, and project progress.
10. Provides guidance and work leadership to less-experienced software engineers.
11. May serve as a technical team or task leader.
Required Skills
Bachelor’s Degree in Computer Science, Electrical or Computer Engineering or a related technical discipline, or the equivalent combination of education, technical training, or work/military experience
2. 8+ years of related software engineering and ETL experience
3. Excellent organizational, coordination, interpersonal and team building skills
4. Strong problem-solving skills
5. Team focused, willing to develop and implement solutions in a dispersed team environment
6. Candidate must have at least 2 of the desired skills below-
Experience with the following languages: Java/J2EE, C, C++, SQL, XML, XQuery, XPath, Ruby on Rails, HTML/XHTML, CSS, Python, Shell Scripting, JSON
2. Knowledge of servers operating systems; Windows, Linux, Distributed Computing, Blade Centers, and cloud infrastructure
3. Experience building and maintain data flows in NiFi or Pentaho.
4. Ability to write technical documentation for security (ATO), architecture, and implementation guides
5. Ability to comprehend database methodologies (strong SQL query and/or Elasticsearch experience)
6. Data analytics skills, to include detailed data analysis and metric generation
7. Experience with data visualization and data validation routines
Desired Skills
Experience with the following languages: Java/J2EE, C, C++, SQL, XML, XQuery, XPath, Ruby on Rails, HTML/XHTML, CSS, Python, Shell Scripting, JSON
2. Knowledge of servers operating systems; Windows, Linux, Distributed Computing, Blade Centers, and cloud infrastructure
3. Experience building and maintain data flows in NiFi or Pentaho.
4. Ability to write technical documentation for security (ATO), architecture, and implementation guides
5. Ability to comprehend database methodologies (strong SQL query and/or Elasticsearch experience)
6. Data analytics skills, to include detailed data analysis and metric generation
7. Experience with data visualization and data validation routines
About iC-1 Solutions, LLC.
The Swift Group is a privately held, mission-driven and employee-focused services and solutions company headquartered in Reston, Virginia. Founded in 2019, The Swift Group supports Civilian, Defense, and Intelligence Community customers, across the country and around the globe.
The Swift Groups is an Equal Opportunity/Affirmative Action employer. All qualified applicants will receive consideration for employment without regard to race, color, religion, sex, sexual orientation, gender identity, national origin, disability, or veteran status, or any other protected class.
Show Less
Report</t>
  </si>
  <si>
    <t>Albet Technologies LL</t>
  </si>
  <si>
    <t>Data Engineer with Machine learning Exp.</t>
  </si>
  <si>
    <t>Candidates needs to be strong in spark, big data, Docker, Kubernetes Experience in deploying and scaling ML Models.
Job description:
Responsibilities:
Construct machine learning lifecycle management including data collection, normalization, and standardization within a data pipeline construction
· Develop AutoML infrastructure for model selection and hyperparameter tuning
· Create applications and interface to present the output of ML models
· Experiment, develop and productionize high quality machine learning services and platforms to make huge technology and business impact.
· Develop hosting platform for machine learning models.
· Create pipelines to query and retrieve and update data for existing applications to keep them updated
· Supervise the scaling and management of the machine learning modeling ecosystem
· Work alongside data scientists and product owners to improve aspects of their lines of business through machine learning
Job Type: Contract
Salary: $39.88 - $70.00 per hour
Schedule:
8 hour shift
Experience:
Informatica: 1 year (Preferred)
SQL: 1 year (Preferred)
Data warehouse: 1 year (Preferred)
Work Location: Remote
Speak with the employer
+91 919-728-6779
Show Less
Report</t>
  </si>
  <si>
    <t>RCLCO</t>
  </si>
  <si>
    <t>RCLCO is looking for a Data Analyst to join the Business Intelligence team. RCLCO is recognized as the leading independent knowledge solutions provider to the real estate industry and is a pioneer in bridging market and financial feasibility, consumer research, and industry intelligence. Our professionals are widely respected for their ability to assess economic and market directions, and to translate these trends into financial guidance and actions.
This team member will work cross functionally with data analysts and consultants to develop and maintain Excel workbooks and BI dashboards to increase efficiency and extract new insights from data. They will have a strong focus on innovation as well as building maintainable tools to ensure stability for internal team members. Their work and analyses will be the primary research tools for consultants to utilize for client deliverables.
Responsibilities:
Create, improve, and maintain analysis models and charts in Excel that are fully compatible with internal data reports.
Utilize a BI tool such as Power BI or Tableau for internal teams to gather insights
Generate additional insights from the wide array of data available within the organization
Developing and tuning statistical models to explain and predict trends in real estate;
Collecting and organizing RCLCO's proprietary data and trend research, and administering the systems for processing, reporting, and analysis of this research
Develop and test reports, templates, and analytics for internal and external users using
Business Intelligence tools:
Work with stakeholders to improve processes in their reporting
Work with a data engineer to create fast and efficient data querying capabilities
Problem solving with consultants to find answers to new questions
Technical Qualifications:
At least 3 years working in Excel with a strong proficiency in modeling
Proficiency in a BI tool such as Tableau or Power BI
Experience using a data warehouse
Experience with most of the following:
SQL
Power Query
DAX
Experience with VBA (Visual Basic for Applications) required
Other programming technology
Nice to have: R, Python
Other Qualifications:
Understanding of the real estate investment industry
Ability to understand requirements and convert them into deliverables
Bachelor's degree in engineering, finance, or other quantitative field
Ability to work independently and hit deadlines
Ability to communicate complex technical topics in an easily digestible manner
Estimated base pay range (not including bonus): $65-80K annually
This position will be hybrid, in the office 1-2 days per week. Fully remote will be considered for the right candidate.
Equal Opportunity Employer - RCLCO is an EEO Employer who celebrates diversity - Drug-Free Workplace -
Show Less
Report</t>
  </si>
  <si>
    <t>Carvana</t>
  </si>
  <si>
    <t>Data Engineer (remote) - ADESA</t>
  </si>
  <si>
    <t>Carmel, IN</t>
  </si>
  <si>
    <t>Ready to Open New Doors?
Great jobs, great pay, respond today!
ABOUT US:
ADESA, a Carvana-owned company, currently operates 56 locations throughout the US. Our Vehicle Service &amp; Logistics Centers, some up to 200 acres, provide a wide array of vehicle services including repair &amp; reconditioning, and auction remarketing. Many of our sites serve as market hub distribution centers. Our inventory comprises hundreds of thousands of vehicles across North America from retail to commercial, OEM &amp; more.
We're excited about the future! As an industry leader, ADESA is poised for a multi-year expansion including huge investments in facilities, massive sales growth, and an ever-increasing inventory of vehicles! We are looking for great people who want to take this journey with us!
AT ADESA, WE'RE SERIOUS ABOUT YOU AND YOUR FUTURE.
Competitive pay | Tool reimbursement program | Tuition reimbursement programs | Relocation assistance | Referral bonuses | Career path opportunities | More!
OUR EMPLOYEES ARE IMPORTANT TO US.
Paid vacations | Paid holidays | PTO | Sick leave | Medical PPO | Dental | Vision | Life insurance | AD&amp;D insurance 401K w/ match | Health care savings accounts | More!
ABOUT OUR CANDIDATE:
We are looking for a data engineer with cloud data warehouse experience and a passion for turning data into information. You will develop data pipelines and data models that underpin our KPIs and business processes. This exciting, fast-paced role requires excellent organizational skills, critical thinking, problem-solving, and teamwork to enable business partners to make informed decisions.
Responsibilities:
Implement data models and data engineering solutions for our cloud data warehouse
Work with business stakeholders to discover ROI and key success metrics to guide our investments in technology and improve our online operations
Analyze data to ensure quality and help assess whether business value can be achieved
Develop SQL to prototype concepts and troubleshoot issues
Create visual solutions to deliver to stakeholders
Requirements:
Experience engineering data ingestion and transformation solutions
Demonstrated ability to understand and implement data models, particularly Data Warehouse use cases
SQL and RDBMS experience (ex. Snowflake, RedShift, Oracle, SQL Server, MySQL, etc.)
Experience with cloud warehousing and analytics (ex. Snowflake, BigQuery, etc.)
OOP or functional programming experience (ex. Python, Javascript, etc.)
Excellent analytical and problem-solving skills with the ability to analyze and break down problems
Drive to match data solutions to business goals
Ability to visualize data (Tableau experience preferred)
Strong oral and written communication skills
Motivated self-starter, ability to initiate and drive work to completion
#ADESAjobs
To apply to this job, click Easy Apply
Show Less
Report</t>
  </si>
  <si>
    <t>Medidata Solutions</t>
  </si>
  <si>
    <t>Requisition ID
531451
Medidata: Power Smarter Treatments and Healthier People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
Our Team:
AI Analytics team is responsible for Medidata’s Unified Data Platform for Product Operations. Our internal stakeholders need to have visibility into how our products are performing, how our customers are using our products, how our people are executing and how our strategy of making our products most valuable for our customers is being executed.
We’re building our unified platform on top of a few core principles and technologies.
A single unified view of data. We bridge the gap between business and internal product teams by speaking a ubiquitous domain language. Exposing our domain model as API / self-service analytics.
Our teams can consistently access data across the platform, ignoring the underlying details of how this data is stored.
Who we’re looking for:
This role will help build an innovative platform for Product Metrics and Business KPIs.
This is a strategic project that is a critical component of the company’s growth strategy. This platform will securely provide raw, aggregated and transformed data to measure business growth drivers and customer value chain both internally and externally, providing a unified and integrated portal. This platform will play a core role in the company’s short and long term strategy, enhance and leverage core products to expand into critical areas of DCTs.
Responsibilities:
Lead and Manage Data Pipeline teams working with Product Owners
Understands, articulates, and applies principles of the defined strategy for Unified Analytics Platform
Data Transformation and Integration: Creates data pipelines and transform data to a structure that is relevant to the problem. Develops knowledge of current data science and analytics trends
Data Source Identification: Helps identify the most suitable source for data that is fit for purpose. Performs initial data quality checks on extracted data
Analyzes complex data elements, systems, data flows, dependencies, and relationships to contribute to conceptual, physical, and logical data models
Develops the Logical Data Model and Physical Data Models including data warehouse and data mart designs
Develops efficient data flows. Analyzes data-related system integration challenges and proposes appropriate solutions
Creates test cases to review and validate the solution design; Creates proofs of concept
Tests the code using the appropriate testing approach. Deploys software to production servers, maintains playbooks, and provides timely progress updates
Translates business problems within one's discipline to data related or mathematical solutions
Identifies what methods (for example, analytics, big data analytics, automation) would provide a solution for the problem. Shares use cases and gives examples to demonstrate how the method would solve the business problem.
Develops business cases for projects with a projected return on investment or cost savings
Translates business requirements in projects, activities, and tasks and aligns to overall business strategy.
Server as an interpreter and conduit to connect business needs with tangible solutions and results.
Implements data governance practices in partnership with business stakeholders and peers.
Bachelor’s Degree with 12-14 years of professional experience
Experience in dashboarding, visualization for executive consumption
Ability in managing and communicating data warehouse plans to internal clients
Experience developing data processing systems
Experience working with either a Map Reduce or an MPP system on any size/scale Experience with Python, SQL, and data visualization/exploration tools
Familiarity with the AWS ecosystem specifically RedShift and RDS
Experience in Data engineering, database engineering, business intelligence, or business analytics, ETL tools and working with large data sets in the cloud,.
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$ 157,500 to $ 185,078.
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
#LI-BS1
Equal Employment Opportunity
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
Covid Statement
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
To apply to this job, click Apply Now
Show Less
Report</t>
  </si>
  <si>
    <t>Precision Castparts Corp.</t>
  </si>
  <si>
    <t>Data Engineer (IT)</t>
  </si>
  <si>
    <t>United States of America
State / County
Remote
City
Remote
Division
Corporate
Company
Corporate Office
Function
Information Technology
Workplace Type
Remote
Position type
Full Time
Opportunity ID
7339
Company Profile
At Precision Castparts (PCC), we make extraordinary products for aerospace and other industries. This is made possible by the hard work and creativity of a diverse and global workforce. We are committed to fostering a culture of inclusiveness, empowerment and respect that embraces the differences in who we are. Working together, we will continue to solve complex problems every day.
We are relentless in our dedication to being a high-quality and on-time producer, delivering the highest value to our customers while continually pursuing strategic, profitable growth.
PCC employs more than 20,000 people worldwide in over 120 plants spread across twenty-six states in the US and over a dozen countries.
Job Description
The Data Engineer delivers data to internal customers to enable actionable analytics. The data to be delivered includes raw data, transformed data, integrated data, in either batch or streaming mode, and must be tailored to meet the various business use-cases and downstream applications. To meet these needs, the Data Engineer must command a broad set of skills that span CDC, ETL, big data frameworks, API integration, IoT, data warehousing, business intelligence, and machine learning.
Primary Duties and Responsibilities:
Integrate multi-plant/system data within the enterprise data lake
Develop and maintain efficient ingestion and transformation pipelines
Monitor data pipelines and ensure they meet quality and timeliness SLAs
Partner with data stewards, analysts, and scientists to ensure data is fit-for-purpose
Experience and Education:
3 years’ experience as a data engineer or similar role such as data developer, data architect, ETL developer, integration specialist, etc. (5+ years preferred)
Bachelor’s degree in data engineering, computer science, or a related field (or equivalent job experience)
Master’s degree preferred
Preferred to have at least one related certificate such as Certified Analytics Professional, Azure Data Engineer Associate, AWS Big Data Specialty, etc.
Required Skills:
Highly motivated and independent learner
Experience building data pipelines in cloud environments
Experience with big data frameworks (e.g. Hadoop, Cloudera, Databricks, etc.)
Deep understanding of database systems, including relational, time-series, and NoSQL
Experience ingesting data from various sources such as databases, REST, IoT devices, etc.
Fluency in a SQL language
Fluency in a data preparation scripting language (Python preferred)
Experience with a data visualization tool (Power BI preferred)
Familiarity working in DevOps, DataOps, and Agile projects
Travel:
Occasional travel to support sites, attend team meetings, and for training
Travel up to 15%
For informational purposes only, the range for annual base salary for this role is $70000 to $100000 US Dollar (USD) Salaried based on a variety of factors. Also, for informational purposes only, this role is eligible to participate in the Company’s Executive Bonus Plan, paid out up to 20% of the applicable annual base salary, based on the Company’s performance in the prior calendar year. Employees will also receive 96 hours of vacation leave every year. Employees will also receive 10 paid holidays. Employees (and their families) are eligible to participant in the company's medical, dental, vision, and basic life insurance. Employees are able to enroll in the Company’s 401(k) plan.
Show Less
Report</t>
  </si>
  <si>
    <t>Metal &amp; Mineral Manufacturing</t>
  </si>
  <si>
    <t>Excelon Solutions</t>
  </si>
  <si>
    <t>Hiring for Techno functional roles in data warehousing</t>
  </si>
  <si>
    <t>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supporting and working with cross-functional teams in a dynamic environment. We are looking for a candidate with 5+ years of experience in a Data Engineer role, who has attained a Graduate degree in Computer Science, Statistics, Informatics, Information Systems or another quantitative field. They should also have experience using the following software/tools: Knowledge on big data tools: Hadoop, Spark, Kafka, etc. Knowledge on relational SQL and NoSQL databases, including Postgres and Cassandra. Knowledge on data pipeline and workflow management tools: Azkaban, Luigi, Airflow, etc. Knowledge on AWS cloud services: EC2, EMR, RDS, Redshift.
Job Types: Full-time, Contract
Pay: $83,943.86 - $190,599.74 per year
Compensation package:
Bonus pay
Schedule:
8 hour shift
Work Location: Remote
Show Less
Report</t>
  </si>
  <si>
    <t>Texhoma</t>
  </si>
  <si>
    <t>Required Skills:
5+ years of hands-on data analysis &amp; SQL
Must have experience within Data Lineage / Data Visualization / Data Cleaning / Data Modeling
ETL/SSIS
Will be working with product owners to build acceptance criteria for user stories, assist with unit testing and integration testing.
Will participate in daily stand up calls and other scrum ceremonies
Will work with data modelers and analysts to build comprehensive data warehouses and assist with peer code review.
*
Nice to Haves: (NOT REQUIRED)
AI/ML
-Hadoop
R, Python
Linear Algebra and Calculus
Job Type: Contract
Salary: $40.00 - $65.00 per hour
Schedule:
8 hour shift
Work Location: Hybrid remote in Texhoma, TX 73960
Show Less
Report</t>
  </si>
  <si>
    <t>Cushman &amp; Wakefield</t>
  </si>
  <si>
    <t>Job Title
Data Engineer
Job Description Summary
The Data Engineer is an experienced individual in the area of financial ERP systems supplemented by data aggregation and BI platform design experience.
This role is responsible for the maintenance of all major data integration projects between the multiple platforms under the department’s remit. It expands with close participation in the design and development of future integrations and data management solutions, as well as advising in large scope, multi-regional solutions aimed at process and data optimization for our business lines.
The candidate will work closely with the Platform Manager and Associate Data Engineer in order to design the most effective solutions for the business and the department’s remit. The position is also responsible for advising and participating in establishing standards and best practices while taking into consideration new technology and industry standards. The successful candidate shall liaise with C&amp;W IT leadership, business stakeholders, and subject matter experts to ensure the financial and operational systems they are responsible for stay in agreement with C&amp;W business processes and business drivers. Based on an escalation process, the position also provides maintenance, support, and enhancements to data management solutions and financial systems integrations.
Job Description
Responsibilities:
Design and management of infrastructure to support financial and operational systems and their distributed network and partners
Coordinate systems change management through process, auditing, monitoring, and reporting systems
Communicate all changes in the product to the relevant stakeholders and distribution channels.
Participate in the successful and quality delivery of development projects created by internal and third-party developers
Represent the platform team as liaison between technical and non-technical teams, fostering repeatable deployment and solution standards
Develop and manage links between multiple systems maintained and used by C&amp;W
Assist in delivery of technical solutions where applicable to achieve Client Accounting Delivery goals and standards
Assembling large, complex sets of data that meet non-functional and functional business requirements
Identifying, designing and implementing internal process improvements including re-designing infrastructure for greater scalability, optimizing data delivery, and automating manual processes
Building required infrastructure for optimal extraction, transformation and loading of data from various data sources using SQL technologies
Building analytical tools to utilize the data pipeline, providing actionable insight into key business performance metrics including operational efficiency and customer acquisition
Working with stakeholders including data, design, product and executive teams and assisting them with data-related technical issues
Coordinating with stakeholders including the Executive, Product, Data and Design teams to synergize on data infrastructure needs while assisting with data-related technical issues
Knowledge and Experience:
Degree in business, computer science, engineering or marketing
A minimum of 5 years of ERP experience or related experience with a solid background in technical and data analysis, BI tools and BI data management, complex multi-platform data integrations
Minimum experience can be replaced by at least 3 years of Yardi ERP work experience in a technical position
Master’s degree in data sciences can count towards two years of experience in the minimum
Ability to communicate effectively with business and technology partners to help determine platform goals and gaps
Ability to manage multiple projects and work streams in clear and effective manner.
A working knowledge of commercial real estate and commercial fee managers
Preferred ERP multifamily or affordable market experience; equivalent CRE experience is also acceptableFamiliarity with Azure Integration Tools or self-determination in developing such skills
Cushman &amp; Wakefield provides equal employment opportunity. Discrimination of any type will not be tolerated. Cushman &amp; Wakefield is an Equal Opportunity / Affirmative Action employer. All qualified applicants will receive consideration for employment without regard to race, color, religion, sex, national origin, sexual orientation, gender identity, disability, protected veteran status or any other characteristic protected by state, federal, or local law.
In compliance with the Americans with Disabilities Act Amendments Act (ADAAA), if you have a disability and would like to request an accommodation in order to apply for a position at Cushman &amp; Wakefield, email HRServices@cushwake.com or HRServices@cwservices.com. All inquiries not related to accommodations will go unanswered.
To apply to this job, click Apply Now
Show Less
Report</t>
  </si>
  <si>
    <t>Arcfield</t>
  </si>
  <si>
    <t>Overview:
Arcfield is a leading provider of full lifecycle, mission-focused systems engineering and integration capabilities to the U.S. government and its allies. The company has more than 60 years of proven experience providing advanced engineering and analysis, IT and C5ISR capabilities to support our nation’s most critical national security missions. Headquartered in Chantilly, VA and with 16 offices around the world, Arcfield employs approximately 1,200 engineers, analysts, IT specialists, and other professionals who put our customers’ missions first, helping them solve their most complex challenges through innovations in modeling, simulation and analysis, digital transformation and C5ISR. Visit arcfield.com for more details.
Responsibilities:
The Data Engineer will support the Sponsor's organization with leveraging best practices to implement means to efficiently create, organize, process, store, and utilize data collected from multiple sources. Responsibilities include, but are not limited to:
Provide technical expertise in the use of various data applications, tools, and services
Evaluate and recommend available data management tools, services, and products to support validated user and/or system requirements
Refining (and potentially re-defining) existing ETL (extract, transform, load) processes
Define file organization, indexing methods, and security procedures for specific user applications
Plan and coordinate security measures-data integrity, backup systems, and database security
Qualifications:
Experience with data modeling and ETL development (data processing automation)
Experience with Apache NiFi, Java, Python
Experience with data flow (health &amp; status monitoring and metrics)
Experience with Amazon Web Services (AWS) and AWS tool suite that optimizes the managing of data flow
Able to implement solutions and critical thinking using logic and reasoning to identify the strengths and weaknesses of alternative solutions, conclusions or approaches to problems
Experience with successful full life-cycle software development projects
Demonstrated knowledge in enterprise data strategy, data governance practices, data stewardship principles, data architecture principles, data standards, and metadata management best practices
Experience with Machine Learning (ML), Interactive Data Language (IDL), and Sponsor's OSN a plus
Bachelor's degree or equivalent experience in a relevant field
Minimum of 10 years' experience
Active TS/SCI with Poly
Equal Pay Act: Min: $100,681.43 Max: $241,935.96 EEO Statement:
EEO
We are required to compile the following information for statistical purposes in order to comply with certain federal regulations relating to Equal Employment Opportunity and Affirmative Action requirements. The information you provide is strictly on a voluntary basis, and the content of the information will not affect your eligibility for employment. Likewise, if you choose not to provide this information it will not affect your eligibility for employment in any way.
For your reference:
Hispanic or Latino - A person of Cuban, Mexican, Puerto Rican, South or Central American, or other Spanish culture or origin regardless of race.
White (not Hispanic or Latino) - A person having origins in any of the original peoples of Europe, the Middle East, or North Africa.
Black or African American (not Hispanic or Latino) - A person having origins in any of the black racial groups of Africa.
Native Hawaiian or Other Pacific Islander (not Hispanic or Latino) - A person having origins in any of the peoples of Hawaii, Guam, Samoa, or other Pacific Islands.
Asian (not Hispanic or Latino) - A person having origins in any of the original peoples of the Far East, Southeast Asia, or the Indian Subcontinent, including, for example, Cambodia, China, India, Japan, Korea, Malaysia, Pakistan, the Philippine Islands, Thailand, and Vietnam.
American Indian or Alaska Native (not Hispanic or Latino) - A person having origins in any of the original peoples of North and South America (including Central America ), and who maintain tribal affiliation or community attachment.
Two or More Races (not Hispanic or Latino) - A person who identifies with more than one of the following, as defined above: White; Black or African American; Native Hawaiian or Other Pacific Islander; Asian; or American Indian or Alaska Native.
To apply to this job, click Apply Now
Show Less
Report</t>
  </si>
  <si>
    <t>bitsIO Inc., 920 South Spring St, Ste 1200, Springfield, Illinois 6270</t>
  </si>
  <si>
    <t>Illinois</t>
  </si>
  <si>
    <t>This is a remote position.
Key responsibilities include design, code and lead delivery tasks to implement Big Data pipelines leveraging Spark technology primarily with the Databricks platform where you will integrate batch and stream processing working with structured and unstructured data.
Roles and Responsibilities:
1. Partner with stakeholders to aid in the implementation of data requirements, analyze performance, conduct research and troubleshoot any issues. 2. Contribute to defining the technical requirements to drive successful customer outcomes. 3. Code solutions to integrate, clean, transform and control data in operational and/or analytics data systems per the defined acceptance criteria. 4. Work across development teams to understand and aid in the delivery of data requirements. 5. Assemble large, complex data sets that meet functional/ non-functional requirements. 6. Build processes supporting data transformation, data structures, metadata, data quality controls, dependency and workload management. 7. Define and build data pipelines that enable faster, better, data-informed decision-making within the business. 8. Document and communicate required information for deployment, maintenance, support, and business functionality.
Requirements
1. Strong Spark developer (python or Scala) 2. Strong Data analysis expertise 3. Databricks experience is a plus 4. Strong experience with SQL 5. Cloud platform development experience (Azure, AWS, GCP) 6. Machine Learning experience is a plus 7. Experience with one or more Big Data platforms such as Hadoop, Snowflake or native public cloud technologies 8. Experience using Source Code and Version Control Systems like Bitbucket, Git or SVN 9. Ability to communicate technical/design solutions with stakeholders 10. Ability to mentor other team members on technical solution building
Benefits
Bonus, medical, dental.
Any Cloud or databricks certification is a plus
Show Less
Report</t>
  </si>
  <si>
    <t>Sunixa Solution</t>
  </si>
  <si>
    <t>Looking for Data Architect || 100% Remote Position</t>
  </si>
  <si>
    <t>Hi
Job title: Data Architect
Location: Remote
Duration: Long term
Exp: 10+
Top Skills
Experienced in Synapse
Encryption
Low level security
Dedicated SQL / Azure SQL
Thanks
Ravi
Job Type: Contract
Pay: $60.00 - $70.00 per hour
Schedule:
8 hour shift
Experience:
Data Engineer: 10 years (Required)
Synapse: 8 years (Required)
Work Location: Remote
Show Less
Report</t>
  </si>
  <si>
    <t>etrailer.com</t>
  </si>
  <si>
    <t>Data Engineer/Data Scientist</t>
  </si>
  <si>
    <t>Mid-to-Senior Level Data Engineer/Data Scientist
Salary:100,000-180,000 yearly
Get to know etrailer.com
etrailer.com is an industry leader in helping people lead fulfilling lives by empowering them to complete work, go on vacations, and experience the outdoors. We achieve this through unmatched industry expertise, putting the customer first, and expert service. We want to supercharge our customer interactions to provide individualized, incredible customer experiences.
We are looking for...
etrailer.com is looking for experienced Data Engineers/Data Scientists that will be key players in propelling the company beyond its current capabilities. Preferred candidates will be able to suggest and implement solutions with new toolsets, methodologies, and industry standards to help improve the etrailer data ecosystem.
Required Qualifications
Bachelor's degree in Computer Science, Electrical/Computer Engineering, Statistics, Mathematics, or other related fields with 5 years of experience OR Master's degree in Data Science or Data Engineering with 3 years of experience
Strong Python experience
SQL experience
Nice to Have Qualifications
Azure experience
Splunk experience
C# experience
Experienced in designing, implementing, and maintaining data capture and data processing solutions. Some example technologies include:
Kafka
SQL
Splunk
Python
C#
Experienced in designing, implementing, and maintaining monitoring, alerting, and visualization solutions. Some example technologies include:
Splunk
Power BI
Tableau
Experienced in designing, implementing, and maintaining machine learning solutions through the entire model life cycle. Some example technologies include:
Python
Azure cloud
Data bricks
ML Flow
Show Less
Report</t>
  </si>
  <si>
    <t>Automotive Parts &amp; Accessories Stores</t>
  </si>
  <si>
    <t>CUNA Mutual Group</t>
  </si>
  <si>
    <t>Wisconsin</t>
  </si>
  <si>
    <t>As a Data Engineer working within the CUNA Mutual Group Data Science and Engineering Team within the Consumer Experience Unit, you will work closely with data scientists and business partners to provide data engineering solutions that support our business intelligence and predictive analytics applications. Our Data Science and Engineering team is searching for data engineers who can contribute to our mission of helping hard working Americans achieve financial security.
This expert individual contributor role will be responsible for providing one or more of the following depending on project scope and business goals: gather requirements, design architecture, execute implementation, and support data solutions. This role will also provide guidance and leadership to other employees performing Data Analysis functions. (Open to candidates within the Continental US)
Job Responsibilities:
Partner with business stakeholders to identify where data-driven applications can drive business insights or improve processes
Coordinate the design and implementation of the Data Science Analytical Data warehouse with the Data Engineering Team
Implement code-based Data projects including, Extract Transform Load (ETL) pipelines, stored procedures, queries, reports, and scripts for analytical application
Support routine Data science and analytics initiatives by identifying and preparing Data extracted from various source systems
Work with Data Analysts and our Data Governance team to document Data lineage and provenance and enforce Data security policies within our Data assets
Acquire and translate complex business requirements into Data requirements
Create Data cleaning procedures using various Data tools, including Azure Data Factory, Databricks and Snowflake
Work with PowerBI developers to define reporting Data sets, semantic layers, KPIs, and metrics for analytic reports
Act as subject matter expert on Data asset usage and share Data knowledge with business partners and management for proper Data interpretations and hypotheses testing
Mentor junior colleagues and interns
Job Requirements:
BS in Mathematics, Economics, Computer Science, Information Management or Statistics, or related field.
7+ years’ experience in Data Analytics, Data engineering, machine learning engineering, Data science or other demonstrated experience utilizing Data
Data Skills
Proficiency with SQL with an ability to write custom Data processing jobs across multiple datasets
Experience in using a higher-level language, such as Python or R
Experience with git or other version control systems
Experience with cloud computing environments (Azure preferred)
Knowledge or experience in Data visualization
Knowledge or experience with machine learning models or Data science applications is preferred
Knowledge or experience working with continuous integration, continuous deployment (CI/CD) or DevOps is preferred
Communication:
Strong communication skills including oral presentations and written communication with business partners
Strong problem-solving skills
Ability to work well on a team
#LI-CH
Compensation may vary based on the job level, your geographic work location, position incentive plan and exemption status.
Base Salary Range:
$100,300.00 - $150,400.00
CUNA Mutual Group’s insurance, retirement and investment products provide financial security and protection to credit unions and their members worldwide. As a dynamic and growing company, we strive to create a culture of performance, high standards and defined values. In return for your skills and contributions, we offer highly competitive compensation and benefit packages, significant professional growth, and the opportunity to win and be rewarded.
Please provide your Work Experience and Education or attach a copy of your resume. Applications received without this information may be removed from consideration.
Accommodation Request
At CUNA Mutual Group we believe in fostering an inclusive environment where everyone can bring their best self and thrive. If application or interview process accommodations are needed please notify us at
talentacquisition@cunamutual.com
.
To apply to this job, click Apply Now
Show Less
Report</t>
  </si>
  <si>
    <t>AGM Tech Solutions, INC</t>
  </si>
  <si>
    <t>Alpharetta, GA</t>
  </si>
  <si>
    <t>Our client, a fortune 250 company, has an immediate need for a Big Data Engineer to work hybrid onsite in Alpharetta, GA. This is a contract position and will be a minimum of one year in length.
Basic
Work experience with ETL, Data Modeling, and Data Architecture.
Experience with Big Data technologies such as Hadoop/Hive/Spark.
Skilled in writing and optimizing SQL.
Experience operating very large data warehouses or data lakes.
Preferred
Experience in designing and implementing highly performant data ingestion pipelines from multiple sources using Apache Spark and/or Azure Databricks
Show efficiency in handling data - tracking data lineage, ensuring data quality, and improving discoverability of data.
Integrating end-to-end data pipeline to take data from source systems to target data repositories ensures the quality and consistency of data is always maintained.
Knowledge of Engineering and Operational Excellence using standard methodologies.
Comfortable using PySpark APIs to perform advanced data transformations.
Familiarity with implementing classes with Python.
Summary
Design, build and operationalize large scale enterprise data solutions and applications using one or more of AWS data and analytics services in combination with 3rd parties - Spark, EMR, RedShift, Lambda, Glue
Design and build production data pipelines from ingestion to consumption within a big data architecture, using Java, and Python.
Design and implement data engineering, ingestion, and curation functions on AWS cloud using AWS native or custom programming.
Additional Perks:
- Excellent Market Rate/Salary
- Positive Work-Life Balance
- Competitive Benefit Packages Including Medical Insurance, Dental Insurance.
Job Type: Contract
Pay: $75.00 - $88.00 per hour
Schedule:
8 hour shift
Ability to commute/relocate:
Alpharetta, GA 30004: Reliably commute or planning to relocate before starting work (Required)
Experience:
Informatica: 1 year (Preferred)
SQL: 5 years (Preferred)
Data Engineer: 5 years (Preferred)
Work Location: One location
Show Less
Report</t>
  </si>
  <si>
    <t>TICG Management LL</t>
  </si>
  <si>
    <t>Farmers Branch, TX</t>
  </si>
  <si>
    <t>Founded in early 2008, Fay Servicing is committed to providing innovative servicing solutions for both performing and non-performing mortgage loans. As a specialty mortgage servicer and originator that sees the customer behind every loan, we understand that our customers aren’t loan numbers — they’re homeowners.
Before founding our company, we conducted an exhaustive analysis of the mortgage servicing industry and gained valuable insight into the problems facing mortgage servicers and their customers. With that insight, we set out to build a different kind of servicing company from the ground up.
Come join us on our journey to serve our customers and be the leader in our industry! We are currently looking for a Data Engineer to join our team!
As the Data Engineer, you will be responsible for designing, developing, and delivering cloud-based analytical solutions that will support the Business teams by providing accurate, timely, and relevant data to meet their diverse requirements. You will also work closely with the internal teams and architects to support data infrastructure needs and develop complex end-to-end enterprise solutions on a cloud-based database platform.
What you will do for Fay:
Design robust, reusable and scalable data-driven solutions and data pipeline frameworks to automate the ingestion, processing, and delivery of both structured and unstructured batch and real-time streaming data
Regularly evaluate the data landscape including data platforms, technology architecture, data flows, data consumption, and data integration to optimize the design patterns, models, standards, and code to provide high-performing, secure, reliable, and scalable architecture
Collaborate with IT architecture/data team to define and execute data acquisition, transformation, processing and make data actionable for operational and analytics initiatives that create sustainable revenue growth
Work with the data governance team to ensure the integrity of data definition, data quality, meta-data, security standards, and certification are implemented
Collaborate with Reporting Services developers and analysts to support the advanced analytics to deliver value to the business team
Provide technical leadership in areas such as master data management and reference data management to reduce duplication and redundancy for core data objects
Participate in application validation and QA efforts as they pertain to reporting, data, metrics, and report creation and execution
What you will bring to Fay:
Bachelor's Degree in Information Technology, Computer Science, Engineering or related field or equivalent experience
5+ years of experience in Data Warehouse and Business Intelligence technologies
2+ years of experience with design/architecture for transformations and modernization of enterprise data solutions using Azure cloud data technologies
2+ years of experience in Microsoft Power BI
Experience with SSIS and SQL
Experience with Azure storage technologies (Azure Data Lake, Azure SQL Data Warehouse, and Azure SQL Database)
Experience with Azure data movement and transformation capabilities (Azure Data Factory, Data Lake Analytics, Databricks, Stream Analytics, and Azure Functions)
Strong development background in creating data pipelines and complex data transformations using T-SQL
Experience working in an agile environment including CI/CD implementation
Ability to mentor junior Data Engineers
Diversity, Equity, and Inclusion are deeply embedded into our way of working at Fay. We believe that the best ideas come from having a team that is diverse in backgrounds, experiences, and perspectives. We strive to ensure each of our employees feels valued, respected, included, and is presented with equal opportunities to be successful here at Fay. We are proud to be an equal-opportunity workplace. The Fay Group and affiliated companies participate in E-Verify. For more information go to www.dhs.gov/E-Verify. E-Verify is a registered trademark of the U.S. Department of Homeland Security.
Show Less
Report</t>
  </si>
  <si>
    <t>Ehub Globa</t>
  </si>
  <si>
    <t>Job Description:
Experience working with Big data technologies like Hadoop, hive, Spark
Experience working with AWS EMR, Glue, Athena, EKS, MSK
Knowledge of Terraform, GIT and CI/CD deployment
Experience in Splunk and Grafana
Ability to debug and fix the issues and prepare the RCA.
Job Type: Contract
Salary: $50.00 - $55.00 per hour
Benefits:
401(k)
Experience level:
8 years
Schedule:
8 hour shift
Experience:
Informatica: 7 years (Preferred)
SQL: 5 years (Preferred)
Data warehouse: 6 years (Preferred)
Work Location: Remote
Show Less
Report</t>
  </si>
  <si>
    <t>Sai Infotech</t>
  </si>
  <si>
    <t>Data Engineer-SSIS</t>
  </si>
  <si>
    <t>Required Qualifications
7+ years of Software Engineering experience.
5+ years of experience with data manipulation, cleansing, and transformation
4+ years of experience with ETL design and development using SSIS
2+ years experience in C#.
3+ year of Oracle experience
1+ year of PL/SQL experience
Experience with schedulers like Autosys
Experience with database data modeling
Job Type: Contract
Pay: From $47.29 per hour
Schedule:
8 hour shift
Work Location: One location
Show Less
Report</t>
  </si>
  <si>
    <t>Sunera Technologies</t>
  </si>
  <si>
    <t>Role: Lead Data Engineer (Chapter Lead)
Location: Miami, FL (REMOTE)
Duration: Long Term
Job Responsibilities/Duties/Description
ü Lead with hands-on experience in developing big data/data lake/data analytics pipeline (ingesting, standardizing and transforming)
ü Develop large scale data structures and pipelines to collect, organize, and standardize data that helps generate insights and addresses analytics and reporting needs with AWS Big Data Services (EMR, Glue, Kinesis, Lambda, KMS, S3) along with strong Pyspark experience
ü Lead/Mentor a team of Data Engineers in design, development in the Data Lake pipeline stories in an Agile team. Ability to coach in development and analysis of complex data pipeline scenarios
ü Collaborate with data science/business intelligence/supply chain management/other business units to transform data and integrate algorithms and models into automated processes.
ü Experiment/Run Proof of Concepts with available tools and advise on new tools in order to determine optimal solution given the requirements dictated by the model/use case
ü Apply principles of SDLC and methodologies like Scrum, CI/CD, Software and Product Security, Scalability, Testing, Documentation Practices, Refactoring and Testing Techniques
ü AWS Certified Big Data Specialty – preferred.
Job Types: Full-time, Contract
Pay: $75.86 - $86.24 per hour
Schedule:
8 hour shift
Work Location: Remote
Speak with the employer
+91 9000057033
Show Less
Report</t>
  </si>
  <si>
    <t>SPINX Digital</t>
  </si>
  <si>
    <t>Looking for US Citizen and Green Card Holder only!
Job description
Experience:
This classification must have a minimum of seven (7) years of applying Enterprise Architecture principles. At least five (5) years of that experience must be in a lead capacity.
Position Description:
A Senior Enterprise Architect applies their management skills and specialized functional and technical expertise to support complex projects in applying organizing principles and methods of enterprise architecture. Methods of enterprise architecture include IT business systems development and technical solutions that align with the business process. This is accomplished through requirements analysis, needs assessments, and selection and implementation of integration strategies including lifecycle sustainability. The Senior Enterprise Architect will provide subject matter expertise in industry, and have specific knowledge of methods including architect enterprise strategy, enterprise architecture development and management; business process design and re-engineering; investment decision making and support for solution architecture development/management; and support the attainment of business strategy and its alignment with processes and information technology strategy.
Skills Required:
The Senior Enterprise Architect will possess knowledge and technical expertise in standards and technologies to support complex business analysis, solution selection, systems design, and application integration.
Skills Preferred:
- SQL and Relational Databases such as Oracle - Designing &amp; developing SQL queries, stored procedure, views, debugging &amp; tuning complex queries for optimal performance - UNIX shell scripts - Python - Pervasive Data Integrator (PDI) - Actian - Control-m - Workload Automation (nice to have).
Experience Preferred:
Four (4) years of experience within the last six (6) years in working with SQL and Relational Databases such as Oracle. - Four (4) years of experience within the last six (6) years in designing &amp; developing SQL queries, stored procedure, views, debugging &amp; tuning complex queries for optimal performance. - Minimum Two (2) years of experience in the last five (5) years in UNIX shell scripts. - Minimum Three (3) year of experience within the last Four (4) years in Data Warehouse and ETL process. ETL process using Pervasive Data Integrator (PDI) and/or Action - Expected to have on Python and Big data experience.
Education Required:
This classification requires the possession of a bachelor’s degree in an IT-related or Engineering field. Additional qualifying experience may be substituted for the required education on a year-for-year basis.
Education Preferred:
Bachelor's degree in Computer Science, Information Systems, or Computer Engineering. Documentary evidence of this degree must be presented, if called to be interviewed.
Job Type: Contract
Pay: $50.00 - $60.00 per hour
Schedule:
8 hour shift
Monday to Friday
Application Question(s):
Are you a Green Card holder or a US Citizen? Please specify Yes/ No
Education:
Bachelor's (Required)
Experience:
System design: 5 years (Required)
Application integration: 7 years (Required)
Solution selection: 7 years (Required)
Work Location: Remote
Show Less
Report</t>
  </si>
  <si>
    <t>TekValue IT Solution</t>
  </si>
  <si>
    <t>Required Skills:
Experince with Oracle
Experince with Semistore Database
Experince with MemSQL Database
Experince with Python
Job Type: Contract
Salary: $65.00 - $70.00 per hour
Schedule:
8 hour shift
COVID-19 considerations:
Yes
Ability to commute/relocate:
Houston, TX 77040: Reliably commute or planning to relocate before starting work (Required)
Experience:
Oracle: 9 years (Preferred)
Semistore: 6 years (Preferred)
Memsql: 5 years (Preferred)
Work Location: One location
Show Less
Report</t>
  </si>
  <si>
    <t>Data Engineer - Data &amp; Analytics</t>
  </si>
  <si>
    <t>Cincinnati, OH</t>
  </si>
  <si>
    <t>With us you will:
Build data &amp; analytics solutions in Microsoft Azure – architect and design technical solutions to obtain, process, store and provide insights based on the processed data
Develop within existing designs of various solutions in Microsoft Azure environment to help the business get valuable insights
Suggest and implement architecture improvements
Work on automation and optimization of internal processes in Azure
Influence the future of these new technologies and the ways in which P&amp;G uses them
Have a possibility to work with multifunctional and multinational teams within and outside of P&amp;G
Focus on key business cases development within Data &amp; Analytics + Azure
Manage agile projects using cloud and hybrid solutions
Responsibilities:
We are currently looking for a Data Engineer to join our Data &amp; Analytics team in Cincinnati focused on Business Units specific deliverables. In this role, you will be responsible for building systems and solutions leveraging various Azure components &amp; tools. You will lead this architecture and actively code and adapt it to ensure it functions well.
Qualifications
Python and SQL programming skills
Cloud Understanding
Previous experience or understanding of Data Models
English proficiency
Bachelor's degree in Computer Science, Computer / Systems / Industrial Engineering, Business / Management Information Systems or Software Development.
Job locations:
Cincinnati, Ohio, United States Job Type: Full time Job categories: Information Technology Req No: R000004776
Show Less
Report</t>
  </si>
  <si>
    <t>1904labs</t>
  </si>
  <si>
    <t>Data Engineer (St. Louis or remote)</t>
  </si>
  <si>
    <t>Saint Louis, MO</t>
  </si>
  <si>
    <t>About Us
Interested in working for a human-centered technology company that prides itself on using modern tools and technologies? Want to be surrounded by intensely curious and innovative thinkers who push one another to come up with the best solutions possible?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Consultants at 1904labs are generalists, who like learning new things and applying their skills to a variety of client projects. You will be able to acquire new skills during your tenure on different teams. As a data engineer and consultant, you’ll be working for a client with a team from 1904labs. Generally this could include being the primary Data Engineer supporting DevOps and Software Engineers or working with other Data Engineers on a large data project.
Basic Qualifications
Proficient in at least one programming language. More is better, as is experience with functional and object oriented languages. For example: Scala, Java, or Python.
Proven and recurring success applying software engineering practices like requirements gathering, design, and testing on a team.
Working knowledge of the Linux command line and shell scripting
Proficient in SQL
Desired Skills
In addition to qualifications above, Data Engineers at the 1904labs have proven work experience in at least two of the following areas:
Relational databases like PostgreSQL, Oracle, SQL Server
Non-relational or NoSQL databases like MongoDB, ElasticSearch, Solr, Redis
Big Data / Hadoop technologies like Spark, Hive, HBase / Cassandra
Data Modeling for Data Warehouses, Data Lakes, or operational applications
Cloud-based data ecosystems in AWS, Azure, or GCP. For example, in AWS services like S3, Kinesis, EMR, Athena, or Redshift. In Azure, services like Blob storage, Event Hub, Data Factory, Synapse, or Cosmos DB. In GCP, services like Pub/sub, Dataproc, BigQuery, BigTable, or Datastore.
Streaming technologies like Spark Streaming or NiFi, message queues like Kafka or Rabbit MQ
Why Choose 1904labs?
Innovation Hours - 10% of our work week is set aside to work on our own ideas and projects. We believe that giving folks the time and space to innovate and tinker allows them to bring fresh ideas and perspectives to the work we do.
Innovation First - work where it makes sense - each day we want you, in conversation with your team, to work from where it makes the most sense.
Competitive salary, bonus, and benefits (medical, dental, paid parental leave, 401k match).
We invest in the personal and professional growth of every employee because we believe growth leads to innovative solutions and personal fulfillment.
Career paths are crafted by you and supported and nurtured by 1904labs.
Experienced team made up of intensely curious and innovative thinkers from a variety of disciplines who inspire each other to come up with the best solutions possible.
Being a trusted advisor to our clients allows us to affect change within their organizations.
We work to create an intentional culture crafted around promoting and supporting the needs of our employees as whole people.
Flexible schedules and a Human-Centered approach to work.
Strong commitment to the community. Take advantage of the relationships we’ve built with our established community partners or pursue any other community endeavor you are passionate about.
Don’t meet every requirement? No problem. If your skills and experience align without meeting all requirements, we encourage you to apply. Studies have shown that women and people of color are less likely to apply to jobs if they don’t meet every requirement. At 1904labs, one of our core beliefs, Inclusion Inspires Innovation, reflects our belief that a diverse workforce builds better, more inclusive software.
At 1904labs, we believe that inclusion inspires innovation. Our goal is to hire innovative, courageous, intensely curious, and team-minded people, and we are committed to fair hiring practices and equal treatment and opportunity in all areas of recruitment, selection, and employment without regard to gender, race, religion, national origin, ethnicity, disability, gender identity/expression, sexual orientation, veteran or military status, or any other category protected under the law. 1904labs is an equal opportunity employer; committed to an environment of inclusion, free from discrimination, harassment, and retaliation.
This is a remote position.
Show Less
Report</t>
  </si>
  <si>
    <t>Overview:
LMI is a consultancy dedicated to powering a future-ready, high-performing government, drawing from expertise in digital and analytic solutions, logistics, and management advisory services. We deliver integrated capabilities that incorporate emerging technologies and are tailored to customers’ unique mission needs, backed by objective research and data analysis. Founded in 1961 to help the Department of Defense resolve complex logistics management challenges, LMI continues to enable growth and transformation, enhance operational readiness and resiliency, and ensure mission success for federal civilian and defense agencies.
LMI has been named a 2022 #TopWorkplace in the United States by Top Workplaces!
We are honored to be recognized as a company that values a people-centered culture, and we are grateful to our employees for making this possible!
LMI is seeking a Junior Data Engineer to support a Special Operations customer in Tampa, FL.
This position is on-site at MacDill Air Force Base in Tampa, FL.
Responsibilities:
Responsibilities may include:
Developing, maintaining, and testing infrastructures for data generation to transform data from various structured and unstructured data sources.
Develop complex queries to ensure accessibility while optimizing the performance of NoSQL and/or big data infrastructure. Create and maintain optimal data pipeline architecture.
Build and maintain the infrastructure to support extraction, transformation, and loading (ETL) of data from a wide variety of data sources. Extract data from multiple data sources, relational SQL and NoSQL databases, and other platform APIs, for data ingestion and integration.
Configure and manage data analytic frameworks and pipelines using databases and tools in NoSQL and SQL
Apply distributed systems concepts and principles such as consistency and availability, liveness and safety, durability, reliability, fault-tolerance, consensus algorithms.
Administrate cloud computing and CI/CD pipelines to include Azure, Google, and Amazon Web Service (AWS).
Coordinate with stakeholders, including product, data and design teams to assist with data-related technical issues and support their data infrastructure needs
Qualifications:
QUALIFICATIONS:
Candidates must have an active clearance with the ability to obtain a Top Secret Clearance in a timely manner is required. TS/SCI clearance is preferred.
Bachelors degree in Computer Science, Software Engineering, Data Science, Statistics, Applied Math, or related STEM field is required. Master’s Degree is preferred.
Minimum of 1-year experience is required
Verifiable work experience working with data structures, database management, distributed computing, and API driven architectures using SQL and NoSQL engines.
Proficient in modeling frameworks like Universal Modeling Language (UML)
Proficient in Agile Development and Git Operations
Proficient with at least one programming language (Java, C++, Python, R, etc.)
Outstanding communication skills, written and verbal
Highly organized and able to manage multiple projects simultaneously
Team-player mentality with a positive attitude
Keen attention to detail and solid analytical skills
Able to articulate complex, abstract concepts concisely and effectively
Languages, Tools, and Techniques
Demonstrated proficiency with Python and SQL to manipulate data and draw insights from large data sets.
Demonstrated proficiency in a variety of supervised and unsupervised machine learning techniques (clustering, decision tree learning, artificial neural networks, etc.) and their real-world advantages/drawbacks.
Demonstrated proficiency in advanced statistical techniques and concepts (regression, properties of distributions, statistical tests and proper usage, etc.) and experience with applications.
Demonstrated proficiency with common data science libraries.
Demonstrated proficiency visualizing/presenting data for stakeholders.
Capability to recognize when Data Engineering can add value to an intelligence problem, and when it cannot.
#LI-SH1
Apply Now: click Apply Now
Show Less
Report</t>
  </si>
  <si>
    <t>United States, Georgia, Atlanta
TechOps
16-Aug-2022
Ref #: 16758
How you'll help us Keep Climbing (overview &amp; key responsibilities)
Delta Air Lines connects the world by flying 180 million customers to 300+ destinations every year. In Predictive Technology Engineering (PTE), we build and deploy data science and predictive modeling tools to support this complex operation. PTE currently seeks a Data Engineer to develop data pipelines, manage data ingestion and cleaning, and support the delivery data as necessary within the organization.
An appropriate candidate will have technical knowledge of BI systems design, big data architecture and technology landscape, API consumption, ETL/ELT orchestration, business intelligence tools. The candidate should have excellent organizational and communication skills and feel comfortable in a fast-paced environment.
Design, implement data engineering solutions (e.g. locate and extract data from a variety of sources for use in reporting, analysis, and statistical modeling to drive continuous improvement)
Define and execute the data engineering roadmap (e.g. establish an operational data lake and a real-time reporting environment for the operations)
Partner with Information Technology to optimize and enhance the database environment for optimal efficiency and best practices
Provide technical leadership to the Delta's business units
Leverage emerging technologies and identify efficient and meaningful ways to disseminate data and analysis in order to satisfy the business needs
Mentor junior members in technical proficiency and business acumen
Lead complex process improvement and project management engagements for both individual business units and cross-divisional initiatives.
Interface with business unit leaders to develop and maintain internal customer relationships
Practices safety-conscious environment resulting in employee safety and well-being
What you need to succeed (minimum qualifications)
Bachelor's degree in Data Science, Statistics, Mathematics, Operations Research, Computer Science, or equivalent combination of education and experience (Master's degree preferred)
Where permitted by applicable law, must have received or be willing to receive the COVID-19 vaccine by date of hire to be considered for U.S.-based job, if not currently employed by Delta Air Lines, Inc.
Embraces diverse people, thinking and styles
Consistently makes safety and security, of self and others, the priority
Proficiency in SQL (CTE, window functions, temporal data)
Proficiency in Python and/or PySpark
Must have received or be willing to receive the COVID-19 vaccine by date of hire to be considered for U.S.-based job.
Where permitted by applicable law, must have received or be willing to receive the COVID-19 vaccine by date of hire to be considered for U.S.-based job, if not currently employed by Delta Air Lines, Inc.
What will give you a competitive edge (preferred qualifications)
Working knowledge of statistical/machine learning tools (e.g. SAS,R, TensorFlow) preferred
Working knowledge of "Big Data" solutions such as Hadoop, NoSQL, MapReduce, etc preferred
Working knowledge of API Consumption preferred
Strong written, oral communication, and interpersonal skills
Strong project management, organizational, and prioritizations skills
Must be able to interact and collaborate at all levels within the organization
Must be performing satisfactorily in present position
&lt; Go back
Show Less
Report</t>
  </si>
  <si>
    <t>Afia Inc.</t>
  </si>
  <si>
    <t>Ann Arbor, MI</t>
  </si>
  <si>
    <t>Who are we? Afia is a consulting company based in Ann Arbor, Michigan*. We work with health and human service agencies to generate ideas, implement solutions and positively impact the future of our customers and the people they serve. To meet the changing demands in behavioral health, we are currently expanding a new and exciting service line, Afia Analytics.
We are located in Ann Arbor, MI, however, we are open to having a remote team member join our team for this opportunity.
What gets us out of bed in the morning? A fresh cup of coffee, and the firm belief that our work matters. A lot has changed since we first began in 2007, but one thing that remains the same is our commitment to equip our customers with the best tools for providing quality care. It matters to us that people have access to quality behavioral health services. It matters to us that we are making a positive impact in our world.
Tell me more! As we continue to grow our Analytics core team, we are searching for people who are passionate about asking and answering questions using data. We are seeking someone who is ambitious about providing our customers with data driven information that provides insight and valuable outcomes in their clinical, financial and operational performance.
Check out some of our customer success stories here!
Details about the work. As part of our team, you will be involved with technical design, development and maintenance of the data warehouse, ETL processes, databases, and reporting and analytic applications for our customers. Additionally, the Data Engineer will translate clients' objectives and requirements into robust Data Warehouse/Business Intelligence solutions that are scalable and address current needs, while remaining flexible and extensible to adapt to future needs and requirements.
Requirements
Bachelor’s degree in business, finance, information technology, computer science, statistics, mathematics, analytics, related field or equivalent combination of education and experience.
Two or more years of experience
Experience in extracting, cleaning, preparing and modeling data
Experience with command-line scripting, data structures, and algorithms
Work with large amounts of data on a granular level
Experience building enterprise-level ETL approaches with SSIS or other tools
Preferred Qualifications
Experience working in an Agile Software Development environment
Experience with Microsoft SSIS
Experience with Microsoft Azure Data Factory
Experience with business intelligence tools such as Sisense
The Perks - We provide our employees with benefits including: medical coverage with employer partial paid deductible, dental benefits, 401(k) with a 3% employer contribution, paid time off including holidays, sick time, parental leave, adoption leave, and a flexible work atmosphere.
Show Less
Report</t>
  </si>
  <si>
    <t>Open Road Media</t>
  </si>
  <si>
    <t>About Open Road Integrated Media
Open Road Integrated Media is a prestige content brand delivering digital experiences that entertain and inform readers around the world. Open Road was founded in 2009 with the belief that great marketing and great content are the engines of growth for underserved authors and books. This philosophy is at the core of everything that we do. Open Road revolutionizes how publishers service authors, agents, and readers.
Summary
The Data Engineering and Analytics team is seeking a Junior Data Engineer. This role will work on various types of tasks and projects. The members of Data Engineering and Analytics team uses rigorous analytics to generate insights that inform product, marketing, and business decisions across the company. In the meantime, we build systems, infrastructure, data products for collecting, storing, and visualizing data to foster the data democracy in the company. We work in Python, SQL and we work with technologies like Airflow, Django, Tableau, Spark.
Essential Functions
ETL
Design and build ETL pipelines by using Airflow to collect data from different sources to data warehouses
Build pipeline integration with our various data products for long-running processes
Identify the room for optimizing relational data storage through design, query optimization, indices, replicas, partitioning, etc.
Automation
Build ad-hoc scripts or recurring processes to fully/partially automate labor-intensive workflows of other departments (e.g. Production, Marketing)
Requirements
1-2 years hands-on experience in ETL design, implementation and maintenance
Experience in schema design and data modeling
Experience in writing complex SQL queries to extract data from relational databases (e.g. MySQL, Redshift)
Experience in version control systems such as Git
Experience in the following tools/technology is a plus
Airflow, Django, Git, Docker
Comfortable with extensive Python coding
Willing to work with a codebase that is not originally written by you
Good communication skills; understand that being an effective engineer is about communicating with people as much as it is about writing code
Willing to learn any language/tools/frameworks that are necessary to get the job done
Compensation
Salary will be commensurate with qualifications and experience. The salary range for this position is $55,000.00 - $75,000.00.
wqwv4PNMQK
Show Less
Report</t>
  </si>
  <si>
    <t>Hyper cod</t>
  </si>
  <si>
    <t>Required and Preferred Skill Sets:
· 3+ years of hands-on expert level experience in AWS - EMR [Hive, Pyspark], S3, Athena or any other equivalent cloud
· 3+ years of hands-on expert level experience Spark Batch Processing and some familiarity with Spark Structured Streaming
· 3-4 years’ experience Working experience with Hadoop stack dealing huge volumes of data in a scalable fashion
· 5+ years of hands-on experience with SQL, ETL, data transformation and analytics functions
· 5+ years of hands-on Python experience including Batch scripting, data manipulation, distributable packages
· 5+ years’ experience working with batch orchestration tools such as Apache Airflow or equivalent
· 5+ years working with code versioning tools such as GitHub or BitBucket; expert level understanding of repo design and best practices
· 5+ years working with deployment automation tools such as Jenkins and familiarity with containerization concepts such as Docker and Kubernetes
· 5+ years of hands-on experience designing and building ETL pipelines; expert with data ingest, change data capture, data quality; hand on experience with API development; some exposure to Nifi or Kafka
· 5+ years designing and developing relational database objects; knowledgeable on logical and physical data modelling concepts; some experience with Snowflake
· 3+ years of experience supporting Tableau or Cognos use cases; familiarity with tools and capabilities
· Familiarity with Agile; working experience preferred
Experience:
· Strong understanding of data structures and algorithms
· Strong understanding of solution and technical design
· Has a strong problem solving and analytical mindset?
· Able to influence and communicate effectively, both verbally and written, with team members and business stakeholders
· Able to quickly pick up new programming languages, technologies, and frameworks
· Advanced experience building cloud scalable, real time and high-performance data lake solutions
· In-depth understanding of micro service architecture
· Strong understanding of developing complex data solutions
· Experience working on end-to-end solution design
· Able to lead others in solving complex problems by taking a broad perspective to identify innovative solutions
· Willing to learn new skills and technologies (aws python pyspark sql)
· Has a passion for data solutions
Job Type: Full-time
Salary: $83,871.21 - $190,776.46 per year
Experience level:
10 years
Schedule:
5x8
Experience:
Data Engineer: 10 years (Required)
Work Location: Remote
Show Less
Report</t>
  </si>
  <si>
    <t>Big Data Engineer
Whippany, NJ
As a Barclays Big Data Engineer, you will be joining our expanding Surveillance development team in the world-class Whippany office. You will be involved in the holistic surveillance build out which will require excellent understanding and hands-on experience in big data (Hadoop - Cloudera stack) technologies like hive, spark, Kafka, Angular JS to architect, develop and support sophisticated analytics pipeline using Machine Learning algorithms.
Barclays is one of the world's largest and most respected financial institutions, with 329 years of success, quality and innovation behind us. We've helped millions of individuals and businesses thrive, creating financial and digital solutions that the world now takes for granted. An important and growing presence in the USA, we offer careers providing endless opportunity..
What will you be doing?
Designing, and developing models using Big Data Technologies like Hadoop, Spark/Scala, Hive, python, Kafka etc
Building graph ingestion process and support graph User-Interface development using DataStax, Gremlin, D3, Angular
Designing robust code from the point of view of performance, reuse and supportability, proper controls, consistent with best practices and with appropriate documentation
Supporting migration of Hadoop cluster which includes migration of feeds, ETL processes (Ab-Initio), scripts, Autosys and machine learning models/code
Implementing organization mandated SDLC /Agile processes and built in controls for consistent delivery
Demonstrating proactive and independent attitude while identifying or approaching a problem and finding the root cause
Bringing efficient solutions and if needed appropriately escalate issues and risks
Discussing requirements and testing details with Tech Lead, Data Scientist, QA and business stakeholders
What we’re looking for:
Minimum 4-year college degree
Hands-on experience as a big data developer 5+ years with a proven record of multiple successful deliveries
Experience with Hadoop (3+ years), Spark/Scala (3+ years), Python (2+ years), Angular (2+ years), Graph technologies (2+ years), Kafka (1+ year)
Hands-on in UNIX (3+ years), Autosys (2+ years), and Java (2+ years)
Skills that will help you in the role:
Excellent analytical skills and Compliance business knowledge
Extremely organized and should have good oral and written communication skills
Team player and ability to gel-well with global team and support them as needed
Knowledge of analytics and machine learning algorithms and Hands-on experience with any Business Intelligence tools (preferably Tableau)
Where will you be working?
At Barclays, we are proud to be redefining the future of finance and here at Whippany we are defining the future of the workplace and the future of the way we work and live. We are creating unique community, one of four strategic tech-enabled hubs that will redefine opportunity for everyone who works here. Whatever you do at Whippany, you’ll have every chance to build a world-class career in this world-class environment.
Show Less
Report</t>
  </si>
  <si>
    <t>CAT Software Services INC</t>
  </si>
  <si>
    <t>GCP Data Engineer/Developer</t>
  </si>
  <si>
    <t>Hi ,
Please have a look at the below position and let me know if you are available to take this position.
Send me your most updated resume in word document with your contact details for further discussions ASAP.
Job Title: GCP Data Engineer/Developer
Location: Irving, TX/Basking Ridge, NJ/Piscataway, NJ/Temple Terrace, FL /Alpharetta, GA (1 Month Remote then Onsite)
Duration: Long term Contract
Start date : Dec 15-2022
Interview Slots available 2:00 to 3:00pm CST
Strong experience in GCP, Kafka streaming
Interview - Three rounds of video interview
Job Description :
Overall 8-12 years of experience in IT
Must have project lead experience
GCP storage ,data ingestion &amp; GCP data proc.
Primary Skills: Python, Scala Programming language, Nifi, Sqoop, Hadoop, Google Cloud Platform, Spark, Kafka, HDFS, Hive
Secondary Skills: Java, Unix Scripts, Oozie, Google Cloud Big Query &amp; Big Table, Google Data Proc, Google Data Flow, Google Cloud Storage
Should have 2+ yrs of experience preferably from Telecom Domain
Big data expert with 8-10 years of experience in Hadoop Big data ecosystem
Experience in cloud environment, specially GCP
Experience in developing both batch and real-time streaming data pipelines
Have experience as a tech lead for data engineering projects
Writes complex SQL queries required to perform Data Acquisition and Ingestion required for Data pipelines
Builds Data pipelines and does data engineering activities using technologies like Python, Hadoop, Spark etc.,
Ensures the upkeep of the Hadoop Data Lake Platform by monitoring the Horton Works HDFS
Monitors the Data Lake constantly and ensures that the appropriate support teams are engaged at the right times
Works in an Agile/Scrum Environment, interacts with a scrum team as well as the Client Stakeholders
Understands the client requirements from Agile scrum user stories and develops low level design required for the user stories
Result Oriented and able to match the pace of work demands of the Program through self-improvement
Preferably Google Cloud Certified Data Engineer
Obsessively focused on coding standards and code quality.
https://www.linkedin.com/in/vamshi-krishna-889045255/Best Regards,Vamshi Krishna | IT RecruiterCAT Software Services INC.PH.NO: 848-300-0659
Job Type: Contract
Salary: $58.00 - $60.00 per hour
Schedule:
No weekends
Ability to commute/relocate:
Alpharetta, GA: Reliably commute or planning to relocate before starting work (Required)
Experience:
Informatica: 8 years (Preferred)
SQL: 1 year (Preferred)
Data warehouse: 1 year (Preferred)
Work Location: One location
Speak with the employer
+91 848-300-0659
Show Less
Report</t>
  </si>
  <si>
    <t>Super Logi</t>
  </si>
  <si>
    <t>Data Engineer( Training and placement)</t>
  </si>
  <si>
    <t>Princeton, NJ</t>
  </si>
  <si>
    <t>- We are hiring for W2 position. C2C candidates please do not apply
- We have very good marketing team
- Quick placement
- Call and on job support
-H1 sponsorship
Job Types: Contract, Full-time
Pay: $65,000.00 - $80,000.00 per year
Schedule:
8 hour shift
Ability to commute/relocate:
Princeton, NJ: Reliably commute or planning to relocate before starting work (Required)
Experience:
Informatica: 1 year (Preferred)
SQL: 1 year (Preferred)
Data warehouse: 1 year (Preferred)
Work Location: One location
Speak with the employer
+91 6098531081
Show Less
Report</t>
  </si>
  <si>
    <t>Xiartech</t>
  </si>
  <si>
    <t>Hi,
Position: Big Data Engineer with Cloud
Location: Remote
Duration: Full Time
JOB DESCRIPTION:
Hands on programing experience in any one or more programing languages like Java, Scala or Python
· Good experience with Distributed systems like Hadoop, HDFs and No SQL databases
· Experience in Spark, Hive or Presto
· Experience with AWS cloud services: EC2, EMR, Athena
· Experience with AWS S3, Dynamo DB, RDS
· Hands on experience with AWS Lambdas
· Designing and developing dashboards using Splunk
· Competent in design/implementation for reliability, availability, scalability and performance
· Deep problem-solving skills to perform root cause analysis on internal and external data and processes to answer specific business questions and identify opportunities for improvement
Regards,
Vivek Tiwari
Job Type: Full-time
Salary: $120,000.00 - $140,000.00 per year
Benefits:
401(k)
401(k) matching
Dental insurance
Flexible schedule
Health insurance
Life insurance
Paid time off
Parental leave
Vision insurance
Schedule:
8 hour shift
Supplemental pay types:
Bonus pay
Commission pay
Signing bonus
Tips
Experience:
Informatica: 1 year (Preferred)
SQL: 1 year (Preferred)
Data warehouse: 1 year (Preferred)
Work Location: Remote
Speak with the employer
+91 7209270049
Show Less
Report</t>
  </si>
  <si>
    <t>Apexon</t>
  </si>
  <si>
    <t>Lead Data Engineer/ Lead Software Engineer</t>
  </si>
  <si>
    <t>JD:
The Lead Data Integration Engineer, specializing in database migrations and development, will be an experienced technical generalist familiar with a wide assortment of leading database technologies and methods. The qualified candidate must possess a thorough understanding of advanced database concepts relational DBMSs, SQL programming, ETL scripting, performance, and scalability, with a working knowledge of web services, business intelligence, data warehouses, and operational data stores.
In this role you will work independently with limited supervision and with other department personnel; this is an individual contributor position with no direct reports.
Primary daily activities:
· Data Migration: Apply best practices in ETL processes involving disparate data sources, both third-party and proprietary to create migration tools for customer migrations from one product to another, as well as transformations for specific high-value enterprises.
· Database Development: Active with database development IDEs such as Oracle PL/SQL (SQL Developer), MySQL workbench, Toad, Squirrel, and including ETL job construction fordata migrations between products, systems, and enterprises (Talend preferred, alternatively Microsoft Data Studio, Informatica, SSIS).
Position Responsibilities:
· Develop and maintain custom database tools and scripts that can be run either by our Customer Support Team or via scheduled automation, enabling the export/import or migration of entities such as customers, work orders, etc. from one system to another, while accounting for data quality and mapping challenges
· Define the development tasks and estimates for completion (including story writing)
· Manage the database lifecycle and data migrations through multiple environments
· Participate in the scrum team ceremonies: stand-up, planning, grooming, demo, retro
Position Qualifications:
· B.S. in Computer Science
· 10+ years working in a database environment with data integration tools
· High competency in entity-relationship analysis from requirements to diagramming
· Logical and physical data modeling; solid ERD skills using Erwin, Visio or similar
· Background of ETL migration of user data from one product to another, with examples
· RESTful API call experience in an ETL package; JSON/XML parsing and serialization
· Extensive Oracle, MySQL, Microsoft SQL Server experience
· SQL development, optimization, performance tuning
· Programming languages (besides SQL): Java, Python, .NET/C#
· Exceptional communication, organization, and time management skills
· Strong analytical problem-solving skills with a high attention to detail
· Track record as a self-starter, results-oriented, and delivery-focused contributor
We should highlight the below skills in the profile which will stand out.
· Oracle, MySQL, SQL Scripting
· Experience on Talend
· ETL Scripting
· ERD skill using Erwin or Visio
· Understanding of REST API or Execution of API in Postman/Swagger/REST Client
· Basic skill for Java or Python or .NET/C#
Job Types: Full-time, Part-time
Salary: $50.00 - $100.00 per hour
Schedule:
8 hour shift
Experience:
ETL: 5 years (Preferred)
SQL: 6 years (Preferred)
database environment with data integration tools: 6 years (Preferred)
Work Location: Remote
Show Less
Report</t>
  </si>
  <si>
    <t>Job Title:
Big Data Engineer
Requisition ID:
R018650
Job Description:
Your Platform
Activision Central Tech works to support our development studios and their titles. Comprising seven main teams, we have many specialties including big data, privacy and security, motion capture and animation pipeline technologies, graphics, build and infrastructure for studio development and data centers, optimization, systems programming, and online services including matchmaking and networking. Central Tech is distributed globally with offices across the U.S., and in Canada, England, Ireland, and Japan. This role is expected to begin and continue as a remote position.
Most of our teams are composed of both engineering and research talent, allowing us to always have an eye on the future. Our talented engineers help with title development and provide valuable knowledge sharing between studios while our researchers make things happen and keep a strong connection with the needs of the game studios.
Central Tech is part of Activision. To learn more about us and our research, please visit us at https://research.activision.com/.
Your Mission
As a Big Data Engineer you will provide design, architecture, and delivery of core data services and pipelines for live game security operations. Our systems support millions of simultaneous players around the globe, this hands-on role will require a deep level of DB expertise. You will be responsible to ensure our foundational systems are designed and optimized for scalability and robustness. This is a hands-on position that will require taking ownership for key areas of specialization and development.
Priorities can often change in a fast-paced environment like ours, so this role includes, but is not limited to, the following responsibilities:
Collaborate with game security cloud team to bring clarity, expertise, and focus to a well-managed buildout of data services, with a focus on database architecture and design.
Ensuring new and existing systems are well positioned for scalability and future growth.
Partner with the engineering team and security team leadership to develop creative solutions that support our evolving business needs.
Create DB performance targets and track metrics.
Support and mentor peer engineers, providing insights on industry best practices, coaching complex implementation, and providing feedback and advice on future roadmaps.
Build relationships with cross-company teams such as infrastructure, data governance, and studio game teams.
Player Profile
Minimum Requirements:
6+ years of software engineering supporting global service infrastructure.
Deep operational knowledge of relational DBs and NoSQL solutions, including MySQL, MariaDB, MongoDB, Cassandra, with focus on scalability and optimization.
RESTful Web Services.
P4, Git, JIRA.
Visualization tools such as Grafana, Kibana, Tableau, or PowerBI.
Deep knowledge of one or more cloud providers such as AWS, Google Cloud, Azure.
Experience in live service instrumentation and monitoring using technologies like ELK or PLG.
Extra Points:
BigQuery, Snowflake, RedShift, Elasticsearch
Python, C#, .net.
Automation and monitoring.
Agile methodologies with Scrum.
Understanding of Data Science techniques.
Our World
Activision Blizzard, Inc. (NASDAQ: ATVI), is one of the world's largest and most successful interactive entertainment companies and is at the intersection of media, technology and entertainment. We are home to some of the most beloved entertainment franchises including Call of Duty®, World of Warcraft®, Overwatch®, Diablo®, Candy Crush™ and Bubble Witch™. Our combined entertainment network delights hundreds of millions of monthly active users in 196 countries, making us the largest gaming network on the planet!
Our ability to build immersive and innovate worlds is only improved by diverse teams working in an inclusive environment. We seek to have a culture where everyone can thrive in order to connect and engage the world through epic entertainment. We provide a suite of benefits that promote physical, emotional and financial well-being for ‘Every World’ - we’ve got our employees covered!
The videogame industry and therefore our business is fast-paced and will continue to evolve. As such, the duties and responsibilities of this role may be changed as advised by the Company at any time to promote and support our business and relationships with industry partners.
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Rewards
We provide a suite of benefits that promote physical, emotional and financial well-being for ‘Every World’ - we’ve got our employees covered! Subject to eligibility requirements, the Company offers comprehensive benefits including:
Medical, dental, vision, health savings account or health reimbursement account, healthcare spending accounts, dependent care spending accounts, life and AD&amp;D insurance, disability insurance;
401(k) with Company match, tuition reimbursement, charitable donation matching;
Paid holidays and vacation, paid sick time, floating holidays, compassion and bereavement leaves, parental leave;
Mental health &amp; wellbeing programs, fitness programs, free and discounted games, and a variety of other voluntary benefit programs like supplemental life &amp; disability, legal service, ID protection, rental insurance, and others;
If the Company requires that you move geographic locations for the job, then you may also be eligible for relocation assistance.
Eligibility to participate in these benefits may vary for part time and temporary full-time employees and interns with the Company. You can learn more by visiting https://www.benefitsforeveryworld.com/.
In the U.S., the standard base pay range for this role is $101,000.00 - $186,754.00 Annual. This base pay range is for the U.S. and is not applicable to locations outside of the U.S. Actual amounts will vary depending on experience, performance and location. In addition to a competitive base pay, employees in this role may be eligible for incentive compensation. Incentive compensation is not guaranteed.
Start your job application: click Apply Now
Show Less
Report</t>
  </si>
  <si>
    <t>Digital Plus Solution</t>
  </si>
  <si>
    <t>Azure Data Engineer</t>
  </si>
  <si>
    <t>We are looking for someone with strong hands-on experience with ADF ( Azure Data Factory) developer with HQL.
Exposure to Oracle Incentive management will be a big plus
Job Types: Full-time, Contract
Salary: $45.00 - $55.00 per hour
Benefits:
Dental insurance
Health insurance
Vision insurance
Schedule:
8 hour shift
Monday to Friday
Application Question(s):
How many years of experience do you have overall?
Expected Salary?
Visa Status?
Experience:
Azure Data Factory: 5 years (Preferred)
HQL: 5 years (Preferred)
Work Location: Remote
Show Less
Report</t>
  </si>
  <si>
    <t>BOEING</t>
  </si>
  <si>
    <t>Entry-Level or Associate Multidiscipline Engineer (Data Engineer)</t>
  </si>
  <si>
    <t>Seal Beach, CA</t>
  </si>
  <si>
    <t>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Boeing Commercial Airplanes (BCA) is seeking an Entry-Level or Associate Multidiscipline Engineers to join our Reliability Data Management (RDM) team in Seal Beach, CA. This is a unique opportunity to merge aircraft engineering experience and data analytics skills together.
The Reliability Data Management (RDM) team provides Boeing and airline partners with airplane maintenance and in-service operational data, including but not limited to Log Book, Component Removal, Schedule Interruption and Scheduled Maintenance. RDM collects this data through the management of the In-Service Data Program (ISDP). The ISDP is a working together collaboration between airlines, suppliers, and Boeing to collect and exchange electronic in-service data. RDM collects, categorizes, stores, and makes data available to facilitate the understanding of performance trends and issues regarding the airplane as a whole, or as it relates to structures, systems, and components.
Additionally, due to the cross-functional nature of the data provided by RDM, this role requires the ability to build strong relationships and integration with both internal Boeing stakeholders and airline partners. The successful candidate will have excellent communication and presentation skills, customer relations experience, education in the aerospace engineering/industry experience, and experience in Python/SQL/Machine Learning.
Position Responsibilities:
Develops and maintains relationships and partnerships with customers, stakeholders, peers, and partners to ensure healthy and stable data pipelines
Ensure data accuracy and integrity
Develop and maintain data quality standards
Partner with IT support to evaluate, prioritize, and develop Reliability Data Management (RDM) supporting applications
Design, build, and manage data pipelines and databases to ensure accurate data storage and retrieval
Develop, maintain and improve an efficient ETL processes
Utilize scripting languages to automate data processing
Monitor and optimize database performance
Implement data security measures to protect company data
Create custom SQL queries for data pull from database in response to stakeholder / Airlines queries and ad-hoc requests
Create data visualizations for analytics and reporting using visualization tool like Power BI and Tableau
Track and report on data trends
Represent Boeing in the aviation data collection industry meetings, conferences, and workshops
This position is expected to be 100% onsite. The selected candidate will be required to work onsite at one of the listed location options.
This position must meet Export Control compliance requirements, therefore a “US Person” as defined by 22 C.F.R. § 120.15 is required. “US Person” includes US Citizen, lawful permanent.
Basic Qualifications (Required Skills/Experience):
Bachelor's Degree or higher from an accredited course of study in engineering or computer science
Preferred Qualifications (Desired Skills/Experience):
1 or more years’ related work experience or an equivalent combination of education and experience
Typical Education &amp; Experience:
Entry-Level: Bachelor, Master or Doctorate of Science degree from an accredited course of study, in engineering, computer science, mathematics, physics or chemistry. ABET is the preferred, although not required, accreditation standard
Associate: Bachelor's degree and typically 2 or more years' experience in an engineering classification or a Master's degree with experience in an engineering classification
Relocation:
This position offers relocation based on candidate eligibility
Drug Free Workplace:
Boeing is a Drug Free Workplace where post offer applicants and employees are subject to testing for marijuana, cocaine, opioids, amphetamines, PCP, and alcohol when criteria is met as outlined in our policies
Shift Work:
This position is for 1st shift
At Boeing, we strive to deliver a Total Rewards package that will attract, engage and retain the top talent. Elements of the Total Rewards package include competitive base pay and variable compensation opportunities.
The Boeing Company also provides eligible employees with an opportunity to enroll in a variety of benefit programs, generally including health insurance, flexible spending accounts, health savings accounts, retirement savings plans, life and disability insurance programs, and a number of programs that provide for both paid and unpaid time away from work.
The specific programs and options available to any given employee may vary depending on eligibility factors such as geographic location, date of hire, and the applicability of collective bargaining agreements.
Please note that the salary information shown below is a general guideline only. Salaries are based upon candidate experience and qualifications, as well as market and business considerations.
Summary pay range Entry-Level: $68,000 - $92,000
Summary pay range Associate: $79,050 - $106,950
Export Control Requirements: U.S. Government Export Control Status: This position must meet export control compliance requirements. To meet export control compliance requirements, a “U.S. Person” as defined by 22 C.F.R. §120.15 is required. “U.S. Person” includes U.S. Citizen, lawful permanent resident, refugee, or asylee.
Export Control Details: US based job, US Person required
Equal Opportunity Employer:
Boeing is an Equal Opportunity Employer. Employment decisions are made without regard to race, color, religion, national origin, gender, sexual orientation, gender identity, age, physical or mental disability, genetic factors, military/veteran status or other characteristics protected by law.
To apply to this job, click Apply Now
Show Less
Report</t>
  </si>
  <si>
    <t>Liberty Source</t>
  </si>
  <si>
    <t>Hampton, VA</t>
  </si>
  <si>
    <t>Are you ready to put your data wrangling skills to the test and take your career to the next level? Liberty Source is seeking a Data Engineer to join our rapidly growing team. The right individual will expand and optimize our data and data pipeline architecture and build the systems that collect, manage, and convert raw – and often unstructured - data into usable information for our clients. The ideal candidate can demonstrate experience in optimizing data flow, has collected and distributed data across teams and across companies, has built data systems (both large and small) from the ground up, and isn’t afraid to wade into the lake for some data cleansing and transformation. We’re looking for an individual who is self-directed and comfortable supporting the data needs of multiple teams, systems, and products, and excited by the prospect of optimizing or even re-designing our company’s data architecture to support our next generation of products and data initiatives. Beyond technical prowess, our new Data Engineer will have the soft skills for clearly communicating highly complex data ideas and issues to the leadership team.
Liberty Source is a top-tier onshore managed services provider with a social mission to provide sustainable careers to military spouses and veterans. Liberty Source is headquartered on historic Fort Monroe. Designated as national monument in 2011, Fort Monroe is a former military installation in Hampton, Virginia.
What you’ll be doing:
Create and maintain optimal data pipeline architecture
Build the infrastructure required for efficient ETL (extraction, transformation, and loading) of data from a wide variety of data sources using SQL, Hadoop and AWS ‘big data’ technologies.
Build analytic views that utilize the data pipeline to provide actionable insights into operational efficiency and other key business performance metrics.
Work with stakeholders including the Executive, Product, Data and Design teams to assist with data-related technical issues and support their data infrastructure needs.
Leverage data to solve business problems, building and maintaining the infrastructure to answer questions and improve processes
Help streamline our data science customer workflows, adding value to our product offerings and building out the customer lifecycle and retention models
Work closely with customer data science and business intelligence teams to develop data models and pipelines for research, reporting, and machine learning
Be an advocate for best practices and continued learning
What you bring:
Bachelor’s degree in computer science, information technology, engineering, or related discipline.
Five or more years of experience in a Data Engineer role utilizing Python and data visualization/exploration tools.
Advanced SQL capabilities and experience working with relational databases, query authoring (SQL) as well as hands-on experience with a variety of data constructs.
Experience building and optimizing ‘big data’ data pipelines, architectures, and data sets.
Demonstrated ability to work with unstructured data.
Proven ability to build processes supporting data transformation, data structures, metadata, dependency.
Professional certifications such as Cloudera Certified Professional (CCP), IBM Certified Data Engineer or Google’s Certified Professional is a plus.
Experience performing root cause analysis on internal and external data and processes to answer specific business questions and identify opportunities for improvement.
Strong project management and organizational skills.
Experience supporting and working with cross-functional, innovation-oriented teams in a dynamic environment.
Great communication skills, especially for explaining technical concepts to nontechnical business leaders.
What we offer:
Paid Time Off (PTO) and 10 paid holidays
Medical, dental, vision, life insurance, and other ancillary benefits
401k Plan
A pre-employment background check is required. Candidates should be authorized to work in the United States.
To learn more about our business, please visit our website at https://liberty-source.com/
Show Less
Report</t>
  </si>
  <si>
    <t>Education Analytics</t>
  </si>
  <si>
    <t>Analytics Engineer / Data Engineer</t>
  </si>
  <si>
    <t>Analytics Engineer / Data Engineer
Education Analytics strives to deliver sophisticated, research-informed analytics to educators and school administrators to support their work in improving student outcomes. To support them best, the data they receive must be accurate, up to date, secure, and easily accessible. The person in this role will be a critical team member who helps to make that a reality.
We are seeking a full-time Data Engineer or Analytics Engineer to lead the design, build, and maintenance of automated data pipelines and analytic systems. An ideal candidate has strong SQL skills and experience with data warehousing concepts, familiarity with complex data integration and/or analysis, and an interest in improving K-12 education.
This role supports the timely delivery of data and analytics to educators and administrators who use this data to drive change and improvement in education. We are looking for candidates who are innovative, hard-working, and curious to help us continue to develop our team's capacity in the development and use of cutting-edge tools. Our team is consistently evaluating tools for new projects and looking for the best tools for the job. Our current stack uses an ELT approach via Apache Airflow and dbt to create data warehouses in Snowflake or Postgres, depending on the scale of the data. These posts illustrate some projects that members of our team might work on.
https://www.edanalytics.org/blog/introducing-enable-data-union-an-open-framework-for-analytics-and-data-warehousing-with-ed-fi-data
https://enabledataunion.org/
https://www.edanalytics.org/blog/building-a-multi-source-analytics-database-to-support-teachers-during-covid-19
https://www.edanalytics.org/blog/turning-public-data-into-custom-insights-how-ea-has-built-a-public-data-platform-for-our-partners
Responsibilities
Lead the design and implementation of data warehousing structures for research, analytics, and reporting/dashboarding
Apply best practices from software engineering to data pipelines
Help implement code testing, continuous integration, and deployment strategies to ensure system reliability
Design and implement complex pipelines to integrate data coming from a mix of APIs, flat files, or other database sources
Develop and improve internal tools and systems to efficiently deliver high-quality, actionable metrics
Work collaboratively within a team of analysts, school system leaders, and other engineers to create analytics solutions that are scalable, easy to maintain, and support high quality research
Explore and apply new cutting-edge tools to drive innovation across a variety of projects
Qualifications
Experience architecting data warehouse and data lake structures that are intuitive and performant
Knowledge of best design practices in modern cloud-based data warehouses
Experience designing, implementing, and maintaining modern ELT pipelines with a clean code-base
Fluency in SQL, experience with Python and Linux.
Knowledge of software engineering best practices, particularly in team-based development using Git
Ability to proactively identify and defend against potential data quality &amp; processing issues
Bonus Skills:
Experience with cloud-based columnar data warehouses (Snowflake, RedShift, BigQuery)
Experience with Data Build Tool (dbt)
Experience with Apache Airflow, or other modern data pipeline systems
Desire to work with cutting edge tools in a fast-paced environment
Familiarity with AWS tooling and best practices
Hiring Process
Hiring team reviews resumes and cover letters
Selected candidates invited to 30-minute interview with Data Engineering team managers to discuss skills and experience alignment
Selected candidates invited for full day final interview. Candidates are sent a skills exercise in advance that will be discussed in the interview. This doesn't require any coding, it's about concepts and planning of data systems, and doesn't require any pre-submitted work. In addition to discussing the exercise, there will be another approximately 2-3 hours of interviews to meet other Data Engineering team members and key members of other teams and to help candidates learn more about Education Analytics &amp; the role.
How you will successfully onboard in this role
In your first few weeks, you will work through a training exercise our team has developed that familiarizes our new hires with our development setup &amp; tooling, and join team meetings and 1-1 check-ins. From there, you will likely work on 1-2 projects and begin joining project meetings to gain familiarity with the context of the work we do. Next you will start to take on smaller tasks in those projects, and by 3-6 months in, begin to take the lead on larger initiatives.
Additional details
The weekly hour expectation is 45 hours per week, and nights and weekends are sometimes required. Our preference is for candidates to primarily work from EA's office in Madison, WI.
About us: Education Analytics is a non-profit organization that uses data analysis to inform education policy decisions. We work with school districts, regional offices of education, non-profits, and policymakers to identify ways to make education systems better.
Benefits:
Competitive salary
Annual merit bonuses
Paid holidays and one month of paid vacation per year
Generous 401k and health benefits
Parental leave benefit of up to 26 weeks of paid leave
Free Madison Metro transit pass or subsidized office parking
Casual office environment
Location right in the heart of downtown Madison, WI
Education Analytics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Show Less
Report</t>
  </si>
  <si>
    <t>KrisTe</t>
  </si>
  <si>
    <t>The Azure Data Engineer will develop logical and physical data models, mappings, transformations and other rules to meet the needs of the R&amp;D business proccesses. Primary role is to Injest, Curate, Transform data from supporting systems and make it available to internal data consumers,
Experience with Microsoft Azure Data environmet is required.
Experience in creating logical and physical data models, documentation, source to target mapping etc. is required
The data engineer will collaborate with Subject Matter Experts, Business Analysts, Product Owners and other team members to lead data requirement sessions and present their designs for review.
The engineer will Assist in data profiling, track status, identify and assist in resolving any issues related to the data models, mappings and transformation rules.
Knowledge of Supply Chain, R&amp;D, Manufacturing, Commercial, Finance, HR or other functional processes &amp; Data sets related to CPG or Lifesciences companies will be a plus
Job Types: Full-time, Contract
Pay: $60.00 - $65.00 per hour
Experience level:
4 years
Schedule:
8 hour shift
COVID-19 considerations:
Temporary remote work
License/Certification:
Azure Data Certification (Preferred)
Work Location: Hybrid remote in Princeton, NJ 08540
Show Less
Report</t>
  </si>
  <si>
    <t>Devcare Solutions Ltd</t>
  </si>
  <si>
    <t>Trenton, NJ</t>
  </si>
  <si>
    <t>Role: Desktop Support
Location: Trenton, NJ
Duration: 12+ months
Interview mode: Skype
Skill
Required / Desired
Amount
of Experience
Prior experience with writing and debugging python
Required
5
Years
Prior experience with building data pipelines.
Required
5
Years
Prior experience Data lakes in an aws environment
Required
3
Years
Prior experience with Data warehouse technologies in an aws environment
Required
3
Years
Prior experience with AWS EMR
Required
2
Years
Prior experince with pyspark
Highly desired
2
Years
Job Type: Contract
Salary: $65.00 - $80.00 per hour
Benefits:
Dental insurance
Health insurance
Paid time off
Vision insurance
Schedule:
8 hour shift
Ability to commute/relocate:
Trenton, NJ 08610: Reliably commute or willing to relocate with an employer-provided relocation package (Required)
Experience:
Writing and debugging python: 4 years (Required)
Bilding data pipelines.: 4 years (Required)
Data lakes in an aws environment: 3 years (Required)
Work Location: One location
Speak with the employer
+91 +14847274008
Show Less
Report</t>
  </si>
  <si>
    <t>Arizona</t>
  </si>
  <si>
    <t>Job Description
One team. Global challenges. Infinite opportunities. At Viasat, we’re on a mission to deliver connections with the capacity to change the world. For more than 35 years, Viasat has helped shape how consumers, businesses, governments and militaries around the globe communicate. We’re looking for people who think big, act fearlessly, and create an inclusive environment that drives positive impact to join our team. At this time, we are seeking a Data Engineer.
Job Responsibilities
Collaborate with cross functional teams working on data to design, build, automate and scale our business processes.
Build both batch and real-time update processes to keep the data assets in sync.
Work together with the Data Platform team to leverage existing data assets and to drive the creation of additional data assets.
Leverage cloud technologies to host, manage and monitor multiple database systems.
Develop, deploy, and sustain scalable, secure ETL processes.
Requirements
3+ years’ experience as a data engineer or experience working on data engineering projects/platforms.
Experience architecting, configuring, and designing data structures, curating data, troubleshooting, monitoring, and coordinating defect resolution related to ETL processing.
Strong programming experience with Python.
Familiarity in code versioning tooling (SCM).
Capable of tuning databases, SQL queries to meet or exceed performance objectives.
Experience with RDBMS technologies (MS SQL, PostgreSQL, Oracle, etc.).
Proven team player with the ability to manage multiple projects simultaneously in a fast-paced dynamic agile work environment.
Bachelor of Science in Computer Science, Computer Engineering, Software Engineering, or related experience.
Ability to travel up to 10%.
US Citizenship Required.
Preferences
Experience with knowledge graphs/graph database technologies (Neo4j, ArrangoDB, etc.).
Familiarity with at least one cloud provider such as AWS, GCP, or Azure.
Experience in design and implementation of robust and highly scalable data services
Working knowledge building data pipelines using Argo, Airflow or Spark
Understanding of distributed and parallel computing architectures
Additional Requirements and Information
Minimum Education
Bachelors Degree
Years of Experience
3-5 years
Travel
Up to 10%
Citizenship
US Citizenship required
Clearance
None
Worker Classification
Employee
At Viasat, we consider many factors when it comes to compensation, including the scope of the position as well as your background and experience. For United States-based jobs only: The pay range for this position is $131000 to $215950 annually; however, base pay may vary within this range depending on location, job-related knowledge, skills, and experience. Additional cash or stock incentives may be provided as part of the compensation package, in addition to a range of medical, financial, and/or other benefits, dependent on the position offered. Learn more about Viasat’s comprehensive benefit offerings that are focused on your holistic health and wellness.
131000
215950
Show Less
Report</t>
  </si>
  <si>
    <t>Kaygen Inc.</t>
  </si>
  <si>
    <t>Hi ,
Hope you are doing Great!
Further below is the job description for “ Data Engineer ”
Job Title : Data Engineer
Job Location : Remote (Work From Home )
Job Duration : 6 months with Extension
Job Description :
ROLE: Data Engineer
Must be able to work in Central Time Zone.
Looking for a Data-focused test engineer:
With experience in Data Catalog, Data Quality, Data Governance, Master Data Management and/or Data Stewardship technologies and processes
To work as part of an agile product team, delivering tested changes aligned with each sprint to support development lifecycles
With the potential to evolve more predictive and intelligent testing approaches based on automation and innovative testing products &amp; solutions
To be a proactive, self-motivated and independent contributor with the ability to work in a fast-paced environment and deliver high-quality work on tight schedules
Position responsibilities include:
Partner with Data Engineers, stewards and others to gather and define business requirements, understand technical designs and systems and to support the development lifecycle of the product team
Develop and drive risk-based testing strategies that may span multiple product teams, systems and dependencies
Understanding ETL logic in order to write complex SQL queries for data quality validation
Identify and analyze data discrepancies and data quality issues; work to ensure data consistency and integrity
Capture testing artifacts and provide reports based on meeting test deliverables
Ensure all defect artifacts are documented, triaged, and resolved in a timely manner
Coach and mentor others on testing practices and tools
Requirements
What You'll Need...
2-4 years of Python or Java scripting experience
Previous experience as a DBA and/or a strong understanding of DB structures
Ability to query databases using SQL to investigate discrepancies in data using comparative analysis techniques
Experience working with APIs and in analyzing JSON and/or XML outputs
Experience using tools such as ASG, Informatica, and/or Alation
Strong knowledge of data structures, algorithms, enterprise systems, and asynchronous architectures
Enterprise understanding in test planning, test data management, automated &amp; manual test execution, and test management tools to support a complex data landscape
Proven experience in defining and executing testing strategies by partnering with business and development teams to understand project scope, risk and data workflows.
Must have experience with CI/CD pipelines, in-sprint test automation and CI integration
One plus years of agile experience using SCRUM or Kanban
Understanding of QA methodologies, life cycle and processes
Strong knowledge and extensive experience with unit, functional and performance testing is desired
Bachelor or higher-level degree in MIS, Data Analytics, Data Science, Computer Science or Computer Engineering preferred
Financial Services background desired?
if you are interested in this job or if you have references or friends looking for a job change then please share this mail with them and feel free to contact me
Rohit Justin . K
Technical Recruiter
Work: 949 608 7375
Email: Rohit.justin(@)kaygen.com
Job Type: Contract
Salary: $55.00 - $60.00 per hour
Schedule:
8 hour shift
Experience:
Python or Java scripting: 4 years (Preferred)
DBA: 4 years (Preferred)
SQL: 4 years (Preferred)
CI/CD: 4 years (Preferred)
SCRUM or Kanban: 4 years (Preferred)
Work Location: Remote
Show Less
Report</t>
  </si>
  <si>
    <t>Astratre</t>
  </si>
  <si>
    <t>Direct client is forward thinking, growth-oriented healthcare services and technology company that provides state of the art pharmacy solutions looking for a Data Engineer to fill in immediately
Must Have:
Matillion ETL tool
Snowflake
Python
Any ETL tool
Cloud/ AWS any
Responsibilities
Analyze and interpret complex data sets. Ability to identify data anomalies and resolve data issues
Understand specific business processes and domain concepts and relate them to data subject domains
Collaborate with Data Leads, Data Analysts and QA analysts to validate requirements, participate in user requirement sessions
Perform tests and validate data flows and prepare ETL processes according to business requirements
Perform ETL tuning and SQL tuning
Ability to document data flows representing business logic in ETL routines Design and implement data conversion strategy from legacy to new platforms Perform design validation, reconciliation, and error handling in data load processes
Design and prepare technical specifications and guidelines including ER diagrams and related documents
Qualifications
Must be well versed with Data warehousing concepts including design patterns (Star schemas, Snowflake design schemas). Must be aware of data modeling concepts including the data modeling Normal forms
Knowledge of AWS Infrastructure including S3, SNS, Ec2, CloudWatch and RDS 7+ years working in ETL/Data transformation projects with one or more related products such as Informatica or Talend or Microsoft SSIS
7+ years working in business intelligence, data warehousing initiatives
Advanced working SQL knowledge and experience working with relational databases, query authoring (SQL) as well as working familiarity with a variety of databases like Oracle or Ms Sql Server or Vertica.
Good to have at least 1+ years working with Matillion ELT tool and Snowflake Database
Good to have experience in building AWS Data Pipelines using Python or Spark, SparkSQL in any of Cloud Environments (AWS / Azure / Google).
Good to have - Experience with any of the NoSQL datastores such as ElasticSearch, MongoDB, DynamoDB, Cassandra
Minimum 5 years of relevant experience.· Strong Analytical and Problem-solving skills, Excellent Written and Verbal Communication skills.
Education
Bachelor’s in mathematics, Computer Science or related technical field.
Post graduate degree preferred.
Job Type: Contract
Pay: From $65.00 per hour
Schedule:
8 hour shift
Education:
Bachelor's (Required)
Experience:
BI concepts (ETL, Dimensional Modeling, Warehouse Design): 4 years (Required)
Snowflake: 7 years (Required)
SSIS tool set: 7 years (Required)
ETL: 7 years (Required)
SQL: 7 years (Required)
AWS: 4 years (Required)
Python: 3 years (Required)
Matillion: 2 years (Preferred)
Language:
English (Required)
Security clearance:
Confidential (Preferred)
Work Location: Remote
Show Less
Report</t>
  </si>
  <si>
    <t>Boom Entertainment</t>
  </si>
  <si>
    <t>Boom Entertainment is a technology company that is fueling the biggest winners in sports betting and online gaming. Working with professional sports leagues, media companies, and leading casino operators, Boom provides technology and games to many of the biggest names in the industry - including NBC Sports, Barstool Sports, Penn National Gaming, MSG Networks, NASCAR, 8AM Golf, Yes Network, and many more.
As a company, we are looking for driven dreamers who want to make an impact on this industry and the world. We want people of integrity who are both open to learning and willing to challenge the norm. We want people who are curious, reliable, empathetic, and obsessed with quality.
Boom is known for its innovative, accessible, and truly fun products, operating world-class free-to-play games and technology for our partners and entertaining more than 3 million sports fans. In addition, we're hard at work creating casino and sports betting games for distribution to casino and sportsbook operators in the legal U.S. and international iGaming markets.
Responsibilities:
Create and own data pipelines to be used for product analytics
Develop and manage processes to integrate datasets from various sources and vendors into our data warehouse, including Application Programming Interface (API) access and file manipulation
Create and maintain documentation where appropriate - in code and about solution architecture
Write queries, stored procedures, and functions; investigate errors or problems; create and modify databases
Discovery and aggregation of business metrics
User behavior analysis
Ad Hoc query and report generation
Qualifications:
4+ years of experience in data engineering working with large data sets
Previous experience with SQL and MongoDB
Experience with BigQuery and Google Cloud
Programming experience in JavaScript, Python, or similar programming languages
Data architecture experience
Prior work in a startup and fast-paced environment
Interest in sports is a bonus but is not required
Our target compensation for this position is between $115,000 and $135,000, depending on experience. Should your compensation expectations fall above this range, we highly encourage you still apply as we're growing, and we can further evaluate the level of this position. Compensation is just the beginning and below you will find more reasons Why you should work here.
Why you should work here
Positions are fully remote
Uncapped PTO (please use them!)
Flexible working hours
All-expenses-paid company-wide retreat every two years
Quarterly contests and giveaways featuring prizes and swag boxes
A $300 home office reimbursement
Parental support (paid leave, childcare, and adoption benefits)
Health, Dental, Vision+
401K Match &amp; FSA
A great culture that includes support for learning and development
What Boom promises you
We have a culture that values trust vs. micromanaging. Each role has a high level of autonomy. We have an inclusive environment where you don't have to change who you are. We encourage you to take time off without guilt.
Lastly, we proudly offer an extremely transparent, fun, and engaging culture that provides opportunities for personal and professional growth to all employees.
Job Type: Full-time
Pay: $100,000.00 - $135,000.00 per year
Benefits:
401(k)
401(k) matching
Dental insurance
Flexible schedule
Flexible spending account
Health insurance
Life insurance
Paid time off
Parental leave
Professional development assistance
Referral program
Vision insurance
Compensation package:
Stock options
Experience level:
3 years
Schedule:
Monday to Friday
Work Location: Remote
Show Less
Report</t>
  </si>
  <si>
    <t>Medline Industries Inc</t>
  </si>
  <si>
    <t>Data Engineer - Hybrid</t>
  </si>
  <si>
    <t>Primary Location
: US-IL-CHICAGO
Other Locations
: US-IL-Mundelein, US-IL-Northfield
*Description*
**
Medline has an immediate opening for a Data Engineer in our Inventory Management Department. This role would be a member of the Supply Chain Optimization team and support Network Modeling efforts to identify and implement operational cost saving initiatives. This is a great opportunity to make impactful change in a fast-paced and dynamic organization. The ideal candidate would have experience with Network Modeling, working with big data, and passion for problem solving
Job Summary
Identify data needs for the Inventory Management team. Understand specific requirements for metrics and analysis, and build efficient and scalable solutions.
Responsibilities
Designs, builds and oversees the deployment and operation of technology architecture, solutions and software to capture, manage, store and utilize structured and unstructured data from internal and external sources
Establish and build processes and structures based on business and technical requirements to channel data from multiple inputs, route appropriately and store using any combination of distributed (cloud) structures, local databases, and other applicable storage forms as required
Develop technical tools and programming that leverage artificial intelligence, machine learning and big-data techniques to cleanse, organize and transform data and to maintain, defend and update data structures and integrity on an automated basis
Creates and establishes design standards and assurance processes for software, systems and applications development to ensure compatibility and operability of data connections, flows and storage requirements
Reviews internal and external business and product requirements for data operations and activity and suggests changes and upgrades to systems and storage to accommodate ongoing needs. May be internal or external, client-focused, working in conjunction with Professional Services and outsourcing functions. May include company-wide, web-enabled solutions
Own critical data pipelines and constantly improve pipeline efficiency and data quality
Conduct research into new data warehouse applications and determining viability for adoption
Assist with the design and management of our technology stack used for data storage and processing
Produce ideas for exploratory analysis that shape future projects and growth initiatives
Create dashboards and reports to regularly communicate business results to executive leadership
Contribute to the development and education plans on data engineering capabilities, systems, standards, and processes
*Qualifications*
**
Minimum requirements
Education
Typically requires a Bachelor’s degree in Computer Science, Math, or a related technical field
Work Experience
Experience working in data warehousing, data architecture and/or data engineering environments at enterprise scale
3+ years of overall technology experience, that includes at least 2+ years of hands-on data engineering, and data architecture
2+ years of SQL experience
Experience working with any ETL tools
Experience working with relational SQL including Azure SQL Data Warehouse etc
Experience with version control systems like Github
Knowledge/Skills/Abilities
Strong sense of initiative and curiosity around process automation and ability to independently make recommendations and take on projects from beginning to end
Ability to analyze data to identify problems, gaps and inconsistencies
Communication skills including the ability to identify and communicate data driven insights to senior leadership
Preferred requirements
Work experience
1+ year of Python programming experience.
Experience in Azure Data Factory will be a plus
Job Type: Full-time
To apply to this job, click Easy Apply
Show Less
Report</t>
  </si>
  <si>
    <t>SkillBird LL</t>
  </si>
  <si>
    <t>Malvern, PA</t>
  </si>
  <si>
    <t>Position : Data Engineer
Location : Malvern, PA – 3 days onsite
Duration : 12+ month contract
Visa : USC/GC Self Corp or 1099
Interview Mode- Phone/Video
JOB DESCRIPTION:
Must haves:
* 5+ years of experience as a Data Engineer
* Deep technical knowledge – including proficiency in Python, Pyspark, SQL, Hive, Spark, Amazon Web Services / cloud computing (e.g., Elastic MapReduce, EC2, S3), Bash shell scripting,
* Proficiency in GLUE ETL
* Knowledge of PostGres RDS
* Basic level experience with Sagemaker and Sagemaker Data Wrangler
* Experience in comparing data between two sources for parity check
* Experience writing production quality code to create data products
Thanks and Regards
Shivani Tiwari
Technical Recruiter
SKILLBIRD LLC, 4 Peddlers Row,
Unit#5, Newark, DE 19702
Contact: +1 302-549-2492 Ext.- 352
Note: We work through Prime Vendor/ Prefferd Vendor.
Job Type: Contract
Salary: From $60.00 per hour
Compensation package:
1099 contract
Schedule:
8 hour shift
Application Question(s):
Are you comfortable with Self Corp on 1099
Experience:
Data Engineer: 6 years (Required)
Work Location: On the road
Show Less
Report</t>
  </si>
  <si>
    <t>Mastechdigital</t>
  </si>
  <si>
    <t>Only W2 (USC and GC)
Job Title: Data Engineer
Job Type: 6 Months
Location: Pittsburgh, PA (Hybrid Onsite for 2-3 days a week)
Job Description:
5+ years of experience as Data Engineer
2-3 years of hands on exp on Snowflake
Person needs to be local to Pittsburgh or ready to relocate to Pittsburgh to go onsite 2-3 days a week.
Any financial domain experience will be a plus.
Job Type: Contract
Salary: $55.00 - $60.00 per hour
Schedule:
8 hour shift
Experience:
Snowflake: 5 years (Preferred)
Financial Domain: 1 year (Preferred)
Willingness to travel:
100% (Preferred)
Work Location: On the road
Show Less
Report</t>
  </si>
  <si>
    <t>Job Description
At Bose, better sound is just the beginning. We’re passionate engineers, developers, researchers, retailers, marketers … and dreamers. One goal unites us — to create products and experiences our customers simply can’t get anywhere else. We are driven to help people reach their fullest human potential. Creating technology to help people to feel more, do more, and be more. We are highly motivated and curious, and we come to work every day looking to solve real problems and make the best experiences for our customers possible.
The Bose Data Engineering team is responsible for design, development, and enhancement of Bose Data Platforms (Analytics &amp; Customer Data Platforms) in leading and supporting Advanced Analytics &amp; AI/ML workloads. This team is highly impactful and a key enabler of Bose Digital journey by playing a central role in the Data driven transformation.
What you will be working on?
As a junior Data Engineer, you will be working closely with internal customers to build data pipelines, from data acquisition to ML model deployment and monitoring. As part of an agile delivery team, you will design, develop, deploy, and support data and AI/ML pipelines, applying best practices and implementing the necessary integrations with our Data Platform ecosystem. This role requires passion for AWS Serverless solutions, python, and SQL coding.
Under the supervision of a Senior Data Engineer, part of your responsibilities will be:
Design and develop data pipelines pipelines for connected devices, web applications, and mobile applications that support the customer experiences.
Stay up to date on relevant technologies, plug into user groups, understand trends and opportunities that ensure we are using the best techniques and tools
Collaborate with AWS Cloud Architects to optimize and evaluate scalable and serverless solutions by becoming the SME for AWS solutions, including Sagemaker for ML.
Work in multi-functional agile teams to continuously experiment, iterate and deliver on new data product objectives.
Qualifications (Demonstrated Competence)
Degree in Computer Science (or equivalent), master preferred
Proficient with Python and SQL knowledge
Passion for AWS and developing python micro-services in the Cloud
Solid understanding of git and docker
You appreciate agile software processes, data-driven development, reliability, and responsible experimentation.
Highly Desirable but Not Required Skills Include
Hands-on experience with Amazon Web Services &amp; serverless applications
Understanding of CI/CD pipelines and monitoring
SQL proficient
Familiar with SaaS applications
Bose is an equal opportunity employer that is committed to inclusion and diversity. We evaluate qualified applicants without regard to race, color, religion, sex, sexual orientation, gender identity, genetic information, national origin, age, disability, veteran status, or any other legally protected characteristics. For additional information, please review: (1) the EEO is the Law Poster (http://www.dol.gov/ofccp/regs/compliance/posters/pdf/OFCCP_EEO_Supplement_Final_JRF_QA_508c.pdf); and (2) its Supplements (http://www.dol.gov/ofccp/regs/compliance/posters/ofccpost.htm). Please note, the company's pay transparency is available at http://www.dol.gov/ofccp/pdf/EO13665_PrescribedNondiscriminationPostingLanguage_JRFQA508c.pdf. Bose is committed to working with and providing reasonable accommodations to individuals with disabilities. If you need a reasonable accommodation because of a disability for any part of the application or employment process, please send an e-mail to Wellbeing@bose.com and let us know the nature of your request and your contact information.
To apply to this job, click Apply Now
Show Less
Report</t>
  </si>
  <si>
    <t>BlastPoint</t>
  </si>
  <si>
    <t>About Us
BlastPoint is a B2B data analytics startup located in the East Liberty neighborhood of Pittsburgh. We give companies the power to solve business problems through discovering the humans in their data and understanding how they think. Serving diverse industries including energy, retail, finance, and transportation, BlastPoint’s software platform helps companies plan solutions to customer-facing challenges, from encouraging green behavior to managing customers’ financial stress. Founded in 2016 by Carnegie Mellon Alumni, we are a tight-knit, forward-thinking team.
Salary Range: $120K - $150K
Why You Should Work for Us
Solve Challenging Problems: BlastPoint’s platform incorporates cutting-edge approaches to geospatial data, psychographic clustering, data enrichment and a dynamic visualization environment, all at scale. We’re working to break new ground by pulling insights from high-dimensional data. And we’re pushing ourselves to try new and better ways to approach every step of our process.
Have An Impact: Small but mighty, BlastPoint’s growth is due to big companies increasingly trusting us with supporting key decisions using their most sensitive data. What we do positively impacts the lives of millions of Americans (and beyond).
Make Positive Change in the World: Our solutions reduce paper consumption, help struggling families pay their bills, and promote clean energy. We also offer our platform for free to nonprofits and civic-oriented organizations.
Employee-Focused Culture: We support the individual needs of our team, offering schedule and work-from-home flexibility, health insurance, 401K, and three weeks of PTO. We also tailor growth opportunities, from skills training to industry conferences.
Job Description
We are looking for a talented Data Engineer to join our growing engineering team. The ideal candidate for this position brings together strong software engineering skills and cloud infrastructure expertise to ensure smooth and timely delivery of actionable insights to customers, leading engineering projects from concept to delivery, contributing to BlastPoint's data onboarding activities, and ensuring that our platform and supporting services are highly-available, secure, and well-maintained.
Primary duties for this position include:
designing, building, testing, and maintaining robust, scalable data pipelines to support BlastPoint's data cleansing, enrichment, processing, analysis, and validation activities
writing clean and efficient server-side Python code for the BlastPoint Customer Intelligence Platform
automating data onboarding and analysis processes to support greater data variety and velocity
integrating client data with a wide variety of public and private sources
protecting data integrity and security throughout the project lifecycle
Professional Requirements
Bachelor’s degree or equivalent experience in computer science, mathematics, statistics, economics, or a similar field of study
2+ years of work experience in data engineering, software engineering, data science, or a related discipline
Advanced proficiency developing Python code that's readable, idiomatic, and performant
Strong knowledge of the pandas DataFrame API and related packages in the Python data science ecosystem
Relational database experience, preferably using PostgreSQL
A strong working knowledge of AWS cloud services, including but not limited to: RDS, SageMaker, ECS, ECR, EC2, S3, IAM, VPC, Elastic MapReduce, Lambda, AWS Backup, CloudWatch, and CloudTrail
Excellent communication skills
Authorized to work in the United States
Preferred Skills and Experience
Experience with cluster computing frameworks, e.g. Spark and Dask
A working knowledge of common machine learning tools and techniques
Experience using Terraform to deploy and configure virtual infrastructure in the AWS cloud environment
Experience building CI/CD pipelines using Github Actions
Highly attentive to detail, with a skeptical sixth sense about data quality
An ability to work independently in a challenging, fast-paced environment with several ongoing concurrent projects
A can-do mentality, with the willingness to take initiative to solve problems
Recognition that there are always multiple answers to a problem
An ability to engage in a constructive dialogue to find the best path forward
A willingness to travel to the Pittsburgh, PA office periodically (roughly 4-6 times per year), provided that it is safe to do so
Show Less
Report</t>
  </si>
  <si>
    <t>Akraya Inc.</t>
  </si>
  <si>
    <t>Data Engineer - 23-00083</t>
  </si>
  <si>
    <t>Primary Skills : SQL, AWS, Python, R, Redshift, Athena,
Contract Type : W2
Location : Remote
Duration : 6+ months
Pay Rate : $75 - $ 82 per hour
NOTE: Role open to Women Back to Work candidates with a career gap
-
TALK to a recruiter NOW: CONTACT Rahul at 408-512-2433
-
“Looking for a new job that will give YOU a sense of accomplishment?”
JOB RESPONSIBILITIES
Looking for a Data Engineer
JOB REQUIREMENTS
Advanced SQL skills to get the data you need from a data warehouse and perform data segmentation and aggregation from scratch
Data query and data processing tools/systems (e.g., relational, NoSQL, stream processing). - Familiarity with AWS (Redshift, Athena, and AWS core concepts)
Familiarity with Data modelling and schema design
Proficient in analytical and data modelling tools, such as Python, R, or PyCharm.
-
CALL NOW: Rahul at 408-512-2433
-
ABOUT AKRAYA
Akraya is an award-winning IT staffing firm and the staffing partner of choice for many leading companies across the US. Akraya was recently voted as a 2022 Best Staffing Firm to Temp For by Staffing Industry Analysts and voted by our employees and consultants as a 2022 Glassdoor Best Places to Work.
Show Less
Report</t>
  </si>
  <si>
    <t>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The Global E-Commerce team focuses on building data infrastructure and data product areas to support business engineering teams working directly on TikTok's E-Commerce platform.
As a data engineer in the Global E-Commerce team, you will have the opportunity to build, optimize and grow one of the largest data platforms in the world. You'll have the opportunity to gain hands-on experience on all kinds of systems in the data platform ecosystem. Your work will have a direct and huge impact on the company's core products as well as hundreds of millions of users.
Responsibilities - What You'll Do
Design and build data transformations efficiently and reliably for different purposes (e.g. reporting, growth analysis, multi-dimensional analysis);
Design and implement reliable, scalable, robust and extensible big data systems that support core products and business;
Establish solid design and best engineering practice for engineers as well as non-technical people.
Qualifications
BS or MS degree in Computer Science or related technical field or equivalent practical experience;
Experience in the Big Data technologies(Hadoop, M/R, Hive, Spark, Metastore, Presto, Flume, Kafka, ClickHouse, Flink etc.);
Experience with performing data analysis, data ingestion and data integration;
Experience with ETL(Extraction, Transformation &amp; Loading) and architecting data systems;
Experience with schema design, data modeling and SQL queries;
Passionate and self-motivated about technologies in the Big Data area.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Dennis.Chau@tiktok.com
Job Information
The base salary range for this position in the selected city is $158080 - $289469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Start your job application: click Apply Now
Show Less
Report</t>
  </si>
  <si>
    <t>At MCG, we lead the healthcare community to deliver patient-focused care. We have a mission-driven team of talented physicians and technical experts developing our evidence-based content and innovating our products to accelerate improvements in healthcare. If you are passionate about improving the US healthcare system, MCG wants to hear from you! We are an organization committed to a culture where employees can grow into their best selves and it's an exciting time to join because we offer dynamic roles where you can truly make an impact. We have world-class benefits and the wisdom, opportunity, and stability provided by our 100+ year-old parent company, Hearst.
We have an exciting opening as a Data Engineer.
In this role you will:
Develop and maintain AWS/Azure platform, including Databricks environment.
Develop and maintain a Delta Lakehouse environment.
Act as an authority to guide and establish data governance methodologies.
Develop self-healing data pipelines with robust logging.
Design processes for ingesting and validating external code sets.
Work with Data Analysts to refactor prototype analyses into production state and implement using Delta Live Tables.
Stay up to date on evolving and new technologies, especially Spark, Databricks, Azure and AWS.
Serve as a leader in the development and implementation of quality engineering methods with the team (testability, reuse, consistency, etc.).
We'd love to hear from you if:
You have a related bachelor's degree or equivalent work experience.
You have 3+ years of experience in writing Python and SQL.
You have proficiency in at least one cloud platform (this a must).
You have extensive experience with database/reporting, including working with large, sophisticated databases and process automation.
You have effective organizational skills.
You have proven track record to work concurrently on diverse projects. Maintain high standards for accuracy, integrity, efficiency and confidentiality.
You have strong verbal and written communications skills.
You are able to work independently and be self-directed.
Bonus:
You have Data Science or similar Quantitative Analytics experience
You have health care industry and health claims data experience.
You have knowledge of healthcare data coding systems and common administrative data formats.
Anticipated Pay Range: $115,000 - $156,000
Bonus Eligible: Yes
Benefits: Health insurance, 401k Contributions, Paid Time Off, Vacation, STD/LTD
We embrace diversity and equal opportunity and are committed to building a team that represents a variety of backgrounds, perspectives, and skills. It is only with diverse thoughts and ideas that we'll be able to create the change we want in healthcare. The more inclusive we are, the better our work will be for it.
MCG Health is a Seattle, WA based company but we will consider remote candidates as well.
Job Type: Full-time
Pay: $115,430.00 - $156,170.00 per year
Schedule:
Monday to Friday
Work Location: Remote
Apply Now: click Easy Apply
Show Less
Report</t>
  </si>
  <si>
    <t>Lake Mary, FL</t>
  </si>
  <si>
    <t>Are you looking to make an impact by helping agencies meet their mission goals through successful implementation and operation of their regulatory, mission or compliance programs? Are you ready to help our clients mitigate risks that arise from transformational core business operational change or ongoing operations? Are you interested in helping clients transform how they operate their business to be more effective? If so, Deloitte's Regulatory Compliance team could be the place for you! Our team brings professionals with diverse skillsets including deep experience in industry, AI-enabled data analytics, statistical modeling, and cloud technologies to help our clients preserve their reputation and public trust of their agencies while managing regulatory demands.
Are you a problem solver looking to join a dynamic team that utilizes cutting edge approaches and innovative technology to identify and mitigate emerging threats within our client's environment? If you are interested in finding solutions for our clients without the extensive demands of travel, you should consider an opportunity with our US Delivery Center (USDC)! We bring together cohesive teams with a focus on thought diversity and collaborative problem solving to address client challenges efficiently and effectively. The USDC is growing rapidly, and we are actively seeking the right professionals to join our team!
The Team
Deloitte's Government and Public Services (GPS) practice - our people, ideas, technology and outcomes-is designed for impact. Serving federal, state, &amp; local government clients as well as public higher education institutions, our team of over 15,000+ professionals brings fresh perspective to help clients anticipate disruption, reimagine the possible, and fulfill their mission promise.
We bring a diverse set of forward thinking capabilities to help agencies proactively manage risks they face in their dynamically changing environments. Our team assesses and transforms the process, controls, and/or infrastructure needed to help our clients address a wide variety of regulatory and compliance risks. We leverage solutions that align to the end-to-end regulatory lifecycle through leveraging AI technology and innovative solutions that incorporate industry as well as domain knowledge.
Deloitte brings a rigorous analytic-based approach to effectively detect, prevent, and respond to issues related to fraud, waste, and abuse. Our practitioners channel their analytic expertise to identify the nature, size, and scope of Program Integrity threats and address them through the development and deployment of analytic solutions such as machine learning models and graph algorithms.
Work you'll do/Responsibilities
Perform day-to-day quantitative risk analysis including the development, maintenance, and operations of a suite of advanced analytical, econometric, and AI models and business intelligence tools.
Be accountable for interpreting and translating results, trends, and takeaways to team members, clients, and executive leadership with varying levels of subject matter knowledge.
Drive the production of predictive analytic reports, responsible for executing key modeling governance activities around change management, performance monitoring, and testing, in alignment with industry best practices.
Develop and lead new, innovative analyses which may include dataset manipulation and transformation, piloting of cutting-edge AI and machine learning analytical techniques and technologies, and transformation of static reporting into dynamic visualizations.
This is a cross-functional role where teams will interact with data collection, reporting, system designers, architects, database administrators, and cyber risk professionals to assist, from a business prospective, in overall production processes to enhance the value delivered to our clients.
Qualifications
Required
2 + years of experience in one or more of the following areas:
Data quality analysis, statistical analysis and/or modeling, financial or cost analysis, internal controls, and/or external/internal financial audit.
Experience across the entire model development lifecycle, including interacting with model risk management teams and executing model governance best practices
Deep technical understanding, including proficiency in an analytical programming language, such as SAS, Python, or R, to provide clear technical direction, mentoring and growing the skills of your team
Hands-on development experience of AI and machine learning models, packages, or COTS tools, with corresponding model risk management and governance of AI and machine learning (e.g., bias)
Strong executive presentation skills, able to strategically and effectively communicate with both external and internal stakeholders, as well as collaboratively across business units, technology, and policy teams
Bachelor's Degree in Economics, Finance, Statistics, Mathematics, Computer Science, Management Information Systems, Engineering, Business Analytics disciplines, or related area.
Must be legally authorized to work in the United States without the need for employer sponsorship, now or at any time in the future
Ability to obtain and maintain the required clearance for this role
Nice to Have (Not Required)
Master's degree
Development experience of explainable AI (XAI) algorithms and frameworks
Development of AI audit and ethics frameworks
CFA, FRM, INFORMS CAP, or similar industry certificate
This role is virtual unless candidates are within commutable distance to delivery centers in Mechanicsburg PA, Gilbert AZ, or Lake Mary FL
For individuals assigned and/or hired to work in Colorado, Deloitte is required by law to include a reasonable estimate of the compensation range for this role. This compensation range is specific to the State of Colorado and takes into account the wide range of factors that are considered in making compensation decisions including but not limited to skill sets; experience and training; licensure and certifications; and delivery model. We would not anticipate that the individual hired into this role would land at or near the top end of the range, but such a decision will be dependent on the facts and circumstances of each case. A reasonable estimate of the range is $49,420 - $91,780.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Benefits
At Deloitte, we know that great people make a great organization. We value our people and offer employees a broad range of benefits.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
Please check out Deloitte Career Page to explore other open opportunities.
All qualified applicants will receive consideration for employment without regard to race, color, religion, sex, sexual orientation, gender identity, national origin, age, disability or protected veteran status, or any other legally protected basis, in accordance with applicable law.
Apply Now: click Apply Now
Show Less
Report</t>
  </si>
  <si>
    <t>North Carolina State University</t>
  </si>
  <si>
    <t>UTS - 80% Remote Data Analyst at UNC CH</t>
  </si>
  <si>
    <t>Chapel Hill, NC</t>
  </si>
  <si>
    <t>Position Information
Posting Number
PG193215TM
Position Number
48TP58
Position Type
Temporary
Essential Job Duties
The Primary purpose of this position includes but is not limited to:
This position will collaborate with senior Program Office leadership as well as Program Office IT personnel to create interactive Tableau dashboards to support data-driven decision making and facilitate grant reporting from existing AHEC data sources. Data sets include program participant data, housing request information, and program evaluation data. No HIPAA or FERPA data is analyzed in this role. Anticipated deliverables include (but are not limited to):
Dashboards to communicate AHEC work with external audiences
Dashboards to display data used for reporting for various grants
Small group training for dashboard consumers to ensure that they can utilize the information as presented.
This position will be 80-90% remote. Position can require 1-2 face to face meetings a month.
Is Time Limited
Yes
If Yes, Appointment Length
6 months
Department Information
Job City &amp; State
Chapel Hill, NC
Department
System Information
Classification Title
Temporary-Technical/Paraprofessional
Working Title
UTS - 80% Remote Data Analyst at UNC CH
Show Less
Report</t>
  </si>
  <si>
    <t>Arizona State University</t>
  </si>
  <si>
    <t>Scottsdale, AZ</t>
  </si>
  <si>
    <t>As part of The Sustainability Consortium's Impact Team, this part-time, remote role will support the organization’s use of and accessibility to data reported to The Sustainability Insight System (THESIS). THESIS was developed by TSC as a performance assessment system that equips buyers and suppliers to act on critical sustainability issues within their consumer product supply chains. Data includes supplier performance on relevant sustainability issues (e.g., emissions, water use, waste) spanning across the entire value chain for consumer products. The Data Analyst will be responsible for using this data to perform internal data analysis in support of TSC staff through engagement with different business functions including marketing, science and impact, and business development. The Data Analyst will also support in the team’s execution and development of high-quality data and data management best practices in collaboration with the Manager, Data Strategy and Director, Impact Services. In addition, there will be opportunity to work on larger data projects that support the integration of data within different teams.
Job Family
Information Technology
Department Name
The Sustainability Consortium
Full-Time/Part-Time
Part-Time
VP Code
KNOWLEDGE ENTERPRISE DEV
Scope of Search
Open
Grant Funded Position
This is a grant funded position. Continuation is contingent on future grant funding.
Salary Range
$26.82 - $30.00 per hour; DOE
Close Date
23-January-2023
Category
02
Essential Duties
Serve as the primary contact for staff data analysis requests.
Work with technical and non-technical staff members to understand business needs and inform the use of data.
Perform existing data analysis methods (e.g., t-tests, exploratory analysis) and develop new data analysis approaches.
Improve and/or develop processes and tools that support recurring data analysis activities.
Perform data cleaning and quality checks on core datasets.
Be an advocate for data management best practices, specifically the use of highly sensitive information for data requests and other projects.
Minimum Qualifications
Bachelor's degree in Business Administration, Education, or related field AND two (2) years previous software support experience; OR, Any combination of education and/or experience from which comparable knowledge, skills and abilities have been achieved.
Desired Qualifications
Experience in data analysis.( 2 years)
Experience with Excel (formulas, built-in analytics tools, Power Query).
Demonstrated knowledge of basic statistics (e.g., t-tests, exploratory analysis), advanced knowledge is a plus.
Experience in manipulating and analyzing data using programming languages such as Python, R, and SQL.
Experience in modeling and visualizing data using Power BI.
Experience in communicating scientific and technical information clearly and concisely.
Evidence in being a self-starter and problem solver, able to work without much oversight.
Experience creating/managing/querying SQL databases using platforms such as Azure, AWS, and Google Cloud.
Continuous learner and curiosity/interest in sustainability topics, consumer goods, retail industry, and corporate sustainability.
Ability to communicate in a professional manner with a variety of internal and external stakeholder.
Working Environment
Climate-controlled office setting subject to extended periods of sitting.
Visual acuity and manual dexterity associated with daily use of desktop computer;
Ability to clearly communicate to perform essential duties.
Expected to be responsive to customers, engaged in work production, resourceful, flexible, and respectful of others.
Department Statement
The Sustainability Consortium (TSC) is a global non-profit organization transforming the consumer goods industry to deliver more sustainable consumer products. We work to enable a world where people can lead fulfilled lives in a way that decouples their impacts on people and the planet. This role is part of a global, dedicated team working to bring the best sustainability science to the consumer goods industry to create more sustainable products. TSC is a fast-moving, family-friendly, entrepreneurial organization where flexibility is valued, and all voices are heard.
ASU Statement
Arizona State University is a new model for American higher education, an unprecedented combination of academic excellence, entrepreneurial energy and broad access. This New American University is a single, unified institution comprising four differentiated campuses positively impacting the economic, social, cultural and environmental health of the communities it serves. Its research is inspired by real world application blurring the boundaries that traditionally separate academic disciplines. ASU serves more than 100,000 students in metropolitan Phoenix, Arizona, the nation's fifth largest city. ASU champions intellectual and cultural diversity, and welcomes students from all fifty states and more than one hundred nations across the globe.
ASU is a tobacco-free university. For details visit https://wellness.asu.edu/explore-wellness/body/alcohol-and-drugs/tobacco
Arizona State University is a VEVRAA Federal Contractor and an Equal Opportunity/Affirmative Action Employer. All qualified applicants will receive consideration for employment without regard to race, color, religion, sex, sexual orientation, gender identity, national origin, disability, protected veteran status, or any other basis protected by law.
Notice of Availability of the ASU Annual Security and Fire Safety Report
In compliance with federal law, ASU prepares an annual report on campus security and fire safety programs and resources. ASU’s Annual Security and Fire Safety Report is available online at https://www.asu.edu/police/PDFs/ASU-Clery-Report.pdf. You may request a hard copy of the report by contacting the ASU Police Department at 480-965-3456.
Relocation Assistance – For information about schools, housing child resources, neighborhoods, hospitals, community events, and taxes, visit https://cfo.asu.edu/az-resources.
Employment Verification Statement
ASU conducts pre-employment screening which may include verification of work history, academic credentials, licenses, and certifications.
Background Check Statement
ASU conducts pre-employment screening for all positions which includes a criminal background check, verification of work history, academic credentials, licenses, and certifications. Employment is contingent upon successful passing of the background check.
Instructions to Apply
Application deadline is 3:00PM Arizona time on the date indicated.
Please include all employment information in month/year format (e.g., 6/88 to 8/94), job title, job duties and name of employer for each position.
Resume should clearly illustrate how prior knowledge and experience meets the Minimum and Desired qualifications of this position.
ASU does not pay for travel expenses associated with interviews, unless otherwise indicated.
Only electronic applications are accepted for this position.
IMPORTANT NOTE: What is the meaning of “equivalent combination” in the minimum qualifications? It means one year of higher education or 24 credit hours, is equal to one year of experience. For example, a four year Bachelor’s degree is equal to four years of experience.
Data Analyst | Arizona State University
Show Less
Report</t>
  </si>
  <si>
    <t>Altec Industries, Inc.</t>
  </si>
  <si>
    <t>Inventory Data Analyst</t>
  </si>
  <si>
    <t>Saint Joseph, MO</t>
  </si>
  <si>
    <t>Why Join Altec?
Altec Parts is looking for a Data Analysts to join our supply chain team. We are looking for a proactive individual with a strong aptitude for analytics to drive data driven decisions within our parts warehousing organization. This individual will be expected to work closely within a strong supply chain team, be able to build inventory models and forecasts, and clearly communicate expected and actual results to leadership.
MAJOR RESPONSIBILITIES:
With guidance from manager and more experienced team members, directs some decisions for the department
Operates with some decision-making latitude within the scope of an assignment
Leads projects (Physical Inventory, Sourcing, EOQ, RCI, etc)
Proactively problem solves
Participate and contribute as part of Altec's team-oriented design, manufacture, and customer service/support efforts
Skilled in/Fluency of Supply Chain Analyst II Responsibilities
Lead team training
Can supervise other team members
All other duties as assigned
EDUCATION, EXPERIENCE, AND SKILLS REQUIRED:
High School diploma or equivalent required.
4-year Degree and 4 years applicable experience required.
o Applicable Masters counts as one year of experience.
o ***Coop, Intern, Temp experience does not count towards the requirements.
- OR -
High School diploma or equivalent required.
Experience required:
o 12 years applicable experience.
- AND -
Microsoft Office suite experience required.
Knowledge of supply chain principles and concepts required.
ERP system experience required.
Should the selected candidate meet the qualifications of a more experienced level in the career path, the job level may be adjusted.
Competitive pay and comprehensive benefits
Altec Industries, Inc. and its affiliates are equal opportunity employers and maintain affirmative action plans to recruit, retain, develop, and promote qualified individuals without unlawful consideration of race, gender, color, religion, sexual orientation, gender identity, national origin, age, disability, citizenship status, veteran status, or any other characteristic protected by federal, state or local law. Altec strives to maintain a work environment free from unlawful discrimination and harassment, where associates are treated with respect and dignity.
Show Less
Report</t>
  </si>
  <si>
    <t>DataEdge Usa</t>
  </si>
  <si>
    <t>Essential Responsibilities:
Respond to support tickets, requests, and inquiries in a professional and timely manner.
Scope issues by collecting relevant facts and investigating problems and troubleshooting to identify and replicate issues.
Query data used to run health programs for clients and update configurable items.
Update scripts for voice and text messaging to patients, assuring excellent message quality.
Consult and collaborate with immediate peers or colleagues to resolve service issues.
Document technical work and research to help colleagues, improve the product, and improve the support experience.
Assist with special projects to help the team, as needed.
Qualifications / Requirements:
2+ years’ experience in a customer-facing or customer support role with troubleshooting and problem-solving experience in a team environment.
Ability to query and update data using basic SQL skills using MySQL and SQL Server.
Strong data analysis skills.
Experience using Atlassian Jira and Confluence.
Salesforce experience.
Strong troubleshooting skills of complex technical issues involving multiple technologies.
Strong customer service skills, accurate and logical problem solving, and communication skills, plus the ability to excel in a team environment is essential.
Must be available for technical support outside of normal business hours when production issues arise.
Job Types: Full-time, Contract, Internship
Salary: $55.00 - $70.00 per hour
Benefits:
Health insurance
Schedule:
8 hour shift
Experience:
SQL: 1 year (Preferred)
Work Location: Remote
Speak with the employer
+91 6304018615
Show Less
Report</t>
  </si>
  <si>
    <t>Department
Booth Admissions, MBA Programs: Operations
About the Department
The University of Chicago Booth School of Business is the second-oldest business school in the U.S. and second to none when it comes to influencing business education and business practices. Since 1898, the school has produced ideas and leaders that shape the world of business. Their rigorous, discipline-based approach to business education transforms students into confident, effective, respected business leaders prepared to face the toughest challenges. Chicago Booth has the finest set of facilities of any business school in the world. Each of the four campuses (two in Chicago, one in London, and one in Hong Kong) reflects the architectural traditions of its environs while offering a state-of-the-art learning environment. Chicago Booth is proud to claim: -an unmatched faculty. -degree and open enrollment programs offered on three continents. -a global body of nearly 54,000 accomplished alumni. - strong and growing corporate relationships that provide a wealth of lifelong career opportunities. As part of the world-renowned University of Chicago, Chicago Booth shares the University's core values that shape the distinctive intellectual culture. At Booth, they constantly question and test ideas, and seek proof. This extraordinarily effective approach to business leads to new ideas and innovative solutions. Seven of the Booth faculty members have won Nobel Prizes for these ideas - the first business school to achieve this accomplishment. For more information about the University of Chicago Booth School of Business, please visit: http://www.chicagobooth.edu/.
Job Summary
The Data Analyst is an integral part of Chicago Booth’s Admissions team. They will serve as the data and business systems expert for the Admissions Office for the Full-Time, Evening, and Weekend MBA Programs. The primary focus of this position will be Admission’s system reporting, performance analysis, data integrity, and compliance. They will manage data, reporting, workflows, and systems for recruitment and admissions, and will be a lead staff responsible for the data reporting and data mining. This role will work closely with the Operations, Marketing, Events, and Evaluation teams to enhance and streamline the use of data and analysis in order to make informed decisions.
Responsibilities
Coordinates internal data infrastructure and develops comprehensive reports using CRM (Slate) tools and Tableau. Focuses on using current data fields, and other data points to provide insight and recommendations across the full-life cycle of application processes.
Works in consultation with Admissions teams to oversee management of data collection in Slate, including volunteer, prospective student, and applicant database. Leverages relevant additional data sources, including third party and/or internal survey data, to identify opportunities and guide strategic efforts.
Plays the lead role in developing dashboards, status reports, and population profiles. Produces, analyzes and distributes ad hoc, quarterly, annual, and year-over-year reports. Synthesizes data across multiple platforms, provides strategic recommendations, and creates central repository and processes for departmental reporting.
Creates data reports at the request of the leadership team and Dean’s Office, as needed.
Serves as an internal consultant for developing queries, reports, surveys, and best practices in Slate.
Develops close working relationships with other Slate experts throughout the School to collaborate and lead data initiatives for Chicago Booth.
Develops and maintains system processes as needed. Manages adoption of relevant technology and platform updates, anticipates issues/challenges, and helps establish best-in-class workflows and data infrastructure.
Incorporates data-driven methods around the collection, and application, of qualitative and quantitative data (i.e. personas, perceptions, engagement, journey-mapping, event feedback, etc.). Leverages relevant additional data sources, including third party and/or internal surveys or focus groups, to identify opportunities and guide strategic efforts.
Serves as the MBA Program lead to Data Warehouse, Chicago Booth Tableau, and Slate users group.
With moderate direction from others, analyzes the users' requirements and solves routine database problems that ensures users and related applications can access necessary data sets.
Participates in the development of queries and retrieval systems.
Performs other related work as needed.
Minimum Qualifications
Education:
Minimum requirements include a college or university degree in related field.
-
Work Experience:
Minimum requirements include knowledge and skills developed through 2-5 years of work experience in a related job discipline.
-
Certifications:
-
Preferred Qualifications
Education:
Coursework in computer science and statistics.
Experience:
At least two years of related experience in data reporting.
Slate experience.
Technical Skills or Knowledge:
Demonstrated proficiency in CRM Databases.
Demonstrated proficiency in SQL and advanced Microsoft Excel skills.
Familiarity with task automation, data analysis, and data visualization software.
Coding fluency in Javascript, XSLT, HTML, and Tableau.
Preferred Competencies
Deep knowledge of how technical systems work and connect, as well as innate curiosity for problem solving.
Exceptional communications skills.
Professional demeanor, discretion, and a customer service-oriented approach to the job.
Superior organizational skills; handle multiple detailed priorities/projects simultaneously and meet strict deadlines with frequent interruptions.
Proven ability to manage internal working relationships and interact and communicate with discretion, clarity, tact, and courtesy.
Maintain confidentiality.
Working Conditions
This position is currently expected to work a minimum three days per week in the office.
Application Documents
Resume/CV (required)
Cover Letter (required)
When applying, the document(s) MUST be uploaded via the My Experience page, in the section titled Application Documents of the application.
Job Family
Information Technology
Role Impact
Individual Contributor
FLSA Status
Exempt
Pay Frequency
Monthly
Scheduled Weekly Hours
37.5
Benefits Eligible
Yes
Drug Test Required
No
Health Screen Required
No
Motor Vehicle Record Inquiry Required
No
Posting Statement
Employees must comply with the University’s COVID-19 vaccination requirements. More information about the requirements can be found on the
University of Chicago Vaccination GoForward
.
The University of Chicago is an
Affirmative Action/
Equal Opportunity/Disabled/Veterans Employer
and does not discriminate on the basis of race, color, religion, sex, sexual orientation, gender identity, national or ethnic origin, age, status as an individual with a disability, protected veteran status, genetic information, or other protected classes under the law. For additional information please see the
University's Notice of Nondiscrimination.
Staff Job seekers in need of a reasonable accommodation to complete the application process should call 773-702-5800 or submit a request via
Applicant Inquiry Form.
We seek a diverse pool of applicants who wish to join an academic community that places the highest value on rigorous inquiry and encourages a diversity of perspectives, experiences, groups of individuals, and ideas to inform and stimulate intellectual challenge, engagement, and exchange.
All offers of employment are contingent upon a background check that includes a review of conviction history. A conviction does not automatically preclude University employment. Rather, the University considers conviction information on a case-by-case basis and assesses the nature of the offense, the circumstances surrounding it, the proximity in time of the conviction, and its relevance to the position.
The University of Chicago's Annual Security &amp; Fire Safety Report (Report) provides information about University offices and programs that provide safety support, crime and fire statistics, emergency response and communications plans, and other policies and information. The Report can be accessed online at:
http://securityreport.uchicago.edu
. Paper copies of the Report are available, upon request, from the University of Chicago Police Department, 850 E. 61st Street, Chicago, IL 60637.
Show Less
Report</t>
  </si>
  <si>
    <t>Boqueria</t>
  </si>
  <si>
    <t>Are you passionate about conducting quantitative research and analysis to drive business performance? Do you love information technology and systems? Can you help us use data to support our restaurant operators, and protect the company?
Boqueria® Restaurants is on a mission to find a Data Analyst to support our restaurant and Home Office teams with a proven track record in data analytics and project management.
Boqueria is a Spanish tapas restaurant group, with 8 locations spread throughout NYC, DC, Chicago &amp; Nashville. Boqueria is expanding across the Eastern part of the United States and this position will require some occasional travel to support restaurants outside of New York City.
Are you our Data Analyst?
This Data Analyst position is responsible for supporting home office management with all aspects of data analytics. The Data Analyst updates system data, creates recurring reporting, and conducts ad hoc analyses to allow Operations, Marketing, People, Development, and Finances to better understand the business drivers.
You’ll thrive in this position if you are:
Exceptionally curious with a creative approach to problem-solving
Passionate about the Restaurant/Hospitality Industry
Proficient with or the ability to quickly learn the technologies and systems used throughout the organization
Able to synthesize and translate data insights into actionable steps to execute change
Responsibilities:
Here’s the kind of work you’ll get to do:
Analyze the impact of menu pricing changes on product mix, sales velocity of individual items, and guest spend
Develop Reporting and Analysis surrounding Learning &amp; Development Initiatives – reviewing impact on various factors such as guest sentiment, guest frequency, guest spend, and employee retention
Partner with CRM agency to develop and assess quarterly report detailing repeat guest behavior over time
Research and present demographic data for NROs and real estate development
Qualifications:
3+ years in data analyst role
Strong ability to create models in excel, Power BI, or other visualization tool
Comprehensive knowledge of information technology and systems
Highly Preferred:
Programming experience in SQL, DAX, Power Query, Python, R, C#, or other Database + BI languages
Comprehensive understanding of Restaurant technology
Ability to streamline data collection methods to create automated and easy-to-use routines.
Why Boqueria?
Work with great people who love hospitality
Competitive pay and comprehensive benefits
A strong company culture with high standards
Be part of growing an upscale restaurant group into new markets
We are an equal opportunity employer. We do not base our employment decisions on an applicant's race, sex, sexual orientation, age, color, national origin, citizenship, disability, handicap, veteran status, or any other factor prohibited by local, state, or federal law.
#SourcingPro #63uv #date011023 #boqueria6
Show Less
Report</t>
  </si>
  <si>
    <t xml:space="preserve">Choice </t>
  </si>
  <si>
    <t>Must be proficient in Excel
Must reside in one of the following states to be considered for this position...Pennsylvania, Ohio, North Carolina, Illinois, Texas, Florida, Arizona
Role will be responsible for the execution of reporting and analytics which support Medicaid Network Development initiatives.
Key Responsibilities:
Assist in preparing weekly reports around network development activities.
Accurately extract data in preparation for analytics, forecasting, or report creation.
Collaborate with National Network partners to support the team’s broader initiatives.
Experience working large datasets to standardize and remove duplicate records resulting in an actionable data set
Experience:
Excel
Pivot Tables
Formula writing
Vlookups/XLookup
If Statements
Count/Sum Ifs
Index Match
Conditional formatting
Power Query
Joins
Combine Files
Formula writing
Power Pivot
Graphs Access/other database experience
Queries
Macros
Job Requirements:
Associates Degree
Attention to detail.
Ability to utilize analytical skills.
Pay rate: $30.50/hr
Hours: Monday - Friday Normal Business Hours
Job Type: Full-time
Pay: $30.50 per hour
Benefits:
Health insurance
Schedule:
8 hour shift
Day shift
Monday to Friday
Work Location: Remote
Show Less
Report</t>
  </si>
  <si>
    <t>The New York City Post LL</t>
  </si>
  <si>
    <t>The New York city post is a media company. We are looking for professional Data Analyst.
Technical Skills: SQL, Python etc
Job Types: Full-time, Part-time, Contract, Temporary
Pay: $90,000.00 - $110,239.00 per year
Compensation package:
Bonus pay
Experience level:
3 years
Schedule:
Monday to Friday
Experience:
SQL: 2 years (Preferred)
Work Location: Remote
Show Less
Report</t>
  </si>
  <si>
    <t>Times Square Tec</t>
  </si>
  <si>
    <t>Healthcare Data Analyst</t>
  </si>
  <si>
    <t>Job Title: Data Analyst III
Duration: 6+ Months
Location: Remote
Job Description:
It requires the use of analytical tools (SQL, Business Objects, Excel, SAS), proficiency and comprehension in a data analysis methodology, use of presentation software, strong communication skills, and a strong commitment to and affinity for delivering the highest level of customer service.
Understand extract, load, and translate (ETL) processes and database population.
Four years progressive experience in report writing or reporting analytics preferably for a medium to large health care organization or six (6) years of experience as a Business Analysts within a healthcare organization with an emphasis on business analytics.
Job Types: Full-time, Contract
Salary: $35.00 - $40.00 per hour
Benefits:
401(k)
Dental insurance
Health insurance
Paid time off
Vision insurance
Schedule:
Monday to Friday
Supplemental pay types:
Bonus pay
Experience:
HEDIS: 5 years (Required)
SAS: 6 years (Required)
SQL: 5 years (Required)
Business Object: 6 years (Required)
ETL: 6 years (Required)
Work Location: Remote
Show Less
Report</t>
  </si>
  <si>
    <t>? Coordinate complex components of large healthcare projects or a series of smaller projects with responsibility for the application of advanced methods and techniques in a particular field of specialization. ? Collaborate with quantitative specialists to design and develop questionnaires, instruments, and databases. ? Conceptualize and plan policy analyses, manage tasks within complex evaluation projects, and conduct site visits. ? Contribute to proposal efforts, including coordinating and reviewing the contribution of subordinate staff and troubleshooting problems or questions throughout the proposal process. ? Extracts data from a variety of relational databases and manipulate, explore data using quantitative, statistical and visualization tools ? Integrates data from internal and external sources in order to provide data for analysis and/or reporting
Job Type: Contract
Salary: $65,000.00 - $80,000.00 per year
Schedule:
8 hour shift
Experience:
SAS: 1 year (Required)
SQL: 1 year (Required)
healthcare: 1 year (Preferred)
License/Certification:
Epic Certification (Preferred)
Work Location: Remote
Show Less
Report</t>
  </si>
  <si>
    <t>Wambi</t>
  </si>
  <si>
    <t>Data Analyst - REMOTE</t>
  </si>
  <si>
    <t>Philadelphia, PA</t>
  </si>
  <si>
    <t>The Data Analyst is a motivated professional who is passionate about data – exploring hypotheses, identifying trends, and preparing data to drive decisions. As the Data Analyst, you are a key driver of insights and reporting and are committed to implementing against that strategy to prove value proposition. You will help develop the critical insights we deliver to our clients through the development of proprietary internal scores, the analysis of internal and external client data, benchmarking, and beyond. You’ll develop a deep understanding of our clients (and the industry) and how they engage with us across all our platforms and products. This team's output will influence key internal and client stakeholders so accuracy, presentation and storytelling must be top-notch.
Role Responsibilities:
Perform data analysis to help us understand how our customers use our system, including identifying benchmarks within our data, trends over time and measuring the impact of new features
Use our data as a basis for establishing utilization best practices for different types of clients and initiatives
Partner with internal SMEs to pull data, facilitate discussions and exploration, and ultimately create numerical scores for different types of content and activity
Translate business challenges or questions into analytical approaches, in order to deliver responses using analytics. Must have the methodology for translating a business problem into a data project
Combine and analyze internal and external data sets, drawing insights, exploring hypotheses, and answering questions for internal stakeholders and clients
Recommend best practices or innovative ideas to improve data gathering and incorporate external data set acquisition to facilitate analysis
Communicate essential insights to stakeholders in a manner that productively influences decision making
Note: Wambi employees who go on-site to Clients' facilities where patient care is provided are required to abide by those Clients' communicable diseases policies. This may include receiving vaccinations against and/or tests associated with communicable diseases, including, but is not limited to, COVID-19, seasonal flu and hepatitis vaccinations or testing for tuberculosis.
Skills for Success:
BS in mathematics, computer science, or a related field, or equivalent experience
3+ years as a SQL data analyst
Expert-level knowledge of writing analytical queries using SQL for MySQL, including complex aggregations, to perform statistical analysis, identify trends and patterns, assess quality, etc.
A successful history of manipulating, processing and extracting value from large, disconnected datasets. Experience with social network, CRM, digital marketing or healthcare data a plus.
Experience generating actionable insights and reporting to support value propositions
Excellent communication skills including analytic storytelling
Intellectual curiosity for what drives the business
Advanced critical thinking, logic, and problem-solving skills including the ability to rationalize complex, multi-faceted problems into smaller, manageable issues
Ability to work and thrive in collaborative work environment as well as independently to drive results
At Wambi, we are dedicated to building a diverse, inclusive and authentic workplace, so if you’re excited about a role but your past experience doesn’t align perfectly with every qualification in the job description, we encourage you to apply anyway.
A Few Benefits We Offer:
4 Day Work Week
Unlimited Paid Time Off
Phantom Equity with immediate vesting upon hire
Medical, Dental and Vision Insurance
Generous professional development allowance
401k participation
Wellness Allowance
About Wambi:
Founder, Alexandra Coren created Wambi out of an unyielding need to bring human connection back to the center of patient care. Both personally and professionally, Alex spent time immersed in hospital settings, where care providers were rarely appreciated. It became apparent that this was leading to high burnout rates, and strongly affecting the quality of their care. To address this Alex leveraged technology to recognize and reward care providers in real-time with feedback obtained directly through the eyes of patients and their families. With her passion for technology, and commitment to compassion, Alex has been able to grow Wambi into the thriving startup that it is today.
Founded in 2016, Wambi, delivers a patient-driven healthcare employee performance and reward platform aimed at recognizing and empowering compassionate care. Through its gamified digital platform informed by real-time patient feedback, care providers are armed with their individual data as a means to promote autonomy and inspire behavioral change. Visit us at www.wambi.org.
Wambi is about human connections. We are new and fresh, and we believe fun in the workplace is essential. We are not bogged down by the ways things were done in the past, but rather are motivated to co-create a new normal. We are the nexus where tech, gratitude and human kindness meet. We are driven by a collective vision for a more compassionate and connected society. We believe in the power of moments and of humans being able to rise above all odds and achieve super human heights. We view feedback as the fuel for interpersonal growth and are always striving to achieve the highest versions of ourselves and to lift others up along the way. Our five values are the essence of who we are:
1. Compassion
2. Imagination
3. Gratitude
4. Fearlessness
5. Joy
We are currently seeking driven, organized, and charismatic individuals to join us on our mission to bring compassion to the forefront of human experience.
Wambi is committed to equal employment opportunity. All qualified applicants will receive consideration for employment without regard to race, color, religion, genetic information, national origin, sexual orientation, gender identity, pregnancy, childbirth, or related medical conditions, age, disability status, uniform service member status; or any other class protected under federal, state, or local law.
Show Less
Report</t>
  </si>
  <si>
    <t>Tekwissenll</t>
  </si>
  <si>
    <t>CAP Data Analyst</t>
  </si>
  <si>
    <t>Oakland, CA</t>
  </si>
  <si>
    <t>Overview:
Tekwissen Group is a workforce management provider throughout the USA and many other countries in the world. This Client is a holding company that primarily operates through Gas and Electric Company subsidiary. The subsidiary provides natural gas and electric service to residential and business clients. It also offers building and construction programs, energy efficiency financing, electric vehicle charge networks, wireless solutions, battery storage systems, etc. This Client is an AA/EEO employer that actively pursues and hires a diverse workforce.
Job Description:
TOP THINGS:
Develops comprehensive reports and communicates clear, concise, and actionable data analyses for clients utilizing tools such as Power BI, Tableau, Excel and/or similar
Demonstrated experience with data visualization tools such as in Power BI, Tableau, etc..
Demonstrated proficiency with relational databases (preferably SQL), and knowledge of database and information systems such as SAP
Sample activities include:
System and process development and maintenance of clients CAP solution
Data analysis and trending used to proactively identify risk and problem areas
Issue categorization and multisource data aggregation of CAP information
Development of automated reports to improve business ability to monitor and control
Position Summary :
We are looking for a Data Analyst consultant to join our high-performance team.
In this role you will have a unique opportunity to be at the forefront of utility industry analytics and their use in tools to asses risk.
Working as part of this cross functional team this individual will help develop data driven solutions for decision making and operations.
Specifically, in this role you will extract data for analysis, leadership, executive support and responses to data requests and analysis.
Maintain operational reporting, tools &amp; databases to ensure that it is kept up to date.
Develop, maintain, and enhance metric dashboards and database tools for the broader analytics teams.
Identify and solve current gaps in data requirements and ease of access to ensure fast and consistent responses to leadership inquiries.
Position is flexible within the client Service Territory.
Job Responsibilities
Works with all levels of leadership across functions to influence decisions
Provides new and innovative solutions and recommendations to enhance database(s) with new data sources and improved data processes
Manages very complex data extracts and list pulls ensuring data accuracy
Manages extracting data and transferring the data from databases to various analysts to support operational analysis efforts
Manages complex data analysis projects with limited supervision on only the most complex projects from initial request to presenting data results ensuring that the project is
completed on-time and on-budget
Develops comprehensive reports and communicates clear, concise, and actionable data analyses for clients utilizing tools such as Power BI, Tableau, Excel and/or similar
Designs data analysis to achieve business objectives, process data, analyze data, write clear
and concise data findings and tailor communications to specific audiences
Creates automated data routines and processes for reporting and data delivery ensuring accurate data manipulation and data cleansing
Demonstrates and uses broad expertise in data processing and data analysis and applies this knowledge to several different issues
Analyzes data using various advanced statistical tools to develop complex ad hoc reports, statistics, trends, and profiles
Qualifications Minimum:
Demonstrated experience with data visualization tools such as in Power BI, Tableau, etc.
Demonstrated proficiency with relational databases (preferably SQL), and knowledge of database and information systems such as SAP
BA/BS Degree in Computer Science, Information Systems, Engineering or other related field or equivalent work experience
4 years of related work experience
Desired:
Knowledge of Microsoft Office Products - for example Excel, Word, Power BI, PowerPoint, Access
Strong oral and written communication skills
Demonstrated history of collaboration
Beneficial Qualifications:
History mentoring and teaching others as well as desire to continue to do so
Enjoy working on complex multi-stage projects with a diverse team
Involvement or strong interest in the tech industry
Familiarity with a Corrective Action Program
TekWissen® Group is an equal opportunity/affirmative action Employer (m/f/d/v) supporting workforce diversity
Job Types: Full-time, Contract
Salary: $60.00 - $64.00 per hour
Work Location: One location
Show Less
Report</t>
  </si>
  <si>
    <t>OhioHealth</t>
  </si>
  <si>
    <t>EMPI Data Analyst</t>
  </si>
  <si>
    <t>We are more than a health system. We are a belief system. We believe wellness and sickness are both part of a lifelong partnership, and that everyone could use an expert guide. We work hard, care deeply and reach further to help people uncover their own power to be healthy. We inspire hope. We learn, grow, and achieve more – in our careers and in our communities.
Job Description Summary:
The master patient index (MPI) is a critical business function and resource because it links a patient to demographics, clinical and financial information. For those purposes, the MPI must contain accurate, timely, and complete data that include a single identifier for each patient registered. The EMPI data analyst will be responsible for reviewing, analyzing, and maintaining data integrity within the MPI for the OhioHealth system. This includes remediation of duplicate medical record numbers, overlays and assisting with correction of any clinical and demographic information.
Tuesday through Saturday or Sunday-Thursday
Minimum Qualifications:
Associate's Degree (Required)RHIA - Registered Health Information Administrator - American Health Information Management Association, RHIT - Registered Health Information Technician - American Health Information Management Association
Minimum of a 2 year degree in Health Information Management, Information Technology or other health care related field and 3 years Experience in the business area of healthcare is required. RHIT or RHIA credential required for those with a 2 or 4 year degree in HIM. In lieu of a degree, a Minimum of 5 years Experience as a data analyst or performing EMPI remediation tasks is required. Experience working with various hospital information systems, such as EPIC, star, Athena, Centricity Enterprise, Cerner, Healthland, HMS, etc. with emphasis on resolving duplicates. Must be proficient in Microsoft Word and Excel. Ability to analyze complex information and use problem solving skills to determine appropriate solutions and necessary merges to protect the integrity of the EMPI. Excellent verbal and communication skills, strong customer service skills. Ability to be flexible, adapt well to change, and able to work as part of a team as well as independently with minimal supervision. 3 years with Associate's degree, 5 years with relevant Experience performing EMPI functions.
Work Shift:
Day
Scheduled Weekly Hours :
40
Department
Corporate HIM
Join us!
... if your passion is to work in a caring environment
... if you believe that learning is a life-long process
... if you strive for excellence and want to be among the best in the healthcare industry
Equal Employment Opportunity
OhioHealth is an equal opportunity employer and fully supports and maintains compliance with all state, federal, and local regulations. OhioHealth does not discriminate against associates or applicants because of race, color, genetic information, religion, sex, sexual orientation, gender identity or expression, age, ancestry, national origin, veteran status, military status, pregnancy, disability, marital status, familial status, or other characteristics protected by law. Equal employment is extended to all person in all aspects of the associate-employer relationship including recruitment, hiring, training, promotion, transfer, compensation, discipline, reduction in staff, termination, assignment of benefits, and any other term or condition of employment
To apply to this job, click Apply Now
Show Less
Report</t>
  </si>
  <si>
    <t>Lead Data Analyst</t>
  </si>
  <si>
    <t>Lead Data Analyst
Whippany, NJ
As a Barclays’ Lead Data Analyst, AVP you will work as a part of US Fraud technology team preventing and detecting fraud at the time of application for various Barclays lending products. Your primary responsibility is helping the business understand data effectively and help build data strategies. Your core responsibility is to ensure the Analysis and delivery of data Analytics projects and manage the change activities where possible.
Barclays is one of the world's largest and most respected financial institutions, with 329 years of success, quality, and innovation behind us. We've helped millions of individuals and businesses thrive, creating financial and digital solutions that the world now takes for granted. An important and growing presence in the USA, we offer careers providing endless opportunity.
Working Flexibly
We’re committed to providing a supportive and inclusive culture and environment for you to work in. This environment recognizes and supports ways to balance your personal needs, alongside the professional needs of our business. Providing the opportunity for all our employees, globally to work flexibly empowers each of us to work in a way that suits our lives as well as enabling us to better service our customers’ and clients’ needs. Whether you have family commitments or you’re a career, or whether you need study time or wish to pursue personal interests, our approach to working flexibly is designed to help you balance your life. If you would like some flexibility, then please discuss this with the hiring manager, and your request will be reviewed subject to business needs.
We are currently in the early stages of implementing a hybrid working environment, which means that many colleagues spend part of their working hours at home and part in the office, depending on the nature of the role they are in. We’re flexible on how this works and it may continue to change and evolve. Depending on your team, typically this means that colleagues spend a minimum of between 20% to 60% of their time in the office, which could be over a week, a month or a quarter. However, some colleagues may choose to spend more time in the office over a typical period than their role type requires. We also have a flexible working process where, subject to business needs, all colleagues globally are able to request work patterns to reflect their personal circumstances
Please discuss the detail of the working pattern options for the role with the hiring manager.
What will you be doing?
Assisting in acquiring access to data to support data analysis work
Performing Data Profiling, Data Cleansing, Analysis and Reporting
Applying technical skills and statistical methods to analyse Use Cases and Data Issues
Identifying, analysing, and interpreting trends or patterns in complex data sets
Using Data Mining and Business Intelligence / data visualization tools to present information
Ensuring conformance with Data Governance principles and standards, Data Privacy etc.
Having Excellent Knowledge of industry/market trends in the Credit Card domain
Having Good understanding of Customer Journeys in the Credit Card domain
What we’re looking for:
Expert level SQL skills
Comprehensive working knowledge on Oracle
Profound understanding or working experiences in SQL and NO SQL Databases
Good experience on LCT process, Version controlling, Unix Scripting
Skills that will help you in the role:
Good understanding of Financial Regulations and an interest in Banking
Knowledge in Customer Journeys in Banking Domain
Experience using business intelligence tools (e.g. Tableau)
Understanding of machine-learnings
Where will you be working?
At Barclays, we are proud to be redefining the future of finance and here at Whippany we are defining the future of the workplace and the future of the way we work and live. We are creating a unique community, one of four strategic tech-enabled hubs that will redefine opportunity for everyone who works here. Whatever you do at Whippany, you’ll have every chance to build a world-class career in this world-class environment.
#Li-Hybrid
#Data
Show Less
Report</t>
  </si>
  <si>
    <t>Lumin Globa</t>
  </si>
  <si>
    <t>Data Analyst - Remote - C2C/W2/1099 - 11+ Exp--USC - C2C 70$/hr
Technical Skills: We will consider candidates more than 11yrs of experience*
Skill -- Level (Experienced)
Data Science -- Advanced
Data Analytics -- Advanced
Microsoft Azure SQL -- Advanced
elasticsearch -- Advanced
Clearance Required: Public Trust (Full Clearance)
Job Type: Contract
Pay: Up to $70.00 per hour
Experience level:
11+ years
Schedule:
8 hour shift
Work Location: Remote
Show Less
Report</t>
  </si>
  <si>
    <t>Leading Edge Skill</t>
  </si>
  <si>
    <t>Data Analyst - Testing Support</t>
  </si>
  <si>
    <t>Leading Edge Skills is a focused IT and Business training center, based in California, right in the heart of Silicon Valley, that prepares students in transitioning and launching a new career quickly. We feel pride in offering a unique learning experience through training programs that are aligned with the industry requirements and are affordable.
Our trainers and staff are the most valuable and respected assets to us. We make sure our trainers and staff make use of their full potential to not only transform the skill set among the student body but make them feel comfortable when they come across unexpected and challenging scenarios they may face at the workplace.
We’re looking for humans with a passion, empathy, and accountability to prepare contents and train students for our training programs focused on a role for:
Data Analyst
SCOPE &amp; GENERAL PURPOSE OF JOB:
At Leading Edge Skills (LES), we refer to our instructors as trainers because they go above and beyond mere instruction. Our trainers are IT experts that possess engaging personalities, a strong passion for technology, and a knack for making the complicated simple. The Testing support works with the trainers in tandem to enhance student lab experience. In addition to imparting training, the LES trainer role supports our organization’s overall objective to continually improve the effectiveness of learning by creating IT-related videos and learning experiences that our learners can trust. Responsibilities include researching current trends and certifications in the IT industry, developing curriculum, creating instructional videos, product demonstrations, virtual labs, quizzes, and supplemental files designed to help individual learners, small businesses, enterprise teams, and government agencies achieve their IT-related goals. The LES trainer is also responsible for reviewing content created by other trainers to ensure that we always deliver our learners the highest quality content.
MEASURES OF SUCCESS:
Create accurate, concise, and engaging content on a regular basis
Increase traffic to LES website (www.leadingedgeskills.com) by delivering timely and relevant content
Increase usage of products and features such as virtual labs and practice exams
Receive positive learner reviews
Meet or exceed the Quality Control Standards set forth by the Learning Content team
PRIMARY RESPONSIBILITIES:
Stay up to date on current technologies, certifications, exams, and other IT industry news
Support in Developing course curriculum leveraging your real-world IT experience and exam-related objectives
Design, develop, edit, and submit knowledge &amp; skill-based instructional videos
Create effective learning experiences utilizing quizzes, demonstrations, labs, and other tools at your disposal
Collaborate with other instructors, illustrators, and other teams (e.g., Learning Content and Marketing)
Provide timely &amp; constructive peer review of content created by your colleagues
Act as a brand ambassador for LES
Participating in recruitment campaigns.
SKILLS/ COMPETENCIES/EDUCATION:
Education required:
Grade 12 or relevant IT degree/certifications or demonstrated knowledge
Skills/experience required:
Independent thinker and self-starter
Attention to detail
Collaborative and comfortable working on a team
Attitude required:
Honesty, humility, and integrity
Inclusive and respectful
Strong work ethic
Passion for learning
Comfortable with autonomy
Eager to add new skills and grow professionally
Skills that are preferred, but not required:
Curiosity
Assertiveness
A love of IT and/or technology
Proficiency with Gmail, Google Docs, Slack, and internal LES tools.
Job Types: Part-time, Contract
Pay: $20.00 - $25.00 per hour
Schedule:
On call
Weekend availability
Work Location: Remote
Show Less
Report</t>
  </si>
  <si>
    <t>Jr. Data Analyst</t>
  </si>
  <si>
    <t>? Responsible for the design, development and maintenance of informational dashboards, data and report development and processing applications and database systems for research and innovation projects.
? Responsibility includes contributing to maintenance and administration of database server environments and associated critical server applications.
? Works as part of a cross-functional team with other Data Engineers, IT staff, Data Analysts and Project Coordinators and others assigned to support projects.
? Prepare, modify and create existing or new report requests from users, both internal and external, including provider disruption reports and geographical access reports
? Work with data from large, sometimes disparate, data sources to understand and explain key drivers of the business
Job Types: Full-time, Part-time, Contract
Salary: $65,000.00 - $80,000.00 per year
Benefits:
401(k)
Health insurance
Schedule:
8 hour shift
Monday to Friday
Experience:
Data analytics: 1 year (Required)
Work Location: Remote
Show Less
Report</t>
  </si>
  <si>
    <t>Sr. Data Analyst</t>
  </si>
  <si>
    <t>Position: Sr Data Analyst
Location: Remote
Duration: Long Term
* Health care experience is preferred
Job Description:
Data Analyst
* The ideal individual will have 9 years IT work experience with 7 years in quality assurance and/or data management.
* Must have prior payer/provider experience with large data sets, otherwise they will not be a fit. Looking for a strong resource
* Expertise with data quality tools for data profiling, cleansing and standardization preferred. Experience in implementing solutions and processes for master data and hierarchy synchronizations preferred.
* They will also have experience with enterprise architecture, new technology implementation, research and evaluation of emerging technologies, strategic technology planning, consulting, software validation, business support and health care industry.
Qualifications:
* Prior experience with in the healthcare industry with strong knowledge of payer/provider experience with large data sets (Claims and membership, finance, etc) is required
* Excellent knowledge in writing and analyzing complex SQL queries is required
* Should have performed data analytics on daily basis as a primary role.
* Understand Data warehouse concepts and functionalities.
* Understanding of SCD functionalities
* Understand the structure / concepts of datamarts (facts and dimension tables)
* Have expertise to acquire, manage, manipulate, and analyze data and report results.
* Analyze and solve issues with current and planned systems, processes, datafeeds, etc.
* Interpret data and develop recommendations based on findings
EDUCATION AND/OR EXPERIENCE
* Data Analysts with prior Client or other provider experience who are able to triage the identified data issues, work with other SMEs in our area to perform Analysis, and determine what is needed to move the tickets forward
* Associate’s Degree required or Minimum 7 years related Data Analyst experience preferred
OTHER SKILLS AND ABILITIES
* Must have a solid understanding of logical database design principles.
Understand the methodologies and technologies that depict the flow of data within and between technology systems and business functions/operations.
* Analytical thinking; accuracy and attention to detail skills.
Excellent verbal and written communication skills required. Ability to read and interpret documents including process, procedure, and technical manuals. Ability to write routine reports and correspondence. Ability to speak effectively before groups of customers or employees of the organization.
* Ability to solve practical problems and deal with a variety of concrete variables in situations where only limited standardization exists. Ability to interpret a variety of instructions furnished in written, oral, diagram, or schedule form.
INTERESTED CANDIDATES CONNECT ME IN LINKED OR SHARE ME YOUR PROFILE TO jobs at sunixasolutions dotcom
Job Type: Contract
Pay: $53.00 - $56.00 per hour
Benefits:
Health insurance
Experience level:
10 years
9 years
Schedule:
8 hour shift
Experience:
Data analytics: 9 years (Required)
SQL: 6 years (Required)
Claims: 5 years (Required)
Work Location: Remote
Show Less
Report</t>
  </si>
  <si>
    <t>Rome, NY</t>
  </si>
  <si>
    <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analyst intern,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our business. You’ll work closely with your customer to understand their questions and needs, and then dig into their data-rich environment to find the pieces of their information puzzle. You’ll apply analytical skills and use the right combination of tools and frameworks to turn that set of disparate data points into objective answers to help clients make informed decisions. You’ll provide your customer with a deep understanding of their data, what it all means, and how they can use it. This position is a hybrid role with a combination of working at a Booz Allen office or client site and working remotely.
Join us as we use data science for good in consulting.
Empower change with us.
You Have:
Experience with machine learning, data mining, statistics, or graph algorithms in an academic or internship environment
Ability to leverage expertise in data gathering, analytical, and problem-solving work
Ability to apply critical thinking to a wide variety of problems
Ability to obtain a security clearance
Scheduled to obtain a Bachelor’s degree between December 2022 and May 2025
Nice If You Have:
Knowledge of an object-oriented language, including Java, C++, C#, or Python
Bachelor's degree in CS, Computer Engineering, Industrial Engineering, Systems Engineering, Math, or Statistics preferred; Master's degree in CS, Computer Engineering, or Systems Engineering a plus
Clearance:
Applicants selected will be subject to a security investigation and may need to meet eligibility requirements for access to classified information.
Compensation:
The salary for this position will be determined based on various factors. The proposed salary range for this position in Colorado is $19 to $26 per hour. This position is not eligible for benefits.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URT1
Apply Now: click Apply Now
Show Less
Report</t>
  </si>
  <si>
    <t>Fabletics</t>
  </si>
  <si>
    <t>California</t>
  </si>
  <si>
    <t>Job Description
TechStyleOS is looking for a Data Analyst to join our team.
How Do You Fit In?
As a Data Analyst on the Central Data Platforms team, you will be supporting the Data Integrations team, Global Supply Chain, and other shared services. This role requires not only highly technical and analytical skills, but also strong collaboration and communication across internal technical teams, business stakeholders, and external data providers. You will be responsible for building out datasets and reporting tools that monitor critical inbound and outbound dataflows.
The primary focus of this role will be to work with our Data Integration and Global Applications team to understand existing data flows and set up reporting datasets that can be used to monitor any potential gaps. In addition, there will be a strong partnership with core business functions such as Global Supply Chain to understand business expectations of the incoming data. From this understanding, new dashboards will be built to proactively highlight potential disconnects between our incoming data and our business requirements. With these new reports in hand, you will identify root cause of data issues and coordinate with the corresponding data owner to get issues resolved. This role is critical to keep data flowing seamlessly and accurately to fuel our data-driven culture.
This position will report to the Director, Data Analytics - Global Applications under our Central Data Platforms team.
What you will be doing:
(60%) End to end ownership of key data quality monitoring products and mechanisms including dashboards, exception alerts and unit tests. Specifically, you will:
Partner with technical data integration teams to understand business critical data pipelines.
Build and monitor necessary reporting / intelligent alerts in order to notify stakeholders of data integrity issues or state changes to KPIs proactively.
Utilize systems and tools including Snowflake, Tableau and DBT to scale quality assurance.
Help identify data gaps or processing issues and coordinate communication with proper data owner.
(25%) Architect of supporting datasets and business logic. Specifically, you will:
Define, build, name and maintain new KPIs around inbound data integrity to support new dashboards outlined above.
Must be able to instrument and maintain business logic (SQL based) when required and drive necessary changes when new data partners are onboarded, or new business expectations are defined.
(15%) Drive new projects that center around data exchange and cost efficiency. Specifically, you will:
Help maintain / enhance new integrations to bypass largest volume of data exchanges to reduce volume-related monthly costs.
Review opportunities for other data exchange improvements related to volume reduction or cost savings.
What you can bring:
B.A./B.S. in STEM field preferred
Must possess exceptional quantitative, analytical, critical thinking and communication skills
Must be self-directed and be able to thrive in a quick turn-around working environment
Expert SQL skills, particularly in an analytics / reporting capacity. Significant experience creating and maintaining reporting datasets and processes.
Demonstrated ability to pick up new data visualization tools – direct experience required in at least one of the following - Looker, MicroStrategy, SSRS, and Tableau (preferred)
Experience with EDI exchange including data audits (preferred)
Where we are:
This role will be remote, but our company headquarters is in El Segundo, CA
Compensation &amp; Total Rewards
At TechStyleOS, we believe work and life should fit together! We continue to build a culture of flexibility, to empower you to do your best and put yourself first. Our Total Rewards program rewards employees for their hard work, supporting their health, well-being, families, and ultimately their life journey. Total Rewards at TechStyleOS includes:
Benefits include:
Hybrid Work Schedule*
Unlimited Paid Time Off*
Summer Fridays*
Healthcare Plans
Employee Discounts
401k
Annual Bonus Program
Equity Program*
And More
Varied for retail and fulfillment roles
The annual base salary range for this position is from $67,590 to $105,710. The range provided includes the base salary that TechStyleOS expects to pay for the role. Offered base salary will be dependent on factors including the scope and complexity of the role, candidate’s related work experience, subject matter expertise and work location.
#CR-LI1
#LI-TechStyleOS
About TechStyleOS
TechStyleOS is the globally integrated Operations and Services provider behind some of the fastest growing online fashion brands in history, including Fabletics, Savage X Fenty, JustFab, ShoeDazzle, and FabKids. With capabilities spanning technology, data science, supply chain management, fulfillment, customer service, and more, we help brands launch, scale and grow—across product categories and geographically. From predictive analytics to data-driven marketing and attribution, our unique approach is powered by our proprietary, end-to-end tech platform that enables the brands we serve to deliver a level of personalization, value, and satisfaction that are unrivaled in the fashion industry.
Fabletics, Inc. is an equal opportunity employer. We recruit, employ, compensate, develop, and promote regardless of race, national origin, religion, sex, sexual orientation, gender identity, age, disability, genetic information, veteran status, and other protected status as required by applicable. At Fabletics, Inc., we champion a vibrant workplace culture that thrives on diversity law and do not tolerate discrimination or harassment. We are one team from many backgrounds, innovating through diversity of individuals, who are driven by passion for creating an inclusive space for all. Fabletics, Inc. will continue to champion a workplace culture that prizes diversity and inclusivity.
We encourage you to apply regardless of meeting all qualifications and/or requirements.
To apply to this job, click Apply Now
Show Less
Report</t>
  </si>
  <si>
    <t>Perform industry research using publicly available data sources
Requisition and purchase private data sources to provide research and analysis
Use data mining tools to collect data for further research and analysis
Work collaboratively with programmers to create tools to collect and analyze
Job Type: Contract
Pay: $32.00 - $42.00 per hour
Schedule:
8 hour shift
Work Location: Remote
Show Less
Report</t>
  </si>
  <si>
    <t>Data Analyst I/II
Join Crumbl Corporate in making the world a sweeter place!
Job Purpose
The Data Analyst will help teams and leaders make strategic decisions utilizing internal and external data. This position enhances and optimizes the performance of other teams while working on company initiatives. The Data Analyst position requires working closely with the Data Science and Analytics Manager.
Duties and Responsibilities
Gathers and cleans data effectively and efficiently.
Creates visually stimulating and effective reports and dashboards.
Builds and maintains strong relationships with stakeholders around the trust and use of data.
Uses a strategic mindset when solving problems and testing solutions to ensure a positive outcome.
Communicates technical details effectively .
Locates and improves new/existing opportunities for automation and processes.
Encourages and exemplifies a data-driven culture and mindset.
Other Duties
This job description is not designed to cover or contain a comprehensive list of activities, duties, or responsibilities that are required of the employee for this job. Duties, responsibilities, and activities may change at any time with or without notice in order to meet the business needs of Crumbl.
Qualifications
High school diploma or equivalent required.
Bachelor’s Degree is preferred, but not required.
1-4 years of experience in data analytics or a related field.
Experience with SQL required.
Understands basic statistics.
Familiarity with Tableau or similar visualization tools.
Requires a basic understanding of Excel.
DBT knowledge is preferred, but not required.
Python/R is preferred but not required.
Excellent verbal and written communication, and attention to detail.
Maintain a positive attitude and have the ability to handle change with professionalism and authenticity.
Working Conditions
Working environment is generally an office setting, utilizing a laptop and cell phone. This position is in-house at the Lindon, UT headquarters location.
Physical Requirements
The physical demands described here are representative of those that must be met by an employee to successfully perform the essential functions of this job.
While performing the duties of this job, the employee is regularly required to talk or hear. The employee frequently is required to stand, walk, use hands to touch, handle, or feel, and reach with hands and arms. Prolonged periods of working on a computer.
This position requires the ability to occasionally lift products and supplies up to 50 pounds.
Benefits &amp; Perks
Medical, dental, vision benefits
15 days of PTO/year
11 paid holidays
12 weeks Paid parental leave
Personal phone bill reimbursement up to $50/month
Personal gym membership reimbursement up to $50/month
Child care reimbursement, up to $400/month
Corporate DoorDash® DashPass membership
Regular company and team activities
401k with a competitive matching contribution plan after 90 days
Excellent opportunities for career growth
Work in a hyper-growth company
Cookies on us :)
About Us
Crumbl was founded in 2017 in Logan, Utah by Jason McGowan &amp; Sawyer Hemsley. In just four years, Crumbl has grown from a humble cookie shop to a booming franchise with over 600 locations in 40+ states. Crumbl is honored to be the second largest cookie company in the nation and fastest growing cookie company in the world! Our rotating menu offers new flavors every week while regularly bringing back crowd favorites and unique original recipes. We pride ourselves on being tech-focused, an agile workplace that values hard work, listening to our customers, and being unafraid of a challenge. Ultimately, our goal is to bring friends and family together over a box of the best cookies in the world!
Crumbl is an equal opportunity employer. Crumbl provides equal employment opportunities (EEO) to all employees and applicants for employment without regard to race, color, religion, gender, national origin, sexual orientation, gender identity or expression, age, disability, genetic information, marital status or veteran status.
About Crumbl Cookies
Crumbl began as a small cookie shop in the small town of Logan, Utah. It started with one big dream, two crazy cousins, and the perfect combination of flour, sugar, and chocolate chips. Crumbl was established in 2017 in Logan, Utah by Jason McGowan and Sawyer Hemsley. After thousands of dollars in wasted dough, recipes that did not live up to their expectations, and cookies that were just plain embarrassing to them today, Crumbl has over 600 locations across the United States and is growing everyday!
Job types: Full-time
Education: No education required
Work location: On-site
Start your job application: click Easy Apply
Show Less
Report</t>
  </si>
  <si>
    <t>Role: Data Analyst, Location: Remote, Duration: Long Term</t>
  </si>
  <si>
    <t>Role: Data Analyst (Payer/Claims Experience)
Location: Remote
Duration: Long Term
Job Description:
Qualifications:
Health care experience is preferred
Prior experience in the healthcare industry with strong knowledge of payer/provider experience with large data sets (Claims and membership, finance, etc) is required
Excellent knowledge in writing and analyzing complex SQL queries is required
Should have performed data analytics on a daily basis as a primary role.
Understand Data warehouse concepts and functionalities. Understanding of SCD functionalities
Understand the structure / concepts of data marts (facts and dimension tables)
Have expertise to acquire, manage, manipulate, and analyze data and report results.
Analyze and solve issues with current and planned systems, processes, datafeeds, etc.
Interpret data and develop recommendations based on findings
EDUCATION AND/OR EXPERIENCE
Data Analysts with prior Client or other provider experience who are able to triage the identified data issues, work with other SMEs in our area to perform Analysis, and determine what is needed to move the tickets forward
Associate’s Degree required or Minimum 7 years related Data Analyst experience preferred
OTHER SKILLS AND ABILITIES
Must have a solid understanding of logical database design principles.
Understand the methodologies and technologies that depict the flow of data within and between technology systems and business functions/operations.
Analytical thinking; accuracy and attention to detail skills.
Excellent verbal and written communication skills required. Ability to read and interpret documents including process, procedure, and technical manuals. Ability to write routine reports and correspondence. Ability to speak effectively before groups of customers or employees of the organization.
Ability to solve practical problems and deal with a variety of concrete variables in situations where only limited standardization exists. Ability to interpret a variety of instructions furnished in written, oral, diagram, or schedule form.
Job Type: Contract
Pay: $34.00 - $38.00 per hour
Benefits:
Health insurance
Experience level:
10 years
9 years
Schedule:
8 hour shift
Experience:
SQL: 1 year (Preferred)
Work Location: Remote
Show Less
Report</t>
  </si>
  <si>
    <t>Trident United Way</t>
  </si>
  <si>
    <t>North Charleston, SC</t>
  </si>
  <si>
    <t>Trident United Way's:
Mission states that we are a Catalyst for Measurable Community Transformation in Education, Financial Stability and Health.
Our vision is simple, we are The Leader in Uniting Our Community to Improve Lives.
Trident: :United: :Way's:
Staff and volunteers are devoted to developing the financial and human resources necessary to do this transformational work. We know the importance and value of our Human Capital and are deeply committed to enhancing our corporate culture, while serving our community, with every new hire. We hope that you want to join our progressive and committed organization, so please, do not hesitate and apply today.
Trident United Way and its employees seek a diverse, inclusive, and equitable workplace. Trident United Way defines a diverse, inclusive, and equitable workplace as one where all employees and volunteers, regardless of race, gender, sexual orientation or identity, age, education, disability or veteran status feels valued and respected. Trident United Way is committed to a nondiscriminatory approach toward employment and investment. Trident United Way will provide equal opportunity for employment and advancement in all departments. It will seek community feedback to ensure community investments are pursued through a lens of equity. Trident United Way respects and values diverse life experiences and ensures that all voices are heard to inform our work.
Trident United Way is committed to modeling diversity and inclusion in the nonprofit sector and to maintaining an environment of inclusiveness and equitable treatment for all.
Trident: :United: :Way:
In 2021 we have won the Silver Award: in the Charleston Healthy Business Challenge. In March 2020 we have been recognized by Working Well, an affiliation of the SC Hospital Association, for our benefits supporting the Financial and Emotional &amp; Mental Wellbeing of our employees and have been awarded the Platinum Award: in both categories.
Trident: :United: :Way:
Participates in the Employers of National Service Network, :alumni of AmeriCorps, SeniorCorps and PeaceCorps programs are encouraged to apply!:
Trident United Way is an Equal Opportunity Employer with an employee base of 36-40 FTE's. We offer a full range of benefits to Full Time (FT) employees: 401(k), Health (HDHP or PPO option), HSA, Dental, Vision, Life, Disability (STD &amp; LTD), Sick/Personal/Vacation days along with nine (9) paid holidays.
In order to provide equal employment and advancement opportunities to all individuals, employment decisions at TUW will be based on merit, qualifications, and abilities. TUW does not discriminate in employment opportunities or practices on the basis of race, color, religion, sex, national origin, age, disability, sexual orientation, gender identity, veteran status or genetics.
Youtube video: What is United Way? :
United Way was once again ranked America's #1 Charity by the Chronicle of Philanthropy in 2019:
Would like to see more about Trident United Way?
Check out our website here and don't forget to subscribe to our social media channels.
Review our Community Investments via our tableau dashboard, :here:.
View our impact report here.
We are looking forward to your application! :
Facebook Instagram LinkedIn Twitter
THE OPPORTUNITY :
The Data Analyst leads the organization in monitoring and evaluating TUW's efforts and value add for community networks, partnerships, and initiatives.
Key Areas of Focus:
Assess needs and develop strategies that support data analysis needs internally and externally.
Provide consultative feedback and develop data analysis plans for new and existing projects, managing implementation from start to finish, including post reporting feedback and quality improvements.
Synthesize data and knowledge from multiple sources, including 211, coherently to inform Impact Area work efforts, stakeholders, and initiatives.
Conduct research and organize information and select, conduct, and interpret the results of statistical analyses for reporting, publications and use internally and externally.
Uses Tableau or other tools/platforms to create and maintain dashboards with visually compelling infographics.
Develop and manage contracts, informed consent, data sharing agreements, and data management systems.
Impact Area Support:
Work directly with Public Policy and Impact Area Advocacy Support Manager on research initiatives and help to communicate data trends internally and externally.
Execute and provide technical, training, and consultative support to Impact Area Leads on assessment and evaluation on projects.
Attend all impact area core/guiding team meetings and workgroup meetings to actively track and ‘mine’ quantitative and qualitative data that can be used for advancement, marketing, and dashboard creation/population on various platforms.
ADDITIONAL RESPONSIBILITIES:
Design and conduct quantitative, qualitative, and mixed-methods data collection and analysis.
Proficiently uses, develops, modifies, and improves upon methodologies and tools, including those tools offered by Social Solutions as well as other available tools, in the context of TUW partner reporting, monitoring and evaluation.
Maintains data fidelity through single-point data entry and quality checks.
Convenes, leads, and participates in focus or similar groups and conducts post evaluative efforts.
QUALIFICATIONS:
Education:
Bachelor's degree or revelvant experience
Skills:
Experience using relevant software packages (SPSS, Stata, R, nVivo, Tableau).
Ability to evaluate programs and systems that involve multiple stakeholders, with a particular emphasis on equity, inclusion, and underserved populations.
Effectively manage relationships and priorities of a team of Community Impact-area staff and external consultants on multiple, simultaneous projects to produce timely, high-quality reports, dashboards and data that can be used to inform Community-impact and donor-directed strategy, decision making, funding and/or pivots.
Analyze complex social issues and develop actionable advocacy and strategic, community-level priorities.
Work with diverse populations and professional levels from various ethnic/cultural groups and apply principals for advancing equitable data practices.
Excellent communication, orally and in writing, to provide trainings and present reports and recommendations to staff, individuals.
Demonstrated experience and drive to problem-solve and tackle new challenges daily.
Highly analytical with extreme attention to detail.
Solid troubleshooting skills and the ability to work independently.
Demonstrated ability and desire to learn constantly, quickly, independently and share learning.
Excellent verbal and written communication skills.
Comfort and confidence with computer software/technology and ability to pass certifications. :
Highly proficient in PowerPoint, Microsoft Excel, and Access.
Experience in Results Based Accountability processes and discipline.
Working knowledge of SQL.
Please Note: Requirements, skills, and abilities described above are representative of those that must be met by an employee to successfully perform the essential functions of this position with or without reasonable accommodation. In no instance, however, should the duties, responsibilities, and requirements be interpreted as all-inclusive. Additional functions and requirements may be assigned by supervisors as deemed appropriate. Duties, responsibilities, and activities may change at any time with or without notice.
Show Less
Report</t>
  </si>
  <si>
    <t>Grantmaking &amp; Charitable Foundations</t>
  </si>
  <si>
    <t>TRESUM</t>
  </si>
  <si>
    <t>Entry Level Business Analyst/Data Analyst</t>
  </si>
  <si>
    <t>Baltimore, MD</t>
  </si>
  <si>
    <t>Job description
Our clients are looking for Entry Level Business and Data Analysts on contract for Multiple locations.
Entry Level Business Analyst:
Analyzing structure of a business to determine how it operates and determine its objectives.
Facilitate, elicit and document business requirements for business process, reports, and business tasks needed for enhancements to existing systems as well as new ones that maybe initiated by business customers
Designing solutions to any problems identified during research phase.
Work closely with product and development teams to create and execute user stories.
Using modeling, testing and data models to improve the flow of information through an organization to enhance project success.
Promote best practices by data analyzing and reporting.
Entry Level Data Analyst:
Responsible for the design, development and administration of transactional and analytical data constructs/structures.
Includes expertise in data quality, data organization, metadata, and data profiling.
Demonstrated ability to move data between production systems and across multiple platforms
Has knowledge of advance Excel, SQL or Python
Creating and distributing both routine and complex ad-hoc reports.
Work with management to prioritize business and information needs
Qualifications:
Bachelors Preferred
0-1 years of professional working experience as a Business or Data Analyst
Knowledge of Advanced Excel, SQL, Python or Tableau
AWS (Plus)
Willing to relocate
Tresume is an Equal Opportunity Employer M/F/V/D." Tresume is proud to state that we are enrolled with the USCIS for the E-Verification Program .
Job Types: Full-time, Contract
Pay: $28.00 - $35.00 per hour
Benefits:
Health insurance
Schedule:
8 hour shift
Monday to Friday
Ability to commute/relocate:
Baltimore, MD: Reliably commute or planning to relocate before starting work (Required)
Education:
Associate (Preferred)
Experience:
SQL: 1 year (Preferred)
Work Location: On the road
Show Less
Report</t>
  </si>
  <si>
    <t>PPG Industries</t>
  </si>
  <si>
    <t>Cheswick, PA</t>
  </si>
  <si>
    <t>In the Data Analyst role, you will use data and outstanding critical thinking skills to make strategic decisions and optimize workflow for your account. The focus of this position is to facilitate the storage and accurate distribution of Architectural Coatings paint color formulas for manufacturing and retail outlets in the US &amp; Canada. The function is a vital part of any new product launch and plays a crucial role in any assortment changes to PPG paints, stains, or color offerings in all sales channels including PPG Paints stores, dealers, big box retail locations, and online!
Key Responsibilities
Generate, distribute, and handle color formula databases
Coordinate color matching with other team members and complete color database updates in a number of unique data systems
Develop original solutions to both customer and internal database challenges that will require a sophisticated understanding of products, color formulas, and internal processes.
Run multiple and consistently changing priorities simultaneously
Demonstrate strong attention to detail and the ability to complete tasks accurately and according to project timelines
Identify and implement improvements to existing processes and can use existing systems to track and run requests and issues.
Qualifications
At least 1 year of experience with data analytics or data management
Strong critical thinking and data manipulation skills
Outstanding knowledge of Microsoft Excel, Access, and other relational databases
A degree in a STEM field with relevant data management, data analytics and/or architectural coatings experience is preferred
About us:
Here at PPG we make it happen, and we seek candidates of the highest integrity and professionalism who share our values, with the commitment and drive to strive today to do better than yesterday – everyday.
PPG: WE PROTECT AND BEAUTIFY THE WORLD™
Through leadership in innovation, sustainability and color, PPG helps customers in industrial, transportation, consumer products, and construction markets and aftermarkets to enhance more surfaces in more ways than does any other company.. To learn more, visit www.ppg.com and follow @ PPG on Twitter.
The PPG Way
Every single day at PPG:
We partner with customers to create mutual value.
We are insightful, dedicated and proactive. We have intimate knowledge of the market and our customers. We focus on practical solutions that make a difference.
We are “One PPG” to the world.
We are better and stronger together. We leverage our scale to reach new markets and introduce innovative technologies as we differentiate and disrupt our markets.
We trust our people every day, in every way.
We enable and empower our people to make the right decisions. We are inclusive, transparent and respectful. Our feedback is clear and actionable.
We make it happen.
We have a passion for winning. We achieve. We deliver with discipline and integrity. We bring our best energy to our work. We decide and act intelligently and quickly.
We run it like we own it.
We respect one another by being responsible and accountable. We always act in the best interest of our company, customers, shareholders and our communities.
We do better today than yesterday – everyday.
We continuously learn. We develop our people to grow our businesses.
PPG Way: (Click here to learn more about the PPG Way)
We are One PPG: http://one.ppg.com/
PPG provides equal opportunity to all candidates and employees. We offer an opportunity to grow and develop your career in an environment that provides a fulfilling workplace for employees, creates an environment for continuous learning, and embraces the ideas and diversity of others. All qualified applicants will receive consideration for employment without regard to sex, pregnancy, race, color, creed, religion, national origin, age, disability status, marital status, veteran status, sexual orientation, gender identity or expression. If you need assistance to complete your application due to a disability, please email recruiting@ppg.com.
PPG values your feedback on our recruiting process. We encourage you to visit Glassdoor.com and provide feedback on the process, so that we can do better today than yesterday.
Benefits will be discussed with you by your recruiter during the hiring process.
Pay Transparency poster: https://www.dol.gov/sites/dolgov/files/ofccp/pdf/pay-transp_ English_formattedESQA508c.pdf
EEO is the Law: https://www.eeoc.gov/sites/default/files/migrated_files/employers/eeoc_self_print_poster.pdf
EEO is the Law Supplement: http://www.eeoc.gov/sites/default/files/migrated_files/employers/eeoc_gina_supplement.pdf
To apply to this job, click Apply Now
Show Less
Report</t>
  </si>
  <si>
    <t>Chemical Manufacturing</t>
  </si>
  <si>
    <t>ST genetics</t>
  </si>
  <si>
    <t>Entry Level Data Analyst</t>
  </si>
  <si>
    <t>Middleton, WI</t>
  </si>
  <si>
    <t>Position: Associate Data Analyst
Reports to: Lab Manager
Company Description
Genetic Visions-ST GVI is an advanced genomic services division of STgenetics™. GVI provides state of the art genomic and genetic profile services for bovine, swine and other livestock producers to identify genomic potential, gene markers and specific genes that influence economically important production traits, animal health and viability while aiding producers in animal selection in breeding programs.
Position Description
The Data Analyst and Nomination Specialist will focus on providing support to the laboratory through performing sample nominations at CDCB and managing conflicts created during the genotype upload process. As a data analyst this position will perform genotyping analysis and will be involved with the SNP transfer process for submitting genotypes to various data centers around the world. This position will also be responsible for developing programs to create efficiencies and streamline processes.
Roles and Responsibilities
Perform nomination of samples at CDCB
Report genotyping conflicts to the customers
Make pedigree changes at CDCB as approved by customers
Perform data analysis from Illumina and Affymetrix genotyping platforms
Perform SNP transfers to data centers around the world
Develop programs to support the movement of data and information through Genetic Visions
Assist the Customer Care Manager with customer support in the LIMS system
Assist the Customer Care Manager with Invoicing
Assist with LIMS development and testing
Provide back up support for Sample Reception
Preparation of customer correspondence
Assist with data entry and reporting test data
Assist with customer billing
Participates in Continuous Improvement initiatives
Work with minimal oversight after training period
Other duties as assigned
Requirements
Customer focused
Excellent verbal and written communication skills
Experienced with Microsoft Office products with an emphasis on Excel
Excellent pattern recognition and problem solving
Ability to multi-task and adjust to changing priorities
Good time management
Comfortable in a scientific environment
Willingness to learn about genetics and the dairy industry
Knowledgeable in at least one programming language (preference for Python) for programming tools for the laboratory
Bachelor s degree preferred or Associate Degree with 2+ years work experience
Show Less
Report</t>
  </si>
  <si>
    <t>Should have hands on experience in analyzing and manipulating primary data and provide insights out of the analysis
Support client projects with high quality client deliverables
Ensure Turn Around Time (TAT) targets for all requests are met
Interact with other team members to derive pertinent information for the request (Benchmarking team and other GRC functional experts)
Ownership of deliverables going out from Functional team to clients
Job Type: Full-time
Salary: $55,000.00 - $60,000.00 per year
Benefits:
Health insurance
Schedule:
8 hour shift
Work Location: One location
Show Less
Report</t>
  </si>
  <si>
    <t>Crox Consulting</t>
  </si>
  <si>
    <t>Big Data Analyst</t>
  </si>
  <si>
    <t>Job title : Data Analyst/ Big Data Analyst (STM, SQL, Big Data) (only from MD, NC, VA, DC, WV)
Location : Reston VA
Type: W2 Contract
Client : Carefirst- BCBS
Work Mode : Remote + report back to onsite within 30 days notice in Q1 2023 (No date Fixed)
Visa: USC &amp; GC
Job Description:
Immediate need for a Big Data Analyst for our customer, a major Federal Healthcare Insurance organization in Reston VA. We are seeking candidates that can assist our customer with the analysis of their big data platforms, data pipelines, and data products for new data integrations to the Big Data Platforms (Hadoop/Cloudera). Additionally, the Data Delivery group needs to understand the business process to analyze the data by wiring SQL queries and develop the STM (Source to target Mapping) documents; the selected candidate will have these abilities at the SME level.
Responsibilities :
· Coordinate with business domain SMEs during data analysis of issues or for new data integrations to the Big Data Platform.
· Coordinate with the data modeling, architecture and data product teams to develop STTM for new ETL development efforts.
· Analyze data issues in PROD, working with the development and data governance teams to document the root cause and solution to address the issue.
· Coordinate and proactively drive the data analysis efforts on the Big Data Platform by coordinating with all data product teams.
· Develop repeatable process and scripts to improve efficiency associated with data analysis.
· This position is 100% remote at this time, but our customer is planning a 2023 return to the office in Reston VA.
Required Skills
· 7+ years of IT experience, specifically within Big Data related platforms (Hadoop, Cloudera), ETL process, data analysis, data modeling, and complex SQL.
· Bachelors Degree is required (Health administration; business administration; software engineering or related degree)
· Strong demonstrated analytical skills applied to business software solutions maintenance and/or development
· Must have strong Structured Query Language (SQL) skills (critical). Expert in SQL for Data Analysis, Data Profiling, Data Manipulation, Data Validation and Reportingg
· Must be able to understand the business process to analyze the data by wiring SQL queries and develop the STM (Source to target Mapping) document (CRITICAL).
· Knowledge of the software development standards and practices.
· Demonstrated ability to find efficiencies and improve processes.
· Demonstrated ability to perform complex queries, assess data quality and develop data mappings.
· Proven ability to determine systemic process faults and improve overall process performance across organizations.
· Understanding of health industry diagnosis, claims adjudication/processing, procedure and revenue codes and their application (Big Plus)
· Strong process analysis skills
· Strong process documentation skills
· Excellent interpersonal/communication/writing skills
· Attentive to detail, highly -organized, and able to multi-task. Ability to work independently and meet deadlines
Job Types: Full-time, Contract
Salary: Up to $60.00 per hour
Benefits:
Health insurance
Schedule:
8 hour shift
Experience:
Big data: 7 years (Preferred)
Hadoop: 7 years (Preferred)
Cloud architecture: 7 years (Preferred)
SQL: 5 years (Preferred)
Critical care: 6 years (Preferred)
Work Location: Remote
Speak with the employer
+91 9547031213
Show Less
Report</t>
  </si>
  <si>
    <t>Numero Data</t>
  </si>
  <si>
    <t>Herndon, VA</t>
  </si>
  <si>
    <t>Job Description:
· Knowledge on Tableau Desktop and Tableau Server.
· Extensive knowledge in various reporting objects like Facts, Attributes, Hierarchies , filters, Calculated fields, Sets , Groups, Parameters etc., in Tableau.
· Interfacing of Tableau Dashboard with external portal and applications.
· Design rich Graphic visualizations with modular design of reports, worksheets, and views in Tableau with a strong understanding of the appropriate chart types (Bar charts, Line charts, scatter plot, Heat Maps) to use to highlight patterns in the data.
· Should have knowledge of administration and installation of Tableau servers.
· Skilled on different databases like RDBMS (SQL Server, Oracle), Vertica.
Qualifications:
· Reporting analysts must have a strong background in computer science and programming since they often need to create customized tools and applications to handle the specific reporting needs of a business.
· They also need to exhibit excellent written and verbal communication skills since they deal closely with a business' information technology (IT) workers, training them to troubleshoot user issues with customized tools and software.
· Analysts must work with both IT departments and project managers to find any issues with custom software, as well as to propose and develop upgrades to deal with technical issues and enhance efficiency as business needs change.
Job Type: Contract
Salary: $30.00 - $50.00 per hour
Benefits:
Dental insurance
Vision insurance
Schedule:
8 hour shift
Work Location: One location
Show Less
Report</t>
  </si>
  <si>
    <t>DevCare Solutions Ltd</t>
  </si>
  <si>
    <t>Health Data Analyst</t>
  </si>
  <si>
    <t>Job Description: Health Data Analyst
Applications are invited for a Health Data Analyst position in the Office of Research Information (ORI) at the University of California, Irvine (UCI). ORI is a newly created unit in the UCI Office of Data and Information Technology. Its mission is to provide and innovate informatics solutions to facilitate clinical research, accelerate results translation, and engender the transformation of UCI hospitals and clinics into a learning health system.
The incumbent for this full-time position must have a strong background in SQL, the Observational Medical Outcomes Partnership (OMOP) Common Data Model, and controlled medical vocabularies such as ICD and SNOMED-CT. Prior experience with Epic Clarity, Amazon Web Services, and FHIR® is desired, though not required. Prior experience working at an academic medical center is strongly preferred.
The incumbent will work under the supervision of Dr. Kai Zheng, Professor of Informatics and Emergency Medicine, Chief Research Information Officer of the UCI Office of Data and Information Technology, and Director of the Center for Biomedical Informatics at the UCI Institute for Clinical and Translational Science. The main job location is the UCI campus in Irvine, California. However, the incumbent may work from remote.
Qualifications:
Required
· Bachelor’s degree or higher in computer science or related areas
· Expert knowledge in SQL
· Expert knowledge in working with electronic health records (EHR) data
· Expert knowledge in health data common data models, particularly OMOP
· Knowledgeable with controlled medical vocabularies used in OMOP, such as ICD-9/10, SNOMED-CT, CPT, and RxNorm
· Knowledgeable with Epic Clarity
· Knowledgeable with unstructured EHR data such as free-text clinical notes
Preferred
· Experience with web development
· Experience with database administration and system/network administration
· Experience with health information exchange standards (e.g., FHIR®)
· Experience with Cloud-computing environments such as Amazon Web Services and Microsoft Azure
· Experience with ETL tools, data mapping, and data validation
· Experience with biomedical research informatics tools such as REDCap
Job Type: Contract
Salary: $17.85 - $57.61 per hour
Schedule:
8 hour shift
Monday to Friday
Experience:
health data analyst: 2 years (Preferred)
License/Certification:
Epic Certification (Preferred)
Work Location: Remote
Show Less
Report</t>
  </si>
  <si>
    <t>ITTrail Blazers</t>
  </si>
  <si>
    <t>Job Summary:
Data Analyst will be responsible for performing data quality assurance on all EHS reports; Develop targeted reports, EH&amp;SD dashboards, and data visualization models that surface key information and trends related to the EH&amp;SD oversight findings. Advance working knowledge of programming languages e.g. Python, VBA and file formats e.g. csv, xml.
Duties:
Develop reports; dashboards; data quality protocol
Ensure all data is validated from various sources
Build automated reporting tools for BU’s
Perform special project tasks, ad-hoc analyses
Job Type: Contract
Salary: $28.00 - $30.00 per hour
Schedule:
8 hour shift
Ability to commute/relocate:
Manhattan, NY 10007: Reliably commute or planning to relocate before starting work (Required)
Experience:
SQL: 1 year (Preferred)
Python: 1 year (Preferred)
VBA: 1 year (Preferred)
Work Location: One location
Speak with the employer
+91 7326582621
Show Less
Report</t>
  </si>
  <si>
    <t>PURPOSE HOME HEALTH</t>
  </si>
  <si>
    <t>Park Ridge, IL</t>
  </si>
  <si>
    <t>Join our growing data &amp; technology team at PurposeCare!
PurposeCare is an integrated platform company that coordinates care in the community with a focus on individuals who are dually eligible for Medicaid and Medicare. Our family of companies provides home care to assist individuals with daily living as well as skilled clinical services to treat acute conditions and manage wellness. PurposeCare is private equity funded and growing quickly through mergers and acquisitions.
We are seeking a data analyst to help us quickly onboard new child companies and integrate them into our data platform. Our current technology stack includes Snowflake, Azure, dbt, git and Power BI with sources coming from APIs, SQL Server, Electronic Medical Record (EMR) vendors, Salesforce, and other cloud-based SaaS products.
The data analyst will elevate our current reporting suite from descriptive metrics to predictive and diagnostic tools, support acquisition through data exploration and standardization, and work closely with stakeholders across the Operations, Marketing, HR, Finance, and Business Development teams to identify data-driven insights that will directly influence decision-making.
The primary function of this role will be to build data products, with a focus on SQL queries and report building. The ideal candidate will be an excellent communicator and collaborator, demonstrate time and project management skills, and thrive in a fast-paced environment.
Roles and Responsibilities:
Work across the business to understand analytics needs, develop critical metrics and KPIs, and deliver actionable insights to stakeholders
Build and automate reports that effectively communicate insights to the broader team
Integrate new companies into a core set of reports
Contribute to data governance, standards, and definitions for the overall data platform
Write clear and easy-to-understand documentation for data product consumers
Train end-users on new reports and dashboards
Requirements:
Strong knowledge of SQL, R/Python a plus
Experience working with Business Intelligence tools (Tableau, Looker, Qlik, etc.), preferably Power BI and Report Builder
Knowledge of statistical methodologies and data analysis techniques
Basic understanding of data warehousing and data modeling
Self-motivated with strong time management skills and an ability to juggle multiple tasks
Experience working in a fast-paced environment
Healthcare experience preferred but not required
Note: this role can either be in Park Ridge, IL, or can be fully remote. There are no onsite requirements for this role.
Show Less
Report</t>
  </si>
  <si>
    <t>100% REMOTE // SAS Data Analyst</t>
  </si>
  <si>
    <t>100% REMOTE
SAS Data Analyst
Remote
12+ months contract
Responsibilities:
5+ years of SQL and SAS, SAS Programmer / Analyst who understand the Codes.
Experience mining data in SAS, SQL, DB2, Oracle, Teradata, etc.
Experience analysing code, data sources and large data sets
Strong analytical and problem-solving skills required
Quality control background is preferred (i.e., ability to analyze code vs. business requirements, ability to identify gaps/errors, etc.)
Client facing consulting experience highly preferred
Ability to communicate effectively via multiple channels (verbal, written, etc.) with technical and non-technical staff
Bachelor’s Degree in MIS, Computer Science, Math, Engineering or comparable major
Review strategy and requirement objectives
Review the implementation of the requirements, the data analytics waterfall and logic built into the code
Write code to perform positive and negative testing
Update code, refine logic and reconcile differences as needed
Support independent quality reviews
Demonstrate the ability to adapt and work with team members of various experience levels
Job Type: Contract
Pay: $65.00 - $70.00 per hour
Benefits:
401(k)
Health insurance
Schedule:
8 hour shift
Monday to Friday
Work Location: Remote
Speak with the employer
+91 847-474-3706
Show Less
Report</t>
  </si>
  <si>
    <t>Kani Solutions</t>
  </si>
  <si>
    <t>Junior Data Analyst</t>
  </si>
  <si>
    <t>Role : Jr. Data Analyst
Location: Jersey City, NJ (Hybrid, 3 days onsite in a week)
Hire Type : Contract
POSITION SUMMARY:
Collects, analyzes, and stores data and uses it to help IPG areas to make decisions that are more informed. Supports and executes change management activities about data analysis across business departments. Scrutinizes information using data analysis tools and techniques. The meaningful results they pull from the raw data help their employers or clients make important decisions by identifying various facts and trends. Typical duties include:
ESSENTIAL FUNCTIONS:
Create and maintain rich interactive visualizations through data interpretation and analysis, integrating various reporting components from multiple data sources
Collecting information from a variety of sources, using data analysis techniques to get practical information from raw data, writing reports based on their findings, communicating their findings to other managers and employees, and advising in decision making Identifying patterns and trends through analysis of complex and disparate data sets
Work directly with management and users to gather requirements, provide status updates, and build relationships
Examine the data sets to find trends, create charts and visual presentations, and overall work with known data to help a business make a decision
Working alongside teams within the business or the management team to establish business needs
Define data acquisition and integration logic, selecting appropriate combination of methods and tools within defined technology stack to ensure optimal scalability and performance of the solution Identify, evaluate and implement external services and tools to support data validation and cleansing
Produce and track key performance indicators Support analytical master data management and reporting processes
Processing confidential data and information according to guidelines Liaise with internal and external clients to fully understand data content
Managing and designing the reporting environment, including data sources, security, and metadata
Helping develop reports from single and multi-systems
Supporting the data warehouse in identifying and revising reporting requirements
Providing technical expertise on data storage structures, data mining, and data cleansing
Collaborating with programmers, engineers, and organizational leaders to identify opportunities for process improvements, recommend system modifications, and develop policies for data governance
EDUCATION, SKILLS AND EXPERIENCE REQUIREMENTS:
5+ years of data analysis experience,
Preferably within a decentralized multi-national organization Bachelor's Degree in Information Management, Computer Science, or Statistics/Mathematics, or equivalent.
Work Experience
Technical expertise regarding data models, database design development, data cleansing, and data enrichment technics Experience in methodologies and processes for managing large scale databases
Experience with database and model design and segmentation techniques
Knowledge of database languages such as T-SQL or PL-SQL
Knowledge of spreadsheet tools such as Microsoft Excel or Google Sheets
Knowledge of data visualization software such as Power BI or Tableau Mathematical and statistical skills are valuable to help gather, measure, organize, and analyze data
Technical writing experience in relevant areas, including queries, reports, and presentations Understanding of data protection issues
Ability to impact operations and effect change without being confrontational Detail oriented, analytical and inquisitive Ability to work independently and with others
High-level written and verbal communication skills Flexibility, diplomacy, and problem-solving skills Proven success in a collaborative, team-oriented environment
Proven aptitude to acquire new technical skills as needed
www.kanisolutions.com
Preeti Mishra
Desk : (609)-483-6263
Job Type: Contract
Salary: $30.00 - $37.00 per hour
Experience level:
5 years
6 years
Schedule:
8 hour shift
Ability to commute/relocate:
Jersey City, NJ 07302: Reliably commute or planning to relocate before starting work (Required)
Work Location: One location
Show Less
Report</t>
  </si>
  <si>
    <t>Della InfoTech Inc</t>
  </si>
  <si>
    <t>Data Analyst / Reporting Analyst / Compliance Reporting Analyst</t>
  </si>
  <si>
    <t>Job Title: Data Analyst / Reporting Analyst / Compliance Reporting Analyst
Duration: 9 Months Contract
Location: Remote within USA
Job Details:
Must Have Hard skills/qualifications: English Primary language, hands on Data, Analytics, and Reporting experience, primarily using SQL/Oracle database/Tableau/PowerBI/PowerPoint. Able to check/validation reports for accuracy.
Synopsis of day to day activities and expectations: Pulling data/refreshing reports/preparing submissions/following up with teams on pending items/checking materials for clarity, typo, etc./attending team meetings/drafting documents and procedures.
As a member of the Compliance Analytics and Reporting team, you will predominantly be involved in preparing Compliance reports for various board and management committees. You will serve as a primary facilitator to support all types of compliance reports with the established specifications and business requirements and working with cross functions to fulfil the response for reporting. Provide timely updates and follows up on pending items, issues, breaches, and corrective/ preventative actions, ensuring data (both qualitative and quantitative) integrity, accuracy and timeliness of delivery. Collaborate with team members (business analysts, data analysts, compliance officers, and managers) with diverse and varied technical skill sets to design and develop customer specific reports via SQL, Power Point, Power BI, Excel, and custom applications. Build and maintain effective relationships with business partners across the bank. Maintain strong understanding of Regulatory and Compliance requirements, analyze the compliance data and improve the report submission process. Develop and maintain the data collection, reporting, management procedures and documents. Report the compliance data/information to CUSO/IHC, or external authorities upon request.
Additional Job Details:
Compliance Reporting Analyst
As part of our Analytics and Reporting team, you will predominantly be involved in creating new and modifying existing reports and dashboards via Power BI.
This role serves as a primary contributor in designing, coding, testing, debugging, documenting and supporting all types of compliance reports with the established specifications and business requirements.
Act as a Business Intelligence technical subject matter expert (SME), responsible for the work associated in designing, developing, testing, maintaining and improving analytic reports and dashboards.
Responsible for the ongoing operational stability of the reporting environment, ensuring data objects (reporting cubes) are properly monitored and audited to provide data integrity, accuracy and timeliness of delivery.
Create, enhance, and maintain business analytics models (structured and unstructured data), including packages designed for report development.
Work with the team to mockup the new reports and dashboards and determine the most elegant way to provide data to customers, develop and update technical documentations.
Collaborate with team members (business analysts, data analysts, compliance officers, and managers) with diverse and varied technical skills sets to design and develop customer specific reports.
Ability to design and develop complicated reports including sub-reports, graphical reports, and well-formatted reports according to user requirements.
Qualifications:
5+ years of production level experience working with data, business intelligence toolsets and Microsoft Power BI.
2+ years of experience writing SQL used in report customizations, and proficiency in RDBMS, complex SQL, performance tuning and troubleshoot.
Bachelor's Degree in Computer Science, Information Systems, Mathematics, or equivalent experience.
Excellent interpersonal skills, ability to work with cross functional teams.
Job Type: Contract
Pay: $70.00 - $74.00 per hour
Experience level:
5 years
Schedule:
8 hour shift
Weekend availability
Experience:
Data analysis skills: 5 years (Preferred)
Reporting Analyst: 3 years (Preferred)
Compliance Reporting Analyst: 3 years (Preferred)
SQL: 4 years (Preferred)
Oracle database: 1 year (Preferred)
Tableau or PowerBI: 1 year (Preferred)
check or validation reports: 1 year (Preferred)
Work Location: Remote
Show Less
Report</t>
  </si>
  <si>
    <t>Globus Medical</t>
  </si>
  <si>
    <t>Inventory &amp; Data Analyst</t>
  </si>
  <si>
    <t>Audubon, PA</t>
  </si>
  <si>
    <t>At Globus, we move with a sense of urgency to deliver innovations that improve the quality of life of patients, inspired by the surgeons and healthcare providers who treat them.
Our world-class engineering works to transform clinical insights into tangible musculoskeletal solutions. We are constantly in pursuit of better patient care, and we understand that speed is critical because life cannot wait. Join us!
Position Summary:
The Sterile Operations Inventory and Data Analyst will be responsible for investigating and analyzing data in regards to production output, lot status, and inventory for the Sterile Operations Department. Using data mining, they will blend inputs from multiple databases and sources to support increased throughput, reduced backorders, and improved efficiency. They will monitor inventory levels and identify required ordering frequency and quantities. The individual will work to source alternate vendors as needed and standardize packaging. Strong experience in Excel including Pivot tables and macros as well as an analytical mindset and great attention to detail required.
Hours: 1st shift, Monday through Friday
The responsibilities of the position include, but are not limited to, the following:
Develop tools and reports to optimize production and batch scheduling
Track backorders and ensure they are prioritized
Develop reports to track lot status within the various work-in-progress steps.
Manage inventory and purchasing requirements for packaging supplies.
Source alternate vendors to improve reliability of supply
Ensuring that all materials are maintained and issued in total conformity with the FDA and other government agencies
Adhering to the letter and spirit of the company Code of Conduct, the AdvaMed Code, MedTech Code, and all other company policies. Ensure Compliance with applicable governmental laws, rules, and regulations, both in the United States and internationally, by completing introductory and annual training and maintaining knowledge of compliance as it applies to your role
Representing the company in a professional manner and uphold the highest standards of ethical business practices and socially responsible conduct in all interactions with other employees, customers, suppliers, and other third parties of Globus
In order to be qualified for this role, you must possess the following:
Bachelor of Science in a mathematical/engineering field or equivalent.
Knowledge of Excel and data analysis
Experience in inventory management and purchasing desired.
Excellent verbal and written communication skills
Proven time management, organizational skills; strong attention to detail
Ability to function well under pressure and able to meet schedules and deadlines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Physical Demands:
The physical demands described here are representative of those that must be met by an employee to successfully perform the essential functions of this job. The employee is occasionally required to sit; climb or balance; and stoop, kneel, crouch or crawl. The employee must frequently lift and/or move up to 25 pounds and occasionally lift and/or move up to 50 pounds. Specific vision abilities required by this job include close vision, distance vision, color vision, peripheral vision, depth perception and ability to adjust focus.
Globus Medical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Show Less
Report</t>
  </si>
  <si>
    <t>DHL | Supply Chain</t>
  </si>
  <si>
    <t>Business Data Analyst II</t>
  </si>
  <si>
    <t>Livonia, MI</t>
  </si>
  <si>
    <t>Cost Savings Lead with Customer. Metrcis and Carrier Scorecards creation.
Business Data Analyst II
Are you a passionate leader looking for autonomy and exciting career possibilities? Do you take an energetic and resourceful approach to problem-solving while bringing innovative ideas and analytics to life on behalf of your team and your customers? Do you enjoy effectively translating requirements into an efficient process and/or system solution? If so, DHL Supply Chain has the opportunity for you.
Job Description
To apply knowledge and analytics to develop and communicate timely, accurate, and actionable insight to the business through the use of modeling, visualization, and optimization. Responsible for the reporting, analyzing, and predicting of operational processes, performance, and Key Performance Indicators. Communication with site leadership, operations, and finance on efficiency, customer requirements, account specific issues, and insight into to the business, operations, and customer.
Applies hindsight, insight, and foresight techniques to communicate complex findings and recommendations to influence others to take action
Uses knowledge of business and data structure to discover and/or anticipate problems where data can be used to solve the problem
Uses spreadsheets, databases, and relevant software to provide ongoing analysis of operational activities
Applies data visualization for discovery and timely insights to decrease Cycle Time to Action (CTA)
Assists site operations in identifying areas for improving service levels, reducing operational costs, and providing other operational enhancements
Supports account start-up analysis and/or report implementation as needed
Develop standardized and ad hoc site and/or customer reporting
Streamlines and/or automates internal and external reporting
May investigate and recommend new technologies and information systems
May conduct feasibility analyses on various processes and equipment to increase efficiency of operations
Partners with Finance to develop financial models to analyze productivity and payroll; calculates cost benefits and business impact and proposes solutions
Develops predictive models to help drive decision making
Designs, develops, and implements data gathering and reporting methods and procedures for Operations
Responsible for tracking, planning, analysis, and forecasting of storage capacities, inventory levels, equipment and/or labor requirements
Coordinates with Operations Systems group to ensure technical issues and problems are being identified, addressed, and resolved in a timely manner
May coordinate with ILD group on issues related to modeling customer solutions, including providing data and relevant insight for customer pursuits
Responsible for assisting finance and senior leadership in modeling yearly labor budget based on operational and profile changes
Required Education and Experience
Undergraduate degree in business, logistics, mathematics, statistics, or related field, required
0-2 years of analytics experience, required
Our Organization has a business casual environment and focuses on teamwork, associate development, training, and continuous improvement. We offer competitive wages, excellent affordable insurance benefits (including health, dental, vision and life), 401K plan, paid vacation and holidays.
Our Organization is an equal opportunity employer.
Brand: DHL
Address: 38701 Seven Mile Rd STE 345 Livonia, MI - 48152
Property Description: 3527 - Livonia MI NCRC
Property Number: 3527
Show Less
Report</t>
  </si>
  <si>
    <t>Shipping &amp; Trucking</t>
  </si>
  <si>
    <t>Microchip Technology</t>
  </si>
  <si>
    <t>Analyst-Marketing (Data)</t>
  </si>
  <si>
    <t>Chandler, AZ</t>
  </si>
  <si>
    <t>Are you looking for a unique opportunity to be a part of something great? Want to join a 20,000-member team that works on the technology that powers the world around us? Looking for an atmosphere of trust, empowerment, respect, diversity, and communication? How about an opportunity to own a piece of a multi-billion dollar (with a B!) global organization? We offer all that and more at Microchip Technology, Inc.
People come to work at Microchip because we help design the technology that runs the world. They stay because our culture supports their growth and stability. They are challenged and driven by an incredible array of products and solutions with unlimited career potential. Microchip’s nationally-recognized Leadership Passage Programs support career growth where we proudly enroll over a thousand people annually. We take pride in our commitment to employee development, values-based decision making, and strong sense of community, driven by our
Vision, Mission, and 11 Guiding Values
; we affectionately refer to it as the Aggregate System and it’s won us countless awards for diversity and workplace excellence.
Our company is built by dedicated team players who love to challenge the status quo; we did not achieve record revenue and over
without a great team dedicated to empowering innovation. People like you.
Visit our
careers
page to see what exciting opportunities and company
perks
await!
Job Description:
Microchip Technology is seeking a Data Analyst to join the talented Business Intelligence team working closely with Marketing and Applications Engineers in its 8-bit MCU business unit. In this role, you will be responsible for measuring key indicators of BU business health, analyzing and communicating these key health indicators in regular reporting sessions, identifying meaningful indicators, methods, and techniques to improve the accuracy and efficiency of the reporting.
Responsibilities
Collaborating with stakeholders in the business unit to identify new key indicators and measurement methods to ensure continuous improvement of our reporting processes
Analyzing data and communicating results to key stakeholders
Coordination with function teams to define specific data driven actions
Preparation of monthly reports highlighting key performance indicators
Requirements/Qualifications:
BS degree in an Engineering or Data Science discipline (or equivalent)
Good understanding of statistical analysis methods, techniques, and data centric tools
Tableau, MS Excel, and python scripting knowledge preferable
Strong critical thinking &amp; problem-solving skills
Strong verbal and written communication skills
Ability to understand and communicate highly technical concepts
Strong attention to detail
Ability to successfully organize, prioritize, and manage multiple projects in a deadline-driven environment
Travel Time:
No Travel
Physical Attributes:
Feeling, Seeing, Talking, Works Alone, Works Around Others
Physical Requirements:
60% sitting, 20% walking, 20% standing
Microchip Technology Inc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For more information on applicable equal employment regulations, please refer to the
EEO is the Law Poster
and the
EEO is the Law Poster Supplement
. Please also refer to the
Pay Transparency Policy Statement
.
To apply to this job, click Apply Now
Show Less
Report</t>
  </si>
  <si>
    <t>Electronics Manufacturing</t>
  </si>
  <si>
    <t>Data Analyst - Columbus, OH</t>
  </si>
  <si>
    <t>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About Abbott
Our nutrition business develops science-based nutrition products for people of all ages, from helping babies and children grow, to keeping adult bodies strong and active. Millions of people around the world count on our leading brands – including Similac®, PediaSure®, Pedialyte®, Ensure®, Glucerna® and ZonePerfect® – to help get the nutrients they need to live their healthiest life.
Our location in Columbus, OH, currently has an opportunity for a Market Research Analyst. This Market Research Analyst role will be required to understand multiple data structures, provide input into the organization and adjustment of data tables and ultimately bring the information to life via data and dashboard tools (e.g. PowerBI). This position requires a balance of strong technical, analytical, communication and critical thinking skills. Additionally, the position will be a key player in refining and maintaining the data environment for the Therapeutic Nutrition Retail businesses including Ensure and Glucerna.
The candidate must be capable of leveraging input from multiple team members and related tools/resources to deliver efficient and timely results. Must demonstrate the willingness to learn the business, challenge the status quo and balance multiple priorities while keeping a positive and inquisitive mind-set.
WHAT YOU’LL DO
Collaborate with Analytics, Marketing, Sales, Marketing Research, Finance, and Contract Operations to identify and evaluate opportunities to utilize data analytics to maximize marketing and sales success
Analyze monthly and quarterly sales, explain variance to market, sales and share forecasts
Develop and gain alignment on best visualization content that is in line with industry best practices and ease of user adoption to convey the story inside the data
Build dashboards and reports for business stakeholders and to support analytic tools
Complete ad-hoc requests to support tactical and strategic business needs
Understand key performance indicators and metrics through engagement with various cross-functional partners and develop efficient methods of preparing the data and bringing it to life using PowerBI or other reporting tools.
Support the continuous upkeep and improvement of the data environment.
Stay abreast of the company’s strategic directions and relevant industry trends. Use this information to evaluate options to help shape the long-term direction of the team.
Deliver relevant inputs to marketing and other cross-functional teams.
Participate as key member of informal project teams tasked with development of marketing reporting, customer-facing deliverables and other items as required.
Perform other related tasks as assigned by manager.
EDUCATION AND EXPERIENCE YOU’LL BRING
Required
1 to 5 years’ experience in data mining, forecasting, or other analytics
Experience with data visualization tools such as PowerBI or Tableau
Experience with statistical tools such as Excel Stat, SAS, R, or Python
Experience with retail analytics such as Nielsen and IRI
Excellent communication skills, both oral and written, and the ability to communicate technical analysis and findings clearly to senior leaders and to non-technical audiences
BS in Business Analytics, Data Science, Computer Science, Math, Statistics, or related field
Ability to clearly, concisely and accurately convey messages verbally and through report development.
Demonstrate initiative, critical thinking and problem-solving skills.
Strong attention to detail.
Ability to work effectively both independently and in team settings.
Willingness and aptitude to multi-task as new projects and challenges evolve with the business.
Ability to form interpersonal, professional relationships across cross functional teams.
WHAT WE OFFER
At Abbott, you can have a good job that can grow into a great career. We offer:
A fast-paced work environment where your safety is our priority (Include for Manufacturing roles only)
Production areas that are clean, well-lit and temperature-controlled (Include for Manufacturing roles only)
Training and career development, with onboarding programs for new employees and tuition assistance
Financial security through competitive compensation, incentives and retirement plans
Health care and well-being programs including medical, dental, vision, wellness and occupational health programs
Paid time off
401(k) retirement savings with a generous company match
The stability of a company with a record of strong financial performance and history of being actively involved in local communities
Learn more about our benefits that add real value to your life to help you live fully: www.abbottbenefits.com
Follow your career aspirations to Abbott for diverse opportunities with a company that provides the growth and strength to build your future. Abbott is an Equal Opportunity Employer, committed to employee diversity.
Connect with us at www.abbott.com, on Facebook at www.facebook.com/Abbott and on Twitter @AbbottNews and @AbbottGlobal.
Apply Now: click Apply Now
Show Less
Report</t>
  </si>
  <si>
    <t>Fisher &amp; Phillips LLP</t>
  </si>
  <si>
    <t>New York State</t>
  </si>
  <si>
    <t>Data Analyst (Hybrid/Remote)
Fisher Phillips, a national employment and labor law firm, is seeking an experienced Data Analyst to support the Wage &amp; Hour Practice Group. Our range of experience enables us to bring efficient and practical solutions to today's labor and employment law problems. For more information about the firm, please visit us at our website at www.fisherphillips.com.
This position will be located in the firm’s New Jersey, New York or Philadelphia office and will be a hybrid position.
Position Summary
The Data Analyst performs under the direction and supervision of an attorney and should strive to perform high-quality billable work for the benefit of our clients and the support of our attorneys. We expect the Data Analyst to provide a high level of expertise in assisting clients and attorneys while managing a busy case and/or matter load. The Data Analyst is expected to record 1500 or more billable hours during the performance year. The performance year begins October 1 and ends September 30. The Data Analyst does not render legal advice to a client, ever.
The Data Analyst is responsible for analyzing client data. The analyst designs, creates and analyzes data reports for results, trends and variations. The Data Analyst must have superior Excel skills and be comfortable evaluating large amounts of data and creating formulae for proper analysis.
Essential Functions
Draft Damage Model to determine the gross damage exposure of claims that are egregious or authorized by relevant statutes. Design reports and formulae in Excel that will provide the analysis needed to predict damages in different scenarios and work with the attorneys to manipulate the data to get the information they need.
Perform timecard analysis in order to identify any meal period violations and provide any other insightful information. Formulae will be altered to change the parameters and lawyers will ask for “what if” analyses, like what are the penalties if there are 1,000 FTE plaintiffs and they all worked w to x while missing y number of breaks a week and working z overtime hours per month on average.
Receive confidential client data and perform quality control test. Clean, aggregate, and transform variety of data formats into Excel format for analysis.
Check modeling results for quality and reports on data as needed.
Analyze payroll and time data to determine if wages were appropriately disbursed.
Pay plan calculator design and manipulation, which involves reading the criteria for commissions and bonuses that are set forth in a pay plan or contract and designing Excel spreadsheets that will allow our client to use the calculator to determine wages owed. Legal training not required even though they are reading agreements. The criteria are fairly clear, usually, to someone with business acumen.
Create spreadsheets to analyze other business data, or manipulating spreadsheets provided by the client, on things like profit and loss calculations on a business unit related to a case we are defending.
Manage deadlines and ensure project steps are completed and progressed in a timely fashion.
Interpret client data to identify statistical trends through data aggregation, sorting, and statistical analyses.
Collaborate with other team members, attorneys, paralegals and class action attorneys.
General Excel work beyond the capability of an admin or word processor.
Written and verbal contact with HR and legal professionals at Fortune 500 companies.
Skills and Abilities
Extremely efficient, organized and resourceful.
Critical thinking and problem-solving skills required.
Ability to multi-task and manage multiple projects, from start to finish, with shifting priority levels.
Strong organizational and communication skills.
Experience with routine billable time and cost capturing for analysis performed preferred.
Be consistently at work and on time; arrive at meetings and appointments on time; ensure work responsibilities are covered when absent.
Respond promptly to attorney and client requests for service and assistance; meet commitments.
Follow instructions; complete tasks on time; commit to the hours necessary to complete assignments; work independently.
Approach others in a tactful manner; treat others with respect; react well under pressure.
Contribute to building a positive team spirit; support everyone’s efforts to succeed.
Personal Attributes
Presents written communications that are concise and accurate.
Exhibits confident and professional verbal communication skills.
Effectively communicates with clients and vendors.
Keeps appropriate people informed of the status of projects, work and deadlines.
Maintains a positive and “can do” attitude when dealing with clients, co-workers, and attorneys.
Answers questions clearly and thoroughly.
Contributes to an atmosphere of teamwork and congeniality.
Possesses a strong understanding and abides by the policies and procedures of the firm and local office.
Maintains an exceptional customer service attitude and demeanor at all times.
Flexible and willing to pitch in wherever needed.
Takes ownership; gets the job done without the need for prodding or supervision.
Respects the time constraints faced by the lawyers in the office.
Adapts well to fluctuations in workload and changes in responsibilities.
Maintains a professional demeanor in high-stress situations.
Minimum Qualifications
Bachelor’s Degree required
1 to 3 years data analyst experience
Highly proficient in Microsoft Excel
Experience with Power BI preferred
The hourly rate range for this position is $31.25 - $53.85. Actual base pay within this range will be determined by several components, including but not limited to, relevant experience, internal equity, skills, qualifications, and other job-related factors permitted by law.
Benefits
Fisher Phillips offers a comprehensive benefits package for staff that includes medical, dental, and vision benefits, paid time off, paid holidays, 401(k) and profit sharing, life insurance, long-term disability, and an employee assistance program. We also offer optional benefits such as critical care, accident and hospital indemnity insurance, a student loan refinancing program, life insurance for dependents, and pet insurance.
No relocation costs. Principals only, no calls please.
We are committed to providing equal employment opportunities to all employees and applicants without regard to race, ethnicity, religion, color, sex (including childbirth, breast feeding and related medical conditions), gender, gender identity or expression, sexual orientation, national origin, ancestry, citizenship status, uniform service member and veteran status, marital status, pregnancy, age, protected medical condition, genetic information, disability or any other protected status in accordance with all applicable federal, state and local laws.
Show Less
Report</t>
  </si>
  <si>
    <t>Job Posting Title
Data Analyst
Why Big Fish Games?
Big Fish Games is the home of some of the biggest hit mobile casual games including EverMerge, Gummy Drop!, Cooking Craze, Fairway Solitaire, and many more.
We are curious and constantly seek improvement in all we do because that’s what our business demands
We operate with good intentions, confidence, and humility
We welcome diversity of background, thought, and experience
We listen actively and value each other
We foster a fun environment that inspires creativity
Overview
This position will be key in helping product managers, game engineers and other business stakeholders (e.g. Marketing, Finance, Business Operations) gather analytics and information on marketing or acquisition activities, in-game events and trends, game performance, etc. This position will require not only a deep understanding of the game data and taxonomy, but the ability to query data, manipulate data, and deliver basic analytics and data visualizations. This position sits on the Data Science &amp; Analytics team and reports to the Lead Data Analyst.
What You'll Do
Working with and supporting the Lead Data Analyst on various analytical needs and data requests
Supporting studio PMs, Marketing, Finance, Business Operations and various other teams by helping with data investigations and data requests, as needed
Working with stakeholders across the business to understand their data needs and requirements
Creation of ad hoc analyses and ad hoc dashboards
Working with data engineering to productionalize any ad hoc dashboards that need sustainability and require long-term implementation
Collaborate with and support other Data Science and Analytics team members on large analytics projects and cross-functional efforts
Conceptualizing, designing, and delivering appropriate automated processes and intuitive guided analysis tools/applications that deliver sustained positive outcomes for the business
Documenting, maintaining and continuously improving the quality of new and existing data governance and business intelligence capabilities and processes
What We're Looking For
Minimum 1 year of experience as a Data Analyst, B.I. Developer, or equivalent
Proficiency in SQL is essential. Proficiency in another scripting language (Python, R, etc.) is preferred
Ability to communicate effectively with a wide range of stakeholders to gather data requirements and produce appropriate analysis
Ability to work independently while managing various projects and tasks simultaneously
Experience querying data to perform adhoc analysis and deliver meaningful results
Strong attention to detail and an analytical mindset
Excellent knowledge of databases, data flows, and data manipulation
Excellent knowledge of designing, developing, and maintaining applications in data visualization platforms
Experience with Excel
Knowledge of the gaming industry is an advantage
Benefits And Beyond
Employees constantly rate Big Fish Games highly for its leadership, flexibility, well-being, diversity and inclusion through quarterly surveys.
FLEX-Forward work environment: Customize the when, where, and how you work while delivering goals
Health &amp; More: Medical, dental, vision, life, disability, Teladoc services, employee assistance program (EAP)
Work-Life: Wellness Friday (half-days), paid time off, parental leave, flexible work policy, studio holiday closure (Enjoy the week between Christmas and New Year!)
Wellbeing: Wellness fairs, weekly virtual workout classes, 24/7 access to mental health and wellbeing support, free therapy and counseling sessions for you and your family
Wealth Care: 401k matching, flexible spending account (FSA), employee discounts, employee stock purchase program
Learn &amp; Grow: LinkedIn Learning subscription, mentorship program, career development, individual development plans, educational assistance on job-related professional development
Community &amp; Fun: Company social events, employee impact groups, company swag, volunteer opportunities
About Big Fish
Building upon our 20-year legacy as a leader in the biggest gaming categories in the world, we are innovating and developing new products within the casual space to add to our extensive portfolio. Big Fish is dedicated to delivering amazing experiences for players to connect, compete and discover play, anywhere and on any device. This means games for broad global audiences in genres that are easy to learn, and difficult to master. Be a part of the team from the start.
Big Fish is part of Pixel United, the free-to-play, mobile-first video games business of Aristocrat Leisure Ltd (ASX: ALL)!
Big Fish Games is an equal opportunity employer. We bring unique talents together to build something special that’s why we welcome and encourage diversity in the workplace regardless of race, gender, religion, age, sexual orientation, gender identity, disability or veteran status.
This position can be performed remotely and is currently open to residents of all locations, except in the state of Colorado and New York City.
Location
Remote - USA (Job Posting)
Job family
Data Science
Contract Type
Regular
Time Type
Full time
Company
Big Fish Games
Show Less
Report</t>
  </si>
  <si>
    <t>WINESHIPPING COM LLC</t>
  </si>
  <si>
    <t>Napa, CA</t>
  </si>
  <si>
    <t>We are a leading third-party logistics provider headquartered in Napa, CA. We are currently seeking to fill the position of Data Analyst. This position is under the direct supervision of the Vice President of Sales
We are looking for a qualified and organized operations analyst to join our team. The operations analyst will study our organizational data streams and system reports to develop and maintain productivity and KPI tracking.
The ideal candidate will be able to translate data and evaluate operations to develop and advise on new projects and metrics to all levels of staff. The operations analyst will also research and compare multiple avenues of workflows, assist in all department analysis, conduct internal audits and create dashboards for executive review.
Operations Analyst Duties and Responsibilities
Apply statistical analysis, simulations, and predictive modeling to analyze operational performance
Assist in developing new strategies and methods to streamline data capture and reporting
Analyze performance trends and patterns
Perform operations analysis for all technologies and projects
Prepare and maintain several detailed KPI reports and scorecards
Create set company standards and reporting structures
Conduct investigative internal audits and create reports of findings
Operations Analyst Requirements and Qualifications
Bachelor's degree in statistics, business, data management, operations research, or related field preferred
2 years' experience as an operations analyst, in an operation or research analyst role, or in a related position
Able to analyze large, complex data sets using a variety of software and tools
Comfortable with database administration skills and resources
Able to multitask, prioritize, and manage time efficiently
Goal-oriented, organized team player
Able to analyze data and statistics and translate results into better solutions
Excellent verbal and written communication skills
Pays strict attention to detail
Good interpersonal and presentation skills for interaction with all levels of management
PAY AND BENEFITS
Benefits: 401(k), 401(k) matching, Dental insurance, Disability insurance, Employee assistance program, Flexible spending account, Health insurance, Health savings account, Life insurance, Paid time off, Referral program, and Vision insurance
Supplemental Pay: Bonus pay
Show Less
Report</t>
  </si>
  <si>
    <t>Talentheed In</t>
  </si>
  <si>
    <t>Job description:
Responsibilities &amp; Key Accountabilities:
Executes existing reporting and analytical responsibilities.
Leverages data analytics tools to create new dashboards, reports, and any additional ad-hoc requests.
Ensures the quality of work output by displaying a keen attention to detail.
Develops additional technical competencies and subject matter expertise within core functional group.
Presents findings in easily understood ways, focuses on how the data analytics fits into the bigger picture.
Standard Minimum Qualifications:
Must be legally permitted to work in the United States.
The knowledge, skills and abilities typically acquired through the completion of a bachelor's degree program or equivalent degree in a field of study related to the job.
Job Type: Full-time
Salary: $11.64 - $31.10 per hour
Schedule:
8 hour shift
Work Location: Remote
Show Less
Report</t>
  </si>
  <si>
    <t>NES Fircroft</t>
  </si>
  <si>
    <t>OVERVIEW:
This position requires a skilled data gathering analyst, responsible for tracking and expediting warranty return cases and evaluating warranty return parts in a shop floor environment. Will be responsible for presenting data in detailed reports, tracking progress and setting priorities, improving current process flow, and supporting manufacturing improvement efforts by gathering relevant findings from customer incident reports.
Education
Associates degree preferable; or 1-2 years related experience and training; or equivalent combination of education and experience.
Experience
Able to perform a variety of tasks ranging from data entry and test logs, to physical inspection of large tooling.
Has knowledge of commonly-used concepts, practices, and procedures within the office supply chain.
Must be able to read and interpret drawings, and analyze and draw conclusions from data.
Experience safely working around forklift and overhead crane operation.
Experience with the use of basic metrology tools.
Skills:
Organizational skills and moderate-level data entry.
Ability to interpret drawings and understand tolerances.
Ability to deal with problems involving tracking documentation and locating and marking physical parts.
Effective communication skills, both verbal and written
Must have a safety and quality mindset.
Ability to accurately document data and perform basic math functions of addition, subtraction, multiplication, and division using whole numbers, common fractions, and decimals, and program simple functions in Excel.
Job Types: Full-time, Contract
Pay: $20.00 - $23.00 per hour
Schedule:
10 hour shift
8 hour shift
Day shift
Monday to Friday
Weekend availability
Education:
Associate (Preferred)
Experience:
Microsoft Excel: 1 year (Preferred)
Data entry: 1 year (Preferred)
Precision measuring instruments: 1 year (Preferred)
Manufacturing: 1 year (Preferred)
Work Location: One location
Show Less
Report</t>
  </si>
  <si>
    <t>Data Analyst I</t>
  </si>
  <si>
    <t>Data Analyst I
- (3220292)
Job Title: Data Analyst
Lab: Xu
Direct Supervisor: Xu Yu
Employing Hospital and Department: Ragon Institute of MGH, MIT, and Harvard
The Yu Lab at Ragon Institute of Harvard, MIT and MGH is seeking a highly motivated bioinformatician (Data Analyst) to join our team.
Job Duties:
The successful candidate will be responsible for the maintenance of various pipelines to analyze viral sequences, discover new therapeutic targets and develop new treatment strategies to find a cure for HIV infection.
The applicant will lead efforts of maintaining proper data management protocols for storage and sharing of genomic and clinical data. The candidate will provide training and technical support to all lab members for accurate and efficient electronic note taking, record keeping and data collection.
Applicants will interact with physicians, scientists, and technologists to provide statistical and bio-computational support for experimental design, data processing and data analysis procedures. The applicant is expected to deliver reports in written or oral formats in a concise way with vivid visualization.
This position will be supervised by a senior bioinformatician in the lab. Opportunities will be offered to a motivated individual to develop a strong ability to conduct independent research, participate in NIH-funded programs and contribute to future manuscripts intellectually.
Qualifications:
B.S. in computational biology, bioinformatics, computer science, or a related field.
Familiar with fundamental concepts in statistics and molecular biology, especially with next-generation sequencing technology.
Demonstrable skills with Linux, R, Python and database management (SQL).
Familiar with common bioinformatic file formats, such as FASTA/FASTQ, SAM/BAM and BED.
Proper record keeping, exceptional attention to detail is a must.
The above job description details the major duties and qualifications of the listed position. The employee hired to this position confirms that he/she is able to perform all duties outlined. Although the specific duties and responsibilities of this position may vary slightly, the supervisor of this position will ensure that the employee hired to this position is trained and qualified to complete each task assigned. If the duties or responsibilities of this position need to change significantly, then the supervisor must submit an updated job description to the Office Manager for review.
EEO Statement
Massachusetts General Hospital is an Equal Opportunity Employer. By embracing diverse skills, perspectives and ideas, we choose to lead. Applications from protected veterans and individuals with disabilities are strongly encouraged.
Primary Location MA-Cambridge-MGH 400 Technology
Work Locations MGH 400 Technology 400 Technology Square Cambridge 02139
Job Professional/Managerial
Organization Massachusetts General Hospital(MGH)
Schedule Full-time
Standard Hours 40
Shift Day Job
Employee Status Regular
Recruiting Department Ragon Institute
Job Posting Nov 3, 2022
Show Less
Report</t>
  </si>
  <si>
    <t>D.A. Davidson Companies</t>
  </si>
  <si>
    <t>Data Analyst, Investment Banking</t>
  </si>
  <si>
    <t>Salt Lake City, UT</t>
  </si>
  <si>
    <t>Job Description:
Do NOT click the 'Apply Now' button. As we transition to a new applicant tracking system, we ask that you CLICK HERE) to apply.
D.A. Davidson Companies is an independent, employee-owned company with a rich history spanning more than 80 years. We are dedicated to conducting our business in accordance with the highest standards of integrity and ethics, and delivering outstanding service to our clients and each other. We support a friendly, open and supportive culture, and encourage candid communication and productive engagement that make our companies and each of us better.
Our Technology Investment Banking team ("Tech IB") includes 40+ investment bankers focused on four key areas, including software, financial technology, tech-enabled services and cloud &amp; data infrastructure. This team performs a variety of functions for corporate clients, including M&amp;A advisory for founder-owned and institutionally backed businesses, as well as capital raising for public and private companies. The Tech IB team strongly believes that differentiated data will continue to be its competitive advantage in its core verticals and geographies.
Summary/Function:
The Data Analyst will assist the Tech IB team members with a variety of data-centric, business-critical projects, tasks, requests and deliverables. This role requires establishing excellent internal communication to successfully work not only within Tech IB, but also cross-functionally with many departments, including Senior Management, Compliance, Legal, Operations, and IT to gather information, manage projects, and ensure deliverables are met in a timely manner.
Required Experience:
Qualifications:
Based in Portland, OR; Salt Lake City, UT or New York, NY
Bachelor’s degree, 3.5 minimum GPA
Demonstrate interest in understanding the investment banking landscape
Demonstrated ability to proactively work with wide range of internal partners and external business providers
Exceptional organizational skills and attention-to-detail
Strong verbal and written communication skills
Ability to prioritize multiple demands and competing priorities
Ability to quickly become a subject matter expert in assigned project areas
Self-starter who is able to work independently and in a team
Strong technology and computer literacy skills, including Microsoft Excel &amp; PowerPoint
Prior experience with Salesforce or similar CRM systems
Objectives:
Manage and derive insights from recently launched CRM deployment for more active pipeline development
Advance current data tagging practices for better marketing precision
Leverage existing data services to bolster existing CRM data
Research and assist in development of tools to automate funnel development
Develop processes to incorporate existing business-level data into more robust reporting platform
Assists technology leadership with more advanced KPIs based on existing and newly created data
Participates in meetings and as requested
Performs other duties as assigned
We are an equal opportunity employer and value diversity at our company. We do not discriminate on the basis of race, religion, color, national origin, gender, sexual orientation, age, marital status,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From: D.A. Davidson Companies
Show Less
Report</t>
  </si>
  <si>
    <t>Emory University</t>
  </si>
  <si>
    <t>Discover Your Career at Emory University:
Emory University is a leading research university that fosters excellence and attracts world-class talent to innovate today and prepare leaders for the future. We welcome candidates who can contribute to the diversity and excellence of our academic community.
Description:
JOB DESCRIPTION:
Creates and maintains a data dictionary and meta data. Supports efforts to ensure that data standards are developed and maintained.
Ensures that the uses of data through reports and queries are accurate.
Supports business and system re-engineering and architecture development to define future data needs.
Serves as an organizational consultant on matters relating to databases by providing expertise to assist users in meeting their needs. Performs other related duties as required.
MINIMUM QUALIFICATIONS:
A bachelor's degree and one year of experience in data analysis, statistics, or a related field, OR an equivalent combination of education, training, and experience.
NOTE: This role will be granted the opportunity to work from home regularly but must be able to commute to Emory University on a flexible weekly schedule based upon business needs. Schedule is based on agreed upon guidelines of department of work. Emory reserves the right to change remote work status with notice to employee.
Emory Supports a Diverse and Inclusive Culture: To ensure the safety of our campus community, the COVID-19 vaccine is required. For more information on the University and Hospital policies and potential exemptions, please see our website.
Emory University is dedicated to providing equal opportunities and equal access to all individuals regardless of race, color, religion, ethnic or national origin, gender, genetic information, age, disability, sexual orientation, gender identity, gender expression, and veteran's status. Emory University does not discriminate in admissions, educational programs, or employment on the basis of any factor stated above or prohibited under applicable law. Students, faculty, and staff are assured of participation in University programs and in the use of facilities without such discrimination. Emory University complies with Executive Order 11246, as amended, Section 503 of the Rehabilitation Act of 1973, the Vietnam Era Veteran's Readjustment Assistance Act, and applicable executive orders, federal and state regulations regarding nondiscrimination, equal opportunity and affirmative action. Emory University is committed to achieving a diverse workforce through application of its affirmative action, equal opportunity and nondiscrimination policy in all aspects of employment including recruitment, hiring, promotions, transfers, discipline, terminations, wage and salary administration, benefits, and training. Inquiries regarding this policy should be directed to the Emory University Department of Equity and Inclusion, 201 Dowman Drive, Administration Building, Atlanta, GA 30322.
Emory University is committed to providing reasonable accommodations to qualified individuals with disabilities upon request. To request this document in an alternate format or to request a reasonable accommodation, please contact the Department of Accessibility Services at 404-727-9877 (V) | 404-712-2049 (TDD). Please note that one week advance notice is preferred.
Show Less
Report</t>
  </si>
  <si>
    <t>CSU Fullerton Auxiliary Services</t>
  </si>
  <si>
    <t>Fullerton, CA</t>
  </si>
  <si>
    <t>Under the direction of the Chief Operating Officer, the Data Analyst will assist the OCIE SBDC Network in analyzing data, preparing analytic reports, and monitoring the data integrity of the CRM system used.
Please be aware that funding for this position is awarded through a Grant/Contract over a specified period. Employment for this position beyond current Grant/Contract funding is contingent upon continued funding.
Essential Duties
Interpreting data, analyzing results using statistical techniques
Monitor the CRM system used by the SBDC and create processes for ensuring proper data integrity
Filter and clean data by reviewing reports and performance indicates to locate problems
Assist with EDMIS reporting on a quarterly basis to SBA
Create quarterly reports at a network and center level for informational purposes
Identify, analyze and interpret trends or patterns in complex data sets
Strong analytical skills and expertise using excel and tableau, data models, database design development, data mining , and segmentation techniques.
Other duties as assigned.
Qualifications
Thorough working knowledge of Microsoft Office, especially Excel
Good written and oral communication
Ability to independently handle multiple work unit priorities and projects
Ability to troubleshoot most office administration problems and respond to all inquiries and requests related to work area
EDUCATION:
Minimum Bachelor's Degree
PHYSICAL DEMANDS:
Prolonged standing and walking, talking, hearing, pulling, bending, may carry forty (40) pounds of objects/material, maybe exposed to extreme noise level, reach with hands or arms, stoop, kneel, taste or smell.
APPLICATION PROCEDURE:
CSU Fullerton, Auxiliary Services Corporation (ASC) is committed with Diversity, Equity, and Inclusion (DEI) practice. This means hiring diverse talent and ensuring employees understand and respect differences around us. ASC is an Equal Opportunity and Affirmative Action Employer and a member of E-Verify.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If you are a qualified individual with a disability or a disabled veteran, you have the right to request an accommodation if you are unable or limited in your ability to use or access our career center as a result of your disability. To request an accommodation, contact a Human Resources Representative at (657) 278-4117.
A background check (including a criminal records check) must be completed satisfactorily before any candidate can be offered a position with the ASC. Failure to satisfactorily complete the background check may affect the application status of applicants or continued employment of current ASC employees who apply for the position.
CSU Fullerton Auxiliary Services Corporation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Note: CSUF/ASC follows the direction of the CSU Policy related to COVID-19 vaccination. See FAQ Vaccines for more information.
Show Less
Report</t>
  </si>
  <si>
    <t>Entry level Business /Data Analyst</t>
  </si>
  <si>
    <t>We are looking for a hands-on Business /Data Analyst who is a creative problem solver with a passion to deliver advanced data-driven solutions. We have multiple openings Nationwide.
Required Education and Experience
Undergraduate degree in business, logistics, mathematics, statistics, or related field, required
1-2 years of analytics experience, required
Good communication
Knowledge of programming languages like SQL, R, Python
Knowledge of data visualization software like Power BI, Tableau
Job Type: Full-time
Pay: $30.00 - $35.00 per hour
Benefits:
Health insurance
Schedule:
8 hour shift
Experience:
SQL: 1 year (Preferred)
Work Location: On the road
Show Less
Report</t>
  </si>
  <si>
    <t>Creatura Consulting</t>
  </si>
  <si>
    <t>Sr Data Analyst- SQL, SNowflake</t>
  </si>
  <si>
    <t>About the job
The ideal candidate will use their passion for data and analytics to provide insights to the business covering a range of topics. They will be responsible for conducting both recurring and ad hoc analysis for business users.
Responsibilities
· Understand the day-to-day issues that our business faces, which can be better understood with data
· Compile and analyze data related to business' issues
· Develop clear visualizations to convey complicated data in a straightforward fashion
Qualifications
· Bachelor's or Master's degree in Statistics or Applied Mathematics or equivalent experience
· 5 years' Data Analysis experience
· Strong technical skills in SQL / must be skilled in creating SQL queries from scratch – will be given a SQL test during the interview
· Snowflake experience – pulling customer data, segmenting populations
· Critical thinking, problem solving skills
· Good communication skills as they will be communicating daily with team members, Team Leads and Pod Leads verbally and in writing
· Banking / prior lending / similar consumer restitution, remediation experience a PLUS
· Business Analysis experience preferred
Job Type: Contract
Pay: $50.00 - $70.00 per hour
Experience level:
5 years
Schedule:
8 hour shift
Experience:
SQL: 5 years (Required)
Snowflake: 2 years (Required)
Work Location: Remote
Show Less
Report</t>
  </si>
  <si>
    <t>Ashburn, VA</t>
  </si>
  <si>
    <t>The client is seeking Data Analyst's to coordinate changes to computer databases, test, and implement the database applying knowledge of database management systems. We have multiple job openings for Data Analyst's Nationwide
Skill : SQL, Python, Tableau , AWS (Plus)
SQL
Tableau
Python exp.
Education/Experience:
Bachelor's degree in a technical field such as computer science, computer engineering or related field required
1-2 years applicable experience required
Experience with database technologies
Knowledge of the ETL process
Knowledge of at least one scripting language
Strong written and oral communication skills
Strong troubleshooting and problem solving skills
Desire to be working with data and helping businesses make better data driven decisions.
Job Type: Full-time
Pay: $26.00 - $32.00 per hour
Benefits:
Health insurance
Schedule:
8 hour shift
Experience:
SQL: 1 year (Preferred)
Work Location: On the road
Show Less
Report</t>
  </si>
  <si>
    <t>Phoenix Loss Control</t>
  </si>
  <si>
    <t>Phoenix Loss Control
' 382 NE 191st St. PMB 92145
Miami, FL 33179
Job title: Data Analyst
Position type: part time to start, could become full time
Compensation: salary and bonus
Location: remote
COMPANY OVERVIEW
Phoenix Loss Control (“Phoenix” or “PLC”) is a business services provider in the cable, telecom, and utilities sector. PLC’s core service is outside plant damage investigation, recovery, and prevention. We help our clients recover the costs of third-party damages to their infrastructure, such as underground fiber optic or gas lines.
PLC currently employs over 120 people, servicing some of the largest cable and telecoms operators in across the country (Comcast, Spectrum, AT&amp;T, and Google, to name a few). Phoenix is currently aggressively expanding its business and is looking for talented and energetic people to bring onboard to help drive growth.
POSITION SUMMARY
As the Phoenix Data Analyst, the candidate would be in charge of taking over the running / management of
Phoenix’s multitude of departmental and companywide Key Performance Indicator (“KPI”) reporting. The candidate would report directly to the President and be responsible for making sure all of Phoenix’s KPI reporting is done accurately and on time, as well as helping provide insight into the trends the KPI data is showing. The candidate would also work closely with our software developers to ensure our claims database is set up to provide the best possible data analytics and reporting functionality.
DUTIES
- Work directly with the president to run the companywide KPI reporting program
- Developing and run various departmental and company wide KPI reports
- Help analyze KPI report data and deduce business trends and strategy
- Work with management to help develop strategies to improve KPIs
- Work with software developers to develop better database KPI reporting tools
CANDIDATE REQUIREMENTS.
Fluent in English
High level of expertise / ability manipulating and interpreting large data sets required
High level of expertise / ability in Microsoft Excel required
Experience in other data analytics tools (e.g., power Bi or MS Access) strongly preferred
Job Types: Part-time, Full-time, Contract
Pay: $50,000.00 - $150,000.00 per year
Benefits:
401(k)
401(k) 4% Match
Flexible schedule
Health insurance
Paid time off
Work from home
Compensation package:
1099 contract
Profit sharing
Yearly bonus
Yearly pay
Experience level:
2 years
Schedule:
Monday to Friday
Experience:
Microsoft Excel: 2 years (Required)
Work Location: Remote
Show Less
Report</t>
  </si>
  <si>
    <t>Locations:
Los Angeles, CA
Provo, UT
New York, NY
Who You Are
Do you have an affinity for analyzing data and transforming it into a story? Do you find yourself thinking differently than the average person? Do you hear “Digital Influencer Marketing Campaign” and think, “That’s my jam!”? If so, this may be your dream job. BEN is seeking a Paid Social Analyst for their influencer paid media campaigns. As a member of the paid media team, you’ll analyze the performance of influencer-generated content on TikTok, Instagram, YouTube, Twitter, and Facebook. The ideal candidate is passionate about social media and analytics.
Who WE Are
BEN Group, Inc. connects global brands to consumers through the power of popular entertainment. From the world-leading product integration platform, to the global leader for rights clearances and representation (Greenlight), to the best in class Influencer channel optimization solutions (TubeBuddy), BEN Group helps elevate projects, amplify brands, and captivate audiences. Our team is global, with offices in Los Angeles (headquarters), New York, London, Shanghai, and Provo.
At BEN, we recognize that our employees are the key to the company’s success and work hard to maintain our incredible company culture. While BEN is a well-established organization and a recognized industry leader with a rich history of integration and licensing success stories, we have not abandoned our start-up mentality. BEN continually evolves branding strategies through artificial intelligence and predictive modeling to meet the unique needs of our clients. To that end, BEN is results-oriented, client-centric, and highly creative organization which offers candidates the opportunity to learn from the best and the brightest in this dynamic industry. BEN offers a competitive benefits package and promotes an environment which supports our core values of Passion, Accountability, Teamwork, Inclusion, Empowerment and Balance.
Responsibilities:
Analyze, interpret and design data from multiple platforms (Facebook, Youtube, TikTok, Pinterest, etc.), both quantitative and qualitative.
Deep-Dive Analysis: Analyze and optimize against performance metrics to identify patterns, uncover opportunities, and create a common understanding of how audiences and users are interacting with influencer content and specific ads.
Develop benchmark performance across paid social channels and work closely with teams to ensure accurate measurement and reporting.
Collaborate very closely with Client Service to consistently identify needs our existing clients may not recognize and ensure that approaches and solutions are linked to objectives and future needs.
Analyzing each brand for growth opportunities (revenue, upside/potential, performance, etc.).
Produce campaign reports that contain actionable insights for clients.
Analyze historical campaign performance to inform pricing and to help develop best practices for targeting and content.
Build automated dashboards, reports, and models to help teams make faster and better decisions.
Provide optimization recommendations grounded in data to all stakeholders.
Qualifications and Skills:
2+ years of analytical experience with performance marketing analytics.
Experience with DOMO (or Tableau or a similar BI tool) with experience building dashboards and leveraging multiple data sets
Experience with SQL and/or Python.
Able to work effectively on sometimes ambiguous data within a fast-changing environment, tight deadlines, and priority changes.
Demonstrated ability to translate data into a story that guides future marketing decisions
Basic understanding of statistical concepts.
A highly analytical and data-driven mindset with a structured problem-solving approach
Self-driven with excellent planning, organizational, and time-management skills.
Ability to spot problems before they arise, and constantly looking for ways to improve ways of working
Don’t meet every requirement listed? Studies show that women and people of color are less likely to apply for jobs when they don’t meet every requirement. At BEN, we are committed to building a diverse and inclusive community, so if you think you could crush this role, even without all the listed qualifications, please apply! You may be exactly who we didn’t even know we need.
Show Less
Report</t>
  </si>
  <si>
    <t>CODEFORCE 360</t>
  </si>
  <si>
    <t>Job Description:
Translating business requirements into technical specs.
Identify, analyze, and interpret trends or patterns in complex data sets
Perform data profiling tasks.
Creating data mappings.
Identify and implement data quality rules.
Data Analysis on Financial/Asset Management Applications - Collecting and interpreting data, understand the relationship between the data elements.
To run queries on existing data sources to evaluate analytics and analyze trends.
Work with the Application Development team to implement data strategies, build data flows and develop conceptual data models.
Oracle PL/SQL
Unix
IBM IGC (Information Governance Catalog)
IBM Information Analyzer
Collibra
Data Governance Practices
Strong DWH concepts
Advanced SQL knowledge
Strong verbal and written communication skills
An analytical mind and inclination for problem-solving
Financial\Asset Management domain knowledge
An understanding of data architecture and modeling practices and concepts including entity-relationship diagrams, normalization, abstraction, demoralization, dimensional modeling, and meta data modeling practices.
Job Types: Full-time, Contract
Pay: $60.00 - $65.00 per hour
Experience level:
5 years
6 years
Schedule:
8 hour shift
Ability to commute/relocate:
Charlotte, NC 28277: Reliably commute or planning to relocate before starting work (Required)
Experience:
SQL: 4 years (Required)
Work Location: One location
Show Less
Report</t>
  </si>
  <si>
    <t>Trinidad Benham</t>
  </si>
  <si>
    <t>Description
There’s a reason Trinidad Benham is recognized as a leader in our industry. Trinidad Benham Corp has been in business for over 100 years, and we know a thing or two about providing stable employment and growth.
WHAT YOU'LL BE DOING
Our Data Analysts are responsible for providing analysis, reporting, and data tools to the business. Cleans, analyzes, models, interprets data and creates reports and data visualizations to help the company make better business decisions.
Here is what you will be doing:
Provides data analysis and research support on strategic projects. Projects include (but are not limited to): Data Warehouse build-out, Panda ERP, and advanced analytics efforts.
Creates reports in SSRS and other platforms for consumption by the business. Capable of gathering requirements and proactively reaching out to business users in cases of incomplete or unclear specifications.
Conducts meetings and presentations to share ideas and findings.
Performs critical analysis to understand business issues. Documents and communicates the results of this analysis.
Documents new and existing reports according to standard SDLC practices.
Gathers information from various MSSQL, PostgreSQL, Snowflake and flat-file sources for analysis.
Writes complex production SQL code to drive reports and ETL functions in various databases.
Utilizes methodical and logical approach to help prepare and maintains in-depth analysis, modeling, monthly/quarterly/annual forecasting, and reporting and business performance to support operational goals and initiatives.
Modifies databases and/or directs programmers and analysts to make changes.
Performs other duties as assigned by management.
WHAT WE NEED
EDUCATION AND FORMAL TRAINING:
Bachelor’s degree in a technical, analytical or equivalent field required
Minimum of two or three (2-3+) years experience or more as a Data Analyst required
KNOWLEDGE, SKILLS, AND ABILITY:
A high level of proficiency with SQL.
Basic experience writing SSRS reports.
Experience with IBM Cognos, Tableau, Crystal Reports and/or Snowflake DBMS a plus.
High standards of accuracy and high-level attention to detail.
Advanced proficiency with MS Office applications (Excel, Outlook, Word, and PPT).
Experience with data analysis related to manufacturing or logistics is strongly preferred.
Proficient at requirements gathering in the areas of analytics and ERP systems.
A strong understanding of how reports are used by the business. Good at creating a detailed outline of different reporting use cases.
Experience interacting with non-technical end users – training them on your reports and identifying their reporting needs.
Eagerness to learn new technical tools and grow your skills as an IT professional and as a knowledge leader.
Excellent verbal and written communication skills.
Self-starter and ability to work independently as well as cross-functional teams.
EXTRAS
Employee-owned
Advancement Opportunities
Insurance coverage that includes medical, dental, vision and life insurance and Flexible spending accounts
401(k) with employer match
Paid holidays and competitive vacation/sick pay plans
Tuition assistance program
Employee stock ownership program (ESOP)
Annual salary between $55,000- 65,000
About Trinidad Benham
We are a 100% employee-owned company offering an Employee Stock Ownership Plan (ESOP). Trinidad Benham cares about you beyond a paycheck and a benefits package. We are culture of teamwork, creativity, pride, and ownership. Everyone at Trinidad Benham strives cohesively to offer exceptional products and service because we know our efforts result in a healthy bottom line and a thriving ESOP. We are planting the seeds for a more sustainable tomorrow. Become an owner today!
Trinidad Benham Corporation is an equal employment opportunity and affirmative action employer that participates in the E-Verify program as required by law. All qualified applicants will receive equal consideration for employment without regard to race, color, religion, sex, sexual orientation, gender identity, national origin, disability, Veteran status or other legally protected characteristics.
Show Less
Report</t>
  </si>
  <si>
    <t>Business Analyst (Data Analyst): 23-00088</t>
  </si>
  <si>
    <t>San Bruno, CA</t>
  </si>
  <si>
    <t>Primary Skills: Data Analyst, Sql, Tableau, AB Testing, and Retail
Location: Hybrid to San Bruno (CA), Hoboken (NJ), Chicago (IL), Bentonville (AR)
Duration: 12+ Months (Possible extension)
Contract Type: W2/C2C
Pay Range: $50 - $55 Per Hour
-
TALK to a recruiter NOW: CONTACT Snehal at 408-907-6924
-
Work for the Largest eCommerce/Retail company
JOB RESPONSIBILITIES
Serves as a liaison between the business community and the IT organization in order to provide technical solutions to meet user needs. Possesses expertise in the business unit(s) they support, as well as, an understanding of the IT organizations systems and capabilities.
Assists in the business process redesign and documentation as needed for new technology.
Translates high level business requirements into functional specifications for the IT organization and manages changes to such specifications.
JOB REQUIREMENT
Educates the IT organization on the direction of the business.
Negotiates agreements and commitments by facilitating communication between business unit(s) and IT from initial requirements to final implementation.
Possesses an understanding of technological trends and uses this knowledge to bring solutions to business units supported to enhance the enterprises competitive edge. May make recommendations for buy versus build decision.
Bachelor's Degree in Computer Science, Information Systems, Business Administration, or other related field. Or equivalent work experience. Typically has 1 to 3 years of relevant technical or business work experience.
-
CALL NOW: Snehal at 408-907-6924
-
ABOUT AKRAYA
Akraya is an award-winning IT staffing firm and the staffing partner of choice for many leading companies across the US. Akraya was recently voted as a 2021 Best Staffing Firm to Temp for by Staffing Industry Analysts and voted by our employees and consultants as a 2022 Glassdoor Best Places to Work.
Show Less
Report</t>
  </si>
  <si>
    <t>Northwell Health</t>
  </si>
  <si>
    <t>Lake Success, NY</t>
  </si>
  <si>
    <t>Job Description
Job Description
Analyzes, verifies, tracks and reports on department related databases and software. Serves as a liaison between department’s analytical needs and technical data storage systems and files; collaborates with stakeholders to document requirements for reporting. Develop analytic reports and dashboards utilizing various databases and third party data files.
Job Responsibility
Analyzes, verifies, tracks and reports on department related databases and software.
Identifies strategies for evaluation of key performance indicators (KPI’s), quality metrics, outcomes evaluation, population management studies, etc.
Develops technical and functional specifications based on business requirements and analysis of technical workflows.
Identifies issues in data quality that would impact reporting (i.e. duplicate records, missing data, etc.).
Identifies methods of data visualization and presentation principles to ensure effective and impactful communication of projects to management.
Maintains trends and tracks various measures to fully utilize the capabilities of databases and data files.
Integrates add-on programs to eliminate or streamline back end processes.
Serves as a liaison between departments analytical needs and technical data storage systems and files.
Operates under general guidance and work assignments are varied and require interpretation and independent decisions on course of action.
Performs related duties as required. All responsibilities noted here are considered essential functions of the job under the Americans with Disabilities Act. Duties not mentioned here, but considered related are not essential functions.
Job Qualification
Bachelor's Degree preferred, or equivalent combination of education and related experience.
1-3 years of relevant experience, required.
*Additional Salary Detail
The salary range and/or hourly rate listed is a good faith determination of potential base compensation that may be offered to a successful applicant for this position at the time of this job advertisement and may be modified in the future. When determining a team member's base salary and/or rate, several factors may be considered as applicable (e.g., location, specialty, service line, years of relevant experience, education, credentials, negotiated contracts, budget and internal equity).
Apply Now: click Apply Now
Show Less
Report</t>
  </si>
  <si>
    <t>Technman Consultin</t>
  </si>
  <si>
    <t>Job Title: Data Analyst : (HYBRID ROLE)
Job Description:
Primary Skills: SQL, Tableau, ETL
Duration: 12 Months Plus
Location: Fremont, CA / Austin, TX
JOB RESPONSIBILITIES:
Work effectively with engineers and conduct end-to-end analyses, from data requirement gathering, to data processing and modeling. Interpret data, analyze results using statistical techniques, and provide ongoing reports
Identify data sources where the potential value is not fully realized and invent new means with which to interact and gather insights from them. Monitor key product metrics, understanding root causes of changes in metrics
Identify, analyze, and interpret trends or patterns in complex data sets and depict the story via dashboards and reports. Acquire data from primary or secondary data sources and maintain databases/ data systems to empower operational and exploratory analysis
Maintain existing data visualizations and dashboard enhancement requests
JOB REQUIREMENTS:
Bachelor's/Master's degree or higher in quantitative discipline (e.g. Statistics, Computer Science, Mathematics, Physics, Electrical Engineering, Industrial Engineering) or the equivalent in experience and evidence of exceptional ability
Advanced abilities with Excel and SQL queries
Data visualization veteran, familiar with tools and techniques such as Tableau. Familiarity/understanding of APIs
Job Type: Contract
Salary: $38.00 - $45.00 per hour
Ability to commute/relocate:
Austin, TX 78701: Reliably commute or planning to relocate before starting work (Required)
Application Question(s):
Are you comfortable to work on W2?
Education:
Bachelor's (Preferred)
Experience:
SQL: 4 years (Preferred)
ETL: 4 years (Preferred)
Tableau: 4 years (Preferred)
Work Location: One location
Show Less
Report</t>
  </si>
  <si>
    <t>NASDAQ</t>
  </si>
  <si>
    <t>Data Analyst - Surveillance</t>
  </si>
  <si>
    <t>New York, NY
Who we are
At Nasdaq, we are relentlessly reimagining the world of tomorrow — one that is built on innovative technology, fueled by market-moving insights and driven by forward thinking.
We provide our employees with the resources and opportunities they need to chart a career of achievement, growth and endless possibilities.
Our People Lead with Integrity, take ownership, strive to fuel client success, consistently deliver value and collaborate to play as a team to innovate at the highest level
The Operations and Compliance Network, LLC (Ocean), a wholly-owned subsidiary of Nasdaq, provides, hosts, and maintains one or more alternative trading systems platforms (Customer Execution Platforms) on behalf of registered broker-dealers (Customer) of the Customer Execution Platforms, and provides certain support services related to Customers’ compliance, surveillance, and supervisory obligations. It also is an SCI systems provider to its SCI entity clients, maintains various policies and procedures that support such SCI entity clients with meeting their obligations under Regulation Systems Compliance and Integrity. Ocean uses Nasdaq’s technology, operations, and compliance monitoring, to provide trading and compliance support services to its clients. Ocean received exemptive relief from the SEC from registration as a broker-dealer, as it operates more as a service organization.
The Team
The Ocean Data Surveillance team manages alerts, investigation status, supporting documentation maintenance, outputs, and other information demonstrating appropriate review and escalation of alerts. This allows its customers ‘compliance teams to minimize the most common surveillance challenges by translating regulatory guidelines and rules governing trading conduct into trading alerts that identify potentially abusive trading behavior, providing data analytics functionality to manage alerts and outputs, and demonstrating appropriate review and escalation of alerts, and sourcing, capturing, and maintaining data elements required to conduct a complete review of trading activity.
A typical day will include:
Analyzing orders and trading activity based on real time-alerts and other generated alerts
Monitoring markets to detect anomalies, review electronically generated alerts, and address market participant inquires
Advising management and employees of market surveillance observations and obligations
Preparing written reports and analyses for management
Interacting with customers on market surveillance issues
Coordinating efforts related to audits, reviews, and examinations
Undertaking regulatory technology and other regulatory projects
Establishing remediation processes for identified regulatory issues
Administering annual training program for the staff.
Working in collaboration with the Office of General Counsel to strengthen market surveillance programs.
Assisting to ensure surveillance systems are meaningful and valid
Assisting with preparation, creation, and development of review procedures
You will need to demonstrate:
Substantive knowledge of equities markets and basic trading strategies.
Self-starter ability to work both independently and as part of project teams.
Ability to work and thrive in a fast-paced legal and business culture.
Excellent written and verbal communication skills and a fine attention to detail.
Analytical problem-solving experience
A high level of professionalism and outstanding business judgment.
Microsoft Excel proficiency
Education Requirement:
Bachelor’s degree
Come as You Are
Nasdaq is an equal opportunity employer. We positively encourage applications from suitably qualified and eligible candidates regardless of age, color, disability, national origin, ancestry, race, religion, gender, sexual orientation, gender identity and/or expression, veteran status, genetic information, or any other status protected by applicable law.
We will ensure that individuals with disabilities are provided reasonable accommodation to participate in the job application or interview process, to perform essential job functions, and to receive other benefits and privileges of employment. Please contact us to request an accommodation.
What We Offer
We’re proud to offer a competitive rewards package that is meaningful, recognizes the unique needs of our employees and their families and incentivizes employees for their contribution to Nasdaq’s overall success.
The base pay range for this role is $46,900 - $78,200. In addition to base salary, Nasdaq provides a generous annual bonus/commission (short-term incentive), and equity (long-term incentive), comprehensive benefits, and opportunity for growth. Exact compensation may vary based on several job-related factors that are unique to each candidate, including but not limited to: skill set, experience, education/training, business needs and market demands.
Nasdaq’s programs and rewards are intended to allow our employees to:
Secure Wealth: 401(k) program with 6% employer match, Employee Stock Purchase Program with 15% discount, Student loan repayment program up to $10k, Company paid life and disability plans, Generous paid time off
Prioritize Health: Comprehensive medical, dental and vision coverage, Health spending account with employer contribution, Paid flex days to support mental wellbeing, Gym membership discounts
Care for Family: Hybrid home/office schedule (for most positions), Paid parental leave, Fertility benefits, Paid bereavement leave
Connect with Community: Company gift matching program, Employee resource groups, Paid volunteer days
Grow Career: Education Assistance Program, Robust job skills training and Professional development opportunities
For more information, visit
Nasdaq Benefits &amp; Rewards Career page
.
Show Less
Report</t>
  </si>
  <si>
    <t>Stock Exchanges</t>
  </si>
  <si>
    <t>CGI Group, Inc.</t>
  </si>
  <si>
    <t>Data Analyst - Entry Level</t>
  </si>
  <si>
    <t>Data Analyst - Entry Level
Position Description
Businesses everywhere are rapidly adopting business intelligence tools to turn their data into information. Looking forward, combining artificial intelligence with business intelligence tools will enable businesses to uncover even deeper insights from their data in a more efficient way. Are you passionate about deriving business value from complex data? If so, joining CGI as a Data Analyst could be the ideal opportunity for you.
You will join one of our many teams and work in a highly collaborative environment to enable our clients to make data-driven decisions. As a Data Analyst, you will have the opportunity to work with data from various industries, and transform it to develop actionable insights for our clients. At CGI, you can explore your full potential - not confined by borders or pre-defined paths. You're empowered to tackle problems in your own unique way which is not only valued and respected but encouraged.
Your future duties and responsibilities
What you'll do: (assignments may include responsibilities in one or more of the following areas):
Become a subject matter expert on Business Intelligence tools (such as Tableau, Microsoft Power BI, ArcGIS, Looker and MicroStrategy)
Learn about various technology stacks and how they connect to and impact BI tools
Design and build scalable data pipelines and models using Python or SQL
Prepare data for various data and analytics use cases, including business intelligence and machine learning
Develop and test dashboards, reports, and visualizations that answer business questions
Collaborate with clients, colleagues, and other stakeholders across projects and work assignments
Upskill on new technologies and tools by earning certifications
Educate and learn from other team members about various technologies and industries
Participate in business development and proposals on an ad hoc basis
Required qualifications to be successful in this role
Bachelor's degree in a relevant field that focuses on MIS, Computer Science, Information Technology, Information Systems or related field
Understanding of emerging technologies and the role they play in transforming businesses for the digital era
Knowledge of data warehouse concepts, business intelligence tools, cloud computing, and artificial intelligence/machine learning
Thorough understanding of database concepts and relational database design
Experience with SQL and Python
Passion for continuously learning new technologies and developing own knowledge and expertise
Experience working in a fast-paced team environment
Data-driven approach towards solving complex problems
Strong written and verbal communication and presentation skills
Ability to explain technical problems or concepts to non-technical users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Start your job application: click Apply Now
Show Less
Report</t>
  </si>
  <si>
    <t>Tarrant County, TX</t>
  </si>
  <si>
    <t>DATA ANALYST, County Administrator</t>
  </si>
  <si>
    <t>Tarrant, TX</t>
  </si>
  <si>
    <t>Summary
Provides analytical support for County-wide initiatives associated with COVID-19-related programs and projects.
Reviews applications, budgets, financial reports, and audits for compliance with applicable guidance and regulations.
Assists with research, statistical data, and policy support in order to facilitate the County’s ARPA and COVID-19 efforts in a variety of areas including County operations, public health initiatives, grant programs, citizen relations and communications, emergency management, and other County-wide initiatives.
Work assignment will be in the County Auditor’s Office or other County departments as needed.
Grant funded.
Posting may close at any time.
RETENTION PAY ($$$) AVAILABLE FOR TARRANT COUNTY EMPLOYEES
Full-time employees: May be eligible to earn up to 3 retention payments in 2022 totaling $4,900 ($1,000 on August 5th and September 16th, and $2,900 on December 9th.)
Note: Employees must be employed on each payment date to be eligible.
BENEFITS
Tarrant County employees enjoy superior health, retirement, and insurance benefits &amp;
13 County Holidays
For more information, please click on the link below:
http://www.tarrantcounty.com/en/human-resources/employee-benefits.html
Essential Duties and Responsibilities
Gathers and analyzes financial data, documents, and other information to make recommendations related to program eligibility and compliance.
Reviews budgets and financial reports for accuracy, allowability, and proper documentation.
Tracks and monitors progress of ongoing projects, contracts, and grants.
Monitors websites for updated guidance and direction from federal agencies and verification of audit requirements.
Assists in the preparation of quarterly, annual, and other reports as required and accumulates requested documents and information for outside auditors as necessary.
May approve check requests as needed and perform desk audits and monitoring reviews as required.
May provide a wide variety of professional-level survey, research, data analysis, and technical support to various County departments relating to a variety of County COVID-19 programs, projects, and initiatives as assigned.
Responds to inquiries and requests for data and information as needed from County departments, elected officials, governmental agencies, and others.
Performs all other related duties as required.
Minimum Requirements
NOTE: YOU MUST FILL OUT THE WORK HISTORY and EDUCATION SECTIONS OF APPLICATION TO SHOW YOU HAVE YEARS OF EXPERIENCE/EDUCATION AS REQUIRED BY HIRING DEPARTMENT OR BE DISQUALIFIED.
TO APPLY, must have a Bachelor’s degree or higher from an accredited college in Business Administration, Public Administration, or a related field. Accounting or Finance degree preferred.
TO APPLY, must have Two (2) full-time years of accounting, auditing, financial, or tax-related work experience. An emphasis in governmental or public agency accounting, budgeting, research, data analysis, or grants and contract management preferred.
Must have strong ability to analyze problems, identify solutions, project results, and adhere to strict deadlines.
Ability to collect and analyze financial data and draw logical conclusions.
Ability to make decisions based on relevant criteria and communicate risk to management for action.
Grant experience and knowledge of Uniform Grant Guidance preferred.
Effective verbal and written communication skills.
Proficient in use of spreadsheets and word processing and knowledgeable in techniques of conducting research including internet research.
Must be able to work both independently and within a close-knit team and establish and maintain effective working relationships with those contacted in the course of work including representatives from various public and governmental agencies and County departments.
If hired, must provide proof of educational attainment
at New Hire Processing or during the promotional process.
Tarrant County will conduct background checks on new hires that will include a criminal background check related to convictions and deferred adjudications in the past seven years and may include credit reports, motor vehicle records, employment records and educational attainment. A conviction or deferred adjudication is not an automatic bar to employment. Each case is considered individually.
Physical Demands and Work Environment &amp; Other Requirements
While performing the duties of this position, the incumbent is regularly required to sit, stand, walk, bend, stoop, climb, push and pull.
Show Less
Report</t>
  </si>
  <si>
    <t>TQI Solutions, Inc.</t>
  </si>
  <si>
    <t>"TQI Solutions – thought leaders delivering innovative solutions for the challenges of tomorrow"
TQI Solutions seeks problem solvers ready to join us in providing solutions that positively impact the success of our clients. TQI team members matter to us! We are committed to providing a competitive salary, positive work-life balance, a premier benefits package, and opportunities for continued career growth. Come join a collaborative working environment where your contributions are rewarded and valued!
TQI Solutions is currently seeking a Data Analyst ready to join our MSC ITGMS team. This position is located in Norfolk, VA.
Job Requirements
Analyze large datasets using statistical software packages such as SAS, SQL, Tableau, Python, Power BI, and the advanced features of MS Excel and MS Access. Assist in data mining, analysis, and reporting to support client organizations and initiatives. Perform various analyses using data drawn from diverse sources to map and identify genuine trends and relationships. Manage large datasets and translate data into meaningful reports for various users and management. Develop information dashboards using authoritative datasets. Support statistical analysis by leveraging cluster analysis, time series, multi-variable regression, etc.
Skills, Education, and Qualifications
Bachelor's Degree in Data Science, Data Analytics, Business, or Computer Science, Minimum of two (2) years job-related experience with analyzing large datasets utilizing statistical software packages. Experience/knowledge in data processing and reporting systems support also required.
Additional Desired Qualifications: (preferred not required)
Ability to examine, clean and normalize/synthesize data.
Skilled at employing a host of statistical/data analytics software packages.
Ability to manage large datasets and translate the data into meaningful reports for various users and management.
Clearance
The incumbent of this position will be subject to a background investigation and will be required to maintain a government granted security clearance.
TQI Solutions, Inc. is a Service-Disabled Veteran-Owned Small Business (SDVOSB) with staff located in Virginia, Maryland, DC, North Carolina, Hawaii, and California. We provide Mission and Information Technology Support Services to a wide range of Department of Defense clients. TQI Solutions strives to exceed customer expectations through results-oriented services and solutions that enable mission success. We pride ourselves in adopting our client's missions as our own, and consistently providing world-class technical solutions. We accomplish this by hiring dedicated problem solvers who build long-term, mutually trusting relationships with our customers.
Show Less
Report</t>
  </si>
  <si>
    <t>Dhar Mann Studios</t>
  </si>
  <si>
    <t>Social Media Data Analyst</t>
  </si>
  <si>
    <t>Burbank, CA</t>
  </si>
  <si>
    <t>ABOUT DHAR MANN STUDIOS:
Dhar Mann Studios is a video production company aimed at creating positive content for the social media generation. These short, motivational videos focused on life, business, and relationships receive over 1 Billion views monthly and have garnered over 40 Billion views on Facebook, YouTube, Instagram and TikTok. The team is led by Dhar Mann, a mission-driven entrepreneur with a global audience of over 90 Million social media followers and one of the highest viewed content creators in the world today. These compelling stories depict real life situations shown by actors that teach important life lessons, inspired by Dhar Mann's personal experience of success and failure. The company is driven by one founding principle: We’re not just telling stories, we’re changing lives.
BIG PICTURE:
We are searching for an experienced and detailed Data Analyst to join our team. The ideal candidate understands the importance of and obsesses about YouTube click through rates, retention and optimization. This position involves pure social media data analytics. Researching and optimizing titles for videos is equally important. On the analytics side, you’ll also be responsible for continuously testing and optimizing older content, and helping guide our content distribution strategy across all social platforms to maximize our views and engagement. Ultimately, we’re looking for a creative and analytical rockstar to maximize our content distribution all across the Internet. Experience working for larger content creators that have generated Billions of views is ideal but not required. .
HOW YOU’LL SPEND YOUR TIME:
Running A/B Tests and continuously optimizing older content for maximum distribution
Dissecting analytics on each social platform and coming up with actionable insights on how to improve content creation and distribution on YouTube, Facebook, Instagram and TikTok
Maintaining data and reporting systems to keep all necessary stakeholders informed
Staying up to date with latest trends, algorithms and platform changes
Working cross-functionally with various teams to inform their data-driven tactics
Consistently striving to increase click through rates and reach
WHAT YOU HAVE:
Experience working with creators or brands that have received Billions of views
3+ years experience in working with YouTube, Facebook, TikTok and/or Instagram analytics
Strong analytical, data management, and visualization skills
Critical, strategic thinker, able to manage projects in a fast paced deadline driven environment
Detail-oriented; able to prioritize, meet deadlines, and organize
Good awareness of social media content and platform trends
WHO OVERSEES YOU:
The Data Analyst will report directly to the Social and Content Senior Manager
WHO YOU OVERSEE:
Currently, no personnel reporting directly to him or her
WHERE IT ALL GOES DOWN:
Our Data Analyst will work remotely from home or personal office and will be required to utilize Dhar Mann Studios time tracking software to log and submit work hours
WHEN THE MAGIC HAPPENS:
Monday - Friday, full-time with a flexible schedule, will be discussed during interview
WHY YOU SHOULD JOIN US:
We've kept our hiring bar really high - you will work with the best
Our content is growing quickly, so you'll get the opportunity to take on a lot of responsibility and grow a ton personally!
Get to know Dhar Mann Studios: https://www.dharmann.com/career
WHEN WE’LL TALK ABOUT HOW AWESOME YOU ARE:
No formal cover letters, please. Instead include a few short paragraphs in your application explaining why you’d be a good fit for this particular position.
Attach a resume
AN IMPORTANT NOTE BEFORE APPLYING TO US:
Our organization looks to hire the BEST of the best and we focus on finding candidates who are a strong cultural fit. We have a 3 month 'Discovery Period' in place that allows us to get to know each new hire better and assess their skill set.
*** Disclaimer***
This information is not for use by any unauthorized person/ site and is only to be posted by brand affiliates
Show Less
Report</t>
  </si>
  <si>
    <t>Self-employed</t>
  </si>
  <si>
    <t>Film Production</t>
  </si>
  <si>
    <t>MillerKnoll</t>
  </si>
  <si>
    <t>Product Data Analyst</t>
  </si>
  <si>
    <t>Why join us?
Our purpose is to design for the good of humankind. It’s the ideal we strive toward each day in everything we do. Being a part of MillerKnoll means being a part of something larger than your work team, or even your brand. We are redefining modern for the 21st century. And our success allows MillerKnoll to support causes that align with our values, so we can build a more sustainable, equitable, and beautiful future for everyone.
GENERAL PURPOSE
Responsible for collecting, analyzing, developing, and maintaining information to support product management and marketing tools and strategies. Serve as liaison between product management, marketing, sales, and distribution channels to support product and marketing needs.
ESSENTIAL FUNCTIONS
Communicate information in clear and concise written and verbal formats.
Coordinate and assist with special projects as needed.
Gather and compile information on competitive products regarding pricing and discounting, features, positioning via acquisition of literature, contact with field sales, dealers, and retailers, and by the evaluation of competitive product.
Manage and maintain data in key sales and marketing tools (price books, price lists) to ensure high level of content accuracy. Ensure consistency in data and content among multiple tools.
Manage data development process for creating/maintaining product data in the HM systems.
Prepare detailed and thorough analyses and research to assist with forecasting and projections; as well as monitoring product performance to plan.
Support marketing through documentation of information in image logs to ensure accurate asset documentation.
Synthesize and translate data to make recommendations for life cycle management; including new enhancements, discontinuations, and price adjustments.
Additional Essential Functions
Performs additional responsibilities as requested to achieve business objectives.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Education/Experience
Bachelor's Degree in Business Administration or related field and or equivalent experience.
Skills and Abilities
Effectively manage and prioritize multiple projects, tasks and work under pressure.
Ability to effectively coordinate resources on projects to meet deadlines.
Highly developed communication, interpersonal and organization skills and the ability to work effectively with a variety of internal and external business partners.
Must be flexible and adaptable to changes in business, corporate, or project strategy.
Ability to consistently ensure accuracy of tasks and processes to maintain reliable quality, and conduct thorough review and analysis of data.
Ability to solve problems using both internal and external resources.
Strong analytical skills required for data development, analysis and synthesis of information.
Self-motivated and able to work independently with some supervision.
Ability to effectively use office automation, software, communication and tools used in the Herman Miller office environment. Proficient with entire Microsoft Office suite.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Must be able to perform all essential functions of the position with or without accommodations.
Who We Hire?
Simply put, we hire everyone. MillerKnoll is comprised of people of all abilities, gender identities and expressions, ages, ethnicities, sexual orientations, veterans from every branch of military service, and more. Here, you can bring your whole self to work. We’re committed to equal opportunity employment, including veterans and people with disabilities.
A starting compensation range for this role is $52,100.00 - $64,850.00. Relevant salary considerations will include candidate qualifications and experience, other business/organizational needs and market factors . You may also be eligible to receive a geographic premium, annual discretionary incentive and equity awards which are subject to the rules governing these programs. The company offers a full spectrum of benefits including Medical, Prescription Drug, Dental, Vision, Health Savings Account, Dependent Day Care Savings Account, Life Insurance, Disability and Other Insurance Plans, Paid Time Off (including Vacation and Parental Leave), Holidays, 401(k), and Short/Long Term Disability, in addition to other special perks reserved for our associates.
Show Less
Report</t>
  </si>
  <si>
    <t>PCS GLOBAL TECH</t>
  </si>
  <si>
    <t>Entry Level Data Analyst (Training)</t>
  </si>
  <si>
    <t>Job description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Requirements and skills
One to three years of experience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Minimum BS in Mathematics, Computer Science, Information Management, Analytics or Statistics
Job Types: Full-time, Contract
Pay: $65,000.00 - $75,000.00 per year
Benefits:
Dental insurance
Relocation assistance
Visa sponsorship
Vision insurance
Experience level:
1 year
2 years
3 years
Under 1 year
Schedule:
8 hour shift
Work Location: On the road
Show Less
Report</t>
  </si>
  <si>
    <t>Saela</t>
  </si>
  <si>
    <t>Orem, UT</t>
  </si>
  <si>
    <t>Job Description:
As a Data Analyst, you will use Python to build data systems and pipelines from multiple data sources. You will learn our internal ticketing system and interface with various departments, who utilize Tableau for reporting and analytics, around the company about their specific data needs.
What We Offer:
$65,000-$75,000/year
Health, vision, and dental coverage
401K and life insurance
Paid time off, holidays, and sick days
A state-of-the-art workout facility with locker rooms and showers
Coca-Cola free soda machine
NBA regulation-size indoor basketball court
Qualifications:
1+ years of technical business analytics experience
Experience using SQL and Python
Focused &amp; Detailed-Oriented: Able to manage multiple tasks with accuracy and consistency
Communication: You will demonstrate excellent communication skills while valuing our ethos and the ability to collaborate interdepartmentally
Bonus: Experience in Tableau
What to Expect:
Field data questions and requests through Jira ticketing system
Identify and implement process improvements through data optimization
Build and improve data infrastructure, identify more accurate and tangible data
Troubleshoot data related issues by analyzing trends and common outliers
Work with our data team in a collaborative environment focused on growth and mentorship
Company Description:
Saela is a Utah-based and Colorado-grown company that excels in pest control service and creating a happier tomorrow for all our customers.
We pride ourselves on our love-based culture, mentorship, and sustainability; creating long-term opportunities for employees and customers is the foundation of our ethos.
Saela is a Quality Pro accredited pest control company and an Equal Opportunity Employer.
We look forward to meeting you!
To apply to this job, click Easy Apply
Show Less
Report</t>
  </si>
  <si>
    <t>Building &amp; Personnel Services</t>
  </si>
  <si>
    <t>Business Data Analyst III // 23-00095</t>
  </si>
  <si>
    <t>Primary Skills: SQL, Python, Tableau, Big Data,
Contract Type: W2
Location: Mountain View, CA (2 days onsite)
Duration: 12+ Months
Pay Rate: $85-$92/Hr
NOTE: Role open to Women Back to Work candidates with a career gap
-
TALK to a recruiter NOW: CONTACT Ajay - 408-907-3205
-
Grow your skills by working with the best in the industry
JOB RESPONSIBILITIES
We are looking for team members that love new challenges, cracking tough problems and working cross-functionally.
Execute in-depth data analysis that leads to findings/results that drive business proposal/decisions, can clearly communicate with business partners on findings and recommendations verbally and through presentation
Produce adhoc/repeatable reporting which provides regular insight and updates on profile distribution and performance trend, that points to potential abnormal trend or opportunities
Test and implement policy into decision engine and ensure flawless execution of intent
Contribute to end-to-end problem-solving and strategic support for new business initiatives.
JOB REQUIREMENTS
Understanding Lending Credit Risk.
SQL
Tableau
Python
Database Management
-
CALL NOW: Ajay - 408-907-3205
-
ABOUT AKRAYA
Akraya is an award-winning IT staffing firm and the staffing partner of choice for many leading companies across the US. Akraya was recently voted as a 2022 Best Staffing Firm to Temp For by Staffing Industry Analysts and voted by our employees and consultants as a 2022 Glassdoor Best Places to Work.
Show Less
Report</t>
  </si>
  <si>
    <t>BioMarin Pharmaceutical Inc.</t>
  </si>
  <si>
    <t>Who We Are
For more than two decades, going our own way has led to countless breakthroughs, bettering the lives of those suffering from rare genetic disease. In 1997 we were founded to make a big difference in small patient populations. Now we seek to make an even greater impact by applying the same science-driven, patient-forward approach that propelled our last 25 years of drug development to larger genetic disorders, as well as genetic subsets of more common conditions. Through our unparalleled expertise in genetics and molecular biology, we will continue to develop targeted therapies that address the root cause of the conditions we seek to treat. Applying our knowledge to make a transformative impact is not just a calling, but an obligation to those who will benefit most. The end goal has always been better lives and now we can reach more.
And the more people we reach, the more our impact can grow. We transform lives through genetic discovery.
Our Culture
Our desire to make a positive impact on our patients extends to our employees and BioMarin is committed to fostering an inclusive environment where every person feels seen, valued, and heard – so employees can thrive in all areas of their lives, in and outside of work. We seek to provide an open, flexible, and friendly work environment to empower people and to provide them with the ability to develop their long-term careers. Ultimately, we want to be an organization where people enjoy coming to work and take pride in our efforts to help patients.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Duties:
This position involves close collaboration with process engineers to:
Create and Manage databases/reports
Compile data for campaign tech reports
Create charts and figures for meetings
Write protocols for MSAT studies
Provide assessment to System Change Notifications
Skills:
1-2 years of work experience
Proficiency in Excel
Strong data entry skills
Ability to work independently and in a team environment
Education:
Bachelor's Degree
PLEASE NOTE: Absent a Medical or Religious reason that prohibits vaccinations, all our incoming employees must be vaccinated for COVID-19.
We are an equal opportunity employer and all qualified applicants will receive consideration for employment without regard to race, color, religion, gender, gender identity, sexual orientation, national origin, disability status, protected veteran status, or any other characteristic protected by law.
In the U.S, the hiring range for this position is $31.00 to $50.00 per hour. The base pay actually offered will take into account internal equity, and may also vary depending on candidate’s geographic region, job-related knowledge, skills, and experience amongst other factors.
Start your job application: click Apply Now
Show Less
Report</t>
  </si>
  <si>
    <t>Data Analyst (P&amp;C)</t>
  </si>
  <si>
    <t>Role: Data Analyst (P&amp;C)
Exp: Property &amp; Casualty (Mandatory)
Location: MA/ Remote
Responsibilities:
Technical skills needed:
Advanced Knowledge of SQL, XML (Knowledge of ACORD 2.0 a plus – this is an XML standard), and data structures in general (both relational and star based – warehousing)
Experience with data mapping (Source to target), mapping Xpaths, and documenting transformation rules
Experience with updating DB2, Oracle, and SQL tables
Behaviors or experiences that would be preferred:
Insurance or Financial Services background with experience working on backend systems (billing, claims, audit, financial and statistical reporting, etc)
Commercial Lines Insurance knowledge is a huge plus but could be overcome by strong skills elsewhere
Experience with Agile, lean kit, or similar agile software
Experience working on large teams with vendors/multiple parties
Eager to learn and grow on a multi-year initiative
Job Types: Part-time, Contract
Salary: $65.00 - $75.00 per hour
Experience level:
8 years
Schedule:
Day shift
Work Location: Remote
Show Less
Report</t>
  </si>
  <si>
    <t>State of Tennessee</t>
  </si>
  <si>
    <t>QUALITY IMPROVEMENT DATA ANALYST - 41487</t>
  </si>
  <si>
    <t>Nashville, TN</t>
  </si>
  <si>
    <t>Executive Service
Quality Improvement Data Analyst
Division of TennCare - Chief Medical Office (CMO)
Nashville, TN
Monthly Salary Starting at: $6,383.00
TennCare compensation is equitable and will be based on education and experience for a qualified candidate in accordance with Department of Human Resources (DOHR) policy.
Posting Closes: 2/1/2023
This position requires a background check. Therefore, you may be required to provide information about your criminal history in order to be considered for this position.
The Division of TennCare is dedicated to providing our employees with a hybrid work environment. All TennCare positions have a combination of work from home and work in the office, which varies by position, department, and business need. You may review the specific expectations with our hiring team.
Who we are and what we do:
TennCare is Tennessee's managed care Medicaid program that provides health insurance coverage to certain groups of low-income individuals such as pregnant women, children, caretaker relatives of young children, older adults, and adults with physical disabilities. TennCare provides coverage for approximately 1.7 million Tennesseans and operates with an annual budget of approximately $14 billion. It is run by the Division of TennCare with oversight and some funding from the Centers for Medicare and Medicaid Services (CMS).
TennCare's mission is to improve the lives of Tennesseans by providing high-quality cost-effective care. To fulfill that purpose, we equip each employee for active participation and empower teams to communicate and worked collaboratively to improve organizational processes in order to make a difference in the lives our members. Because of the positive impact TennCare has on the lives of the most vulnerable Tennesseans, TennCare employees report that their work provides them with a sense of meaning, purpose, and accomplishment. TennCare leadership understands that employees are our most valuable resource and ensures professional and leadership development are a priority for the agency.
JOB OVERVIEW
Operationally, the Quality Improvement (QI) Division works closely with several other TennCare divisions to lead development and execution of a comprehensive quality strategy. Additionally, the QI team plays a strategic role in TennCare initiatives focused on improving clinical care and outcomes for TennCare members, including primary care transformation and population health. The QI Data Analytics team collaborates with other teams within the Chief Medical Office (Dental, Pharmacy, Behavioral Health, Appeals) to provide analytics and dashboarding expertise. Externally, the QI division works closely with TennCare's contracted organizations and other state agencies to provide oversight of quality performance and data reporting for TennCare Members. This position will be a key member on the QI Data Analytics team reporting to the QI Data Analytics Deputy Director.
Key Responsibilities:
Utilize data and analytic tools to meet quality reporting requirements and provide insights for clinical quality improvement:
Query, collect, prepare, and safeguard data, and produce key deliverables to satisfy CMS, legislative, and other ad-hoc requests for data and information.
Provide analytics expertise to review and summarize complex reports for the QI team and others.
Evaluate quality measures at the individual provider or aggregate level using relevant information, individual judgement, and
National Committee of Quality Assurance (NCQA) and CMS specifications.
Utilize knowledge of claims data to identify key trends and data insights to inform CMO leadership decisions on key clinical areas and clinical outcomes.
Participate in the design and development of a QI Dashboard highlighting projects and initiatives within the Quality Improvement department.
Design and complete complex cost and outcome projections for various Quality Improvement programs.
Perform quality checks of data and reports provided by Managed Care Organizations and collaborate with MCOs, as needed, for timely report completion.
Partner with clinical data lead to support development of TennCare Quality Strategy:
Present relevant reporting information or quality data, both formally and informally, to small and large groups.
Create presentation-ready deliverables for internal and external stakeholders.
Manage special projects assigned by QI Division Director. Example projects could include HEIDS quality measure analysis, opioid usage analysis, maternal health analysis, and other disease specific analysis.
Use TennCare data to explore and identify emerging areas that require clinical focus.
Partner with the Pharmacy team to explore and utilize the unique pharmacy data:
Combine the TennCare claims data together with the unique pharmacy data to provide insight and analytical consulting for the Pharmacy team.
Work together to create Tableau dashboards to help visualize analysis critical to the pharmacy team's scope of business.
Work closely with the Pharmacy liaison on the needs of their team and how to best meet those needs.
Special projects specific to the Pharmacy team's needs at a specific time.
Minimum Qualifications:
A Master's Degree in statistics, applied statistics, social or behavioral sciences, health sciences, business, business administration,
or public policy and 2+ years full time professional work developing research methodology and/or directing statistical research
-OR-
A Bachelor's Degree in statistics, applied statistics, social or behavioral sciences, health sciences, business, business
administration, or public policy and 5+ years full time professional work developing research methodology and/or directing statistical research
2+ years of statistical and analytical experience using SAS and/or SQL.
Strong computer skills including mastery of Microsoft (Excel, Access, Word, and PowerPoint) as well as statistical software applications (SAS, R, Python, etc.)
Strong, clear, and concise oral and written communication skills
Strong organizational skills, including the ability to prioritize, multi-task, and manage workload to meet specific timeframes and deadlines.
Experience in Tableau
Desirable Qualifications:
Experience in other visualization software
Experience in healthcare field and/or with quality measurement
Experience in survey development and analysis
Pursuant to the State of Tennessee’s Workplace Discrimination and Harassment policy, the State is firmly committed to the principle of fair and equal employment opportunities for its citizens and strives to protect the rights and opportunities of all people to seek, obtain, and hold employment without being subjected to illegal discrimination and harassment in the workplace. It is the State’s policy to provide an environment free of discrimination and harassment of an individual because of that person’s race, color, national origin, age (40 and over), sex, pregnancy, religion, creed, disability, veteran’s status or any other category protected by state and/or federal civil rights laws.
Show Less
Report</t>
  </si>
  <si>
    <t>Data Analyst - Reporting and Analytics</t>
  </si>
  <si>
    <t>At HP, we believe in the power of ideas. We use ideas to put technology to work for everyone. And we believe that ideas thrive best in a culture of teamwork. That is why everyone - at every level in every function, is encouraged to have original ideas, to express them and to share them. We trust anything can be achieved if you really believe in it, and we will invest in your ideas to change lives and the way people work. This vision is what sets us apart as a company. At HP we work across borders and without limits. Global virtual teams share resources and pool their big ideas to solve business issues and meet personal goals. Everyone is valued for the unique skills, experiences, and perspective they bring. That’s how we work at HP. And this is how ideas and people grow.
If you are looking for a challenging yet rewarding opportunity where your ideas will help us transform in the state of constant change, then look no further. This role will support the Supply Chain Business Intelligence &amp; Analytics organization (SCBI) in achieving our mission to enable a data driven culture by making high quality data and solutions available to every employee. We transform Certified Data to Better Insights to Educated Decisions to Meaningful Actions. To help enable this strategy, we are looking to hire a new team member to ensure the quality of the data for our solutions where the deliverables are leveraged by L1s and their organizations across the company.
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Participates as a senior member of team of other data science engineers carrying out the investigation, design, development, execution, and implementation of data science projects to generate new insights, products, technologies, and intellectual property.
Creates extensive plans, data collection and analysis procedures and data insight visualizations for assigned projects.
Collaborates with internal and external partners to perform experiments and validations in accordance with overall plan.
Collaborates with SMEs to develop procedures for collecting, recording, analyzing, and communicating data for review and feedback.
Prepares literature and presentations for peer review, publication, and delivery at industry and scientific events and conferences; creates patent applications and supporting documentation. Drives innovation and integration of new Data Science related technologies and practices into projects and activities in the R&amp;D organizations.
Provides guidance and mentoring to less- experienced staff members.
Knowledge &amp; Skills
Extensive use of scientific design and data collection methodologies, tools and analysis packages to collect, validate, and analyze research data.
Excellent analytical and problem-solving skills.
Application and implementation of experimental design, scientific procedures and processes, and data analysis.
Excellent written and verbal communication skills; mastery in English and local language.
Ability to effectively communicate research plans, proposals, and results, and negotiate options at senior management levels.
Scope &amp; Impact
Collaborates with peers, junior data scientists and engineers, SMEs and external and internal research and product development partners.
Typically interacts with high-level Individual Contributors, Managers and Program Core Teams.
Participates in projects requiring data science engineering.
Education &amp; Experience
Bachelor's, Master's or PHD degree in Mathematics, Economics, Physics, Computer Science, or equivalent.
Typically 6-10 years’ experience including graduate or postgraduate research.
In accordance with applicable law, an offer of employment is conditional upon you providing proof that you are fully vaccinated against COVID-19 (as defined by the CDC) as of your first day of employment.
HP is an equal opportunity employer: https://www8.hp.com/h20195/v2/GetDocument.aspx?docname=c08129225
#LI-POST
About HP
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
Show Less
Report</t>
  </si>
  <si>
    <t>Zillion Technologies</t>
  </si>
  <si>
    <t>Job Title: Data Analyst
Location: Remote
Description:
Responsibilities:
Build, test, run, and maintain ETL pipelines that merge data from multiple HR Systems
Review data requirements and implement logic to achieve data needs\Implement and develop data quality control protocols
Assist in designing, building, and standardizing existing processes and reports
Assist in creating meaningful reporting and analytics to answer key questions and drive strategic initiatives
Recommend best practices for building sustainable data pipelines.
Required Qualifications:
Proficiency with Alteryx and/or Python for ETL and data analysis
Experience merging data from multiple systems to produce high-quality, easily refreshable data sources
Strong data analysis skills including identifying gaps in requirements and recommending standard data definitions
Ability to problem solve, work independently, and generate creative solutions
Ability to multi-task and manage multiple projects with varying timelines.
Preferred Qualifications:
Workday, ServiceNow, and/or Cornerstone report writing experience
Experience with data visualization techniques and best practices
Solid understanding of relational databases and database design concepts
Advanced analytics experience including significance testing, predictive modeling, and isolating impact of variables.
This position is fully remote (work from home). East Coast hours preferred.
Note: must be available for start times between 7:00am and 8:00am ET
Job Type: Full-time
Pay: $45.00 - $48.00 per hour
Schedule:
8 hour shift
Monday to Friday
Experience:
Alteryx and/or Python for ETL and data analysis: 5 years (Preferred)
Work Location: Remote
Show Less
Report</t>
  </si>
  <si>
    <t>ACM Analytics, LL</t>
  </si>
  <si>
    <t>Healthcare Data Analyst I (Contractor)</t>
  </si>
  <si>
    <t>ACM Analytics is a data analytics company dedicated to providing quality custom-tailored solutions that alleviate waste and improve performance. We are taking analytics to the next level with dynamic solutions to fit our clients’ needs. As a certified Minority and Women-owned business, we are dedicated to transparency, integrity, and quality.
We are looking for a Healthcare Data Analyst I for a short-term contract position. The expected work hours per week is 25-40 hours.
Job Responsibilities
Conducts analyses with health care claims data.
Collects and analyzes raw data, interpreting/drawing conclusions, and summarizing data for project reporting.
Develops data summaries and creates graphical summaries.
Performs data validation and quality control.
Analyzes data using SAS and MS Access.
Debugs and re-programs SAS codes for efficiency and automation including the creation of stored processes.
Data and analysis business requirements gathering.
Maintains documentation for all business requirements and analyses to include storage location of all files (i.e., program code, data sets, output); thoroughly documents program code.
Collaborates with analytic team members by checking program code for adherence to specifications and checking output for correct results.
Job Qualifications
Bachelor’s degree in computer science, information systems, informatics, statistics, data analytics, business, or related field.
2+ years of SAS programming proficiency (data step processing, PROC SQL, developing and calling SAS macros, code debugging, creating stored processes, and running statistical procedures).
2+ years of experience handling raw datafiles (.csv, .txt) over 10 GB is size with over 500K rows.
2+ years of experience with MS Access.
Experience creating Standard Operating Procedures and Desk Level Procedures.
Experience with health care claims.
Experience with Medicare Part D and Encounter data (a plus).
Ability to function effectively as a member of a team.
Authorized to work in the US.
Ability to reason, communicate effectively and problem solve.
Job Types: Full-time, Part-time, Contract
Pay: $35.00 - $42.00 per hour
Schedule:
8 hour shift
Monday to Friday
Education:
Bachelor's (Required)
Experience:
SAS: 2 years (Required)
Microsoft Access: 2 years (Required)
Work Location: Remote
Show Less
Report</t>
  </si>
  <si>
    <t>corbion</t>
  </si>
  <si>
    <t>Lenexa, KS</t>
  </si>
  <si>
    <t>At Corbion, we exist to champion preservation in all its forms, preserving food and food production, health, and our planet.
As Data Analyst at Corbion, you will be accountable for generating accurate global procurement reports by managing and analyzing large data sets from various sources. You will be a strong member of a team of 4 data analysts who work closely to exceed our internal partner’s expectations. Our ideal candidate is a team player with strong inter-personal skills, but also can work independently. If you are a self-starter with a continuous improvement mindset who can manage multiple projects and demands, this might be a great role for you!
This position is based at our Lenexa, KS office and reports to the Manager, Procurement Data and Process .
Responsibilities:
Create innovative ways to report and tell a story with data; manipulate global data sets into standard reports
Manage multiple projects with minimal oversight
Provide internal customers reliable information in a structured and systematic way
Ensure LX contracts and quotes are accurately, consistently maintained
Create purchase orders and place orders for non-product related items and services based on approved procurement procedures
Report on current contract positions, pricing, and global spend in a timely and efficient manner
Stand as North America Operations contact for contract management
Requirements:
Bachelor’s degree (or equivalent) in business or related field
3+ years of experience in an analytical position
Ability to create reporting solutions with minimal guidance and innovatively present complex data to internal and external teams
Working knowledge of procurement processes and ability to lead procurement projects
Advanced skills in Excel, LX systems and database platforms
Visual Basic and/or Sequel experience preferred
About Corbion
Corbion is the global market leader in lactic acid and its derivatives, and a leading supplier of emulsifiers, functional enzyme blends, minerals, vitamins, and algae ingredients. We use our unique expertise in fermentation and other processes to deliver sustainable solutions for the preservation of food and food production, health, and our planet. For over 100 years, we have been uncompromising in our commitment to safety, quality, innovation and performance. Drawing on our deep application and product knowledge, we work side-by-side with customers to make our cutting-edge technologies work for them. Our solutions help differentiate products in markets such as food, home &amp; personal care, animal nutrition, pharmaceuticals, medical devices, and bioplastics. In 2021, Corbion generated annual sales of € 1,070.8 million and has a workforce of over 2490 employees. Corbion is listed on Euronext Amsterdam. For more information: www.corbion.com
Corbion is an equal opportunity employer and committed to a diverse workplace. All applicants will be considered equally without regard to race, color, ethnicity, veteran status, religion, national origin, marital status, political affiliation, age, sex, sexual orientation, handicapping condition, membership in an organization or any other non-merit factors.
Corbion provides reasonable accommodation to applicants.
EOE/M/F/Vet/Disabled
Corbion does not accept unsolicited resumes from individual recruiters or third party recruiting agencies in response to job postings. No fee will be paid to third parties who submit unsolicited candidates directly to our hiring managers. All candidates must be submitted by approved Corbion vendors who have been expressly requested to make a submission by our Talent Acquisition team for a specific job opening. No placement fees will be paid to any firm unless such a request has been made by the Corbion Talent Acquisition team and such candidate was submitted to the Corbion Talent Acquisition Team.
Show Less
Report</t>
  </si>
  <si>
    <t>Munich Re America</t>
  </si>
  <si>
    <t>Data Analyst
Location
New York , United States
Your job
We’re adding to our diverse team of experts and are looking to hire those who are committed to building a culture that enables the creation of innovative solutions for our business and clients.
The Insurance Operations
Munich Re Specialty Insurance unites the strengths and expertise of Munich Re’s specialty commercial teams in North America under a new management structure allowing for the development of an overarching sales strategy through which the specialty risk appetite and offerings can be profitably productized and monetized.
As a member of Munich Re's US operations, we offer the financial strength and stability that comes with being part of the world's preeminent insurance and reinsurance brand. Our risk experts work together to assemble the right mix of products and services to help our clients stay competitive – from traditional reinsurance coverages, to niche and specialty reinsurance and insurance products.
The Opportunity
We are seeking a highly capable Data Analyst that will use data to solve business problems. In this position, you will be responsible for the accuracy and integrity of MRSI’s data landscape that is used to support various data driven initiatives that drive business value and enable actionable insights.
The Data Analyst must be a champion of our data and reports and actively strives to identify and resolve any data issues. Must be a forward thinker that sees the larger picture; looks beyond the current, anticipates what could happen or what the future needs will be.
To ensure success as a Data Analyst, you should exhibit extensive knowledge of data analysis techniques and have prior experience in a similar role. A top-notch data quality analyst will be someone whose data analysis expertise results in trusted information for company executives.
In this position you will:
Be responsible for performing data analysis, collaborating with data engineers and technical subject matter experts to enhance data collection and storage procedures, and preparing data quality analysis and reports. Identify audit, balance and controls that are necessary to insure the integrity of our data.
Be responsible developing the process and procedure necessary to ensure the quality of the data. Develop strategy for continuous monitoring of data quality.
Evaluate changes to source systems and the impacts of the data and reporting landscape.
Work closely with business analyst and technical subject matter experts to understand the source systems and assist in the analysis of data integration and data transformation.
Consult with data/business owners and teammates to identify all facets of a data issue to help generate a solution as well as understand the potential impacts to processes and systems across the organization. Work directly with business executives to identify areas on improvement.
Participate in opportunity discovery meetings, provide estimates, analyze and validate project requirements and technical specifications, perform impact analysis and document key issues.
Develop the test strategy and manage the testing effort. Responsible for writing and executing test cases, mapping test cases to requirements, documentation and tracking defects and issues, closing testing activities for complex application and system implementation projects using a formal project management methodology. Resolve issues found in testing and develop benchmarks for testing data and provide metrics reporting on test execution and defects.
Troubleshoot job failures with developers, where necessary.
Develop strategy for continuous monitoring of data quality and governance around data.
Identify operational gaps in our delivery based on potential business usage (i.e. dashboard gaps that could lead to rework, or usage gaps)
Your profile
Successful candidates qualifications:
Bachelor’s Degree
3+ experience in primary commercial and specialty insurance with a focus on data or business analysis.
Strong analytical and problem solving skills.
Solid background and understanding of data analysis tools.
Knowledge of data warehouse, business analysis tools and techniques.
Knowledge of relational databases and experience in writing advanced SQL statements.
Knowledge of software testing processes, with an ability to apply software testing methods and techniques in a business intelligence environment.
Ability to work in a fast-paced environment, juggle multiple priorities, and be adaptive to change.
Assimilates information quickly, communicate complex requirements and issues clearly and concisely.
Ability to analyze the root cause of a problem and demonstrate good sense when determining impact.
Effectively work in a collaborative environment across functional teams.
Excellent organizational, multi-tasking and time management skills
Strong interpersonal communication skills and presentation skills
At Munich Re US, we see Diversity and Inclusion as a solution to the challenges and opportunities all around us. Our goal is to foster an inclusive culture and build a workforce that reflects the customers we serve and the communities in which we live and work. We strive to provide a workplace where all of our colleagues feel respected, valued and empowered to achieve their very best every day. We recruit and develop talent with a focus on providing our customers the most innovative products and services.
We are an equal opportunity employer. Reasonable accommodations may be made to enable individuals with disabilities to perform the essential functions.
About us
Founded in 1917, Munich Reinsurance America, Inc. is one of the largest reinsurers in the United States. Munich Reinsurance America, Inc. has earned the A+ (Superior) financial strength rating from A.M. Best Company - that's among the highest in the industry. Over 1,000 employees serve our clients from our Princeton, New Jersey campus and regional offices throughout the United States.
As a member of Munich Re's US operations, we offer the financial strength and stability that comes with being part of the world's preeminent insurance and reinsurance brand. Our risk experts work together to assemble the right mix of products and services to help you stay competitive - from traditional reinsurance coverages, to niche and specialty reinsurance and insurance products.
Apply now!
Apply for this Job!
Show Less
Report</t>
  </si>
  <si>
    <t>DRB</t>
  </si>
  <si>
    <t>Meridian, ID</t>
  </si>
  <si>
    <t>Job Summary:
The Data Analyst will assist in prepping raw data for analysis, running and monitoring statistical models, and preparing findings for internal and external use.
Essential Functions:
Illustrative duties may include, but are not restricted to, the following:
Use statistical methods to analyze data and generate useful business reports
Work with our management team to create a prioritized list of needs for each business segment
Identify and recommend new ways to gain revenue by streamlining analytic processes
Use data to create models that depict trends in the customer base and the consumer population as a whole
Work with departmental managers to outline the specific data needs for each business method analysis project
Performs all other duties as assigned
Qualifications and Requirements:
Education: BS/BA Mathematics, Finance, Statistics or Business. Experience in any quality auditing or statistical analysis related activities. Degree of equivalent with a combination of education, training, and experience.
Experience: 1-3 years’ experience in data management
Computer Skills: Microsoft Office (Excel is a must), Software that specializes in statistical analysis, Data Analysis tools, such as SQL Tableau, and SAS.
Proven track record of communicating complex findings in a digestible format
Have functional knowledge of various statistical tools (Regression, ANOVA, ARIMA, Clustering, and PCA)
SQL database management expertise
Experience with R-Studio, Rattle, Alteryx, Tableau, SPSS, or Python
ODBC and API management experience
Competencies:
Customer Orientation: Alignment with the internal or external customer’s perspective; front line of implementation that service practices meet customers’ and organizational needs; promoting customer service as a value.
Earning Trust: Behaves and expresses oneself in an open and honest manner. Is consistent in word and actions. Tells the truth even when it is difficult. Shares information accurately, completely and appropriately. Follows through on assignments and commitments.
Teamwork: Working cooperatively in partnership with others to help a team or work group achieve its goals.
Managing Work: Establishes and maintains processes and systems for successful job execution.
Adaptability: Remains flexible and open to new ideas and encourages others to value change. Understands changes in work tasks, situations, and environment as well as the basis for change. Thinks and acts effectively under pressure. Persists towards solutions and goals in changing circumstances.
Communication: Demonstrates excellent skills in verbal communication, also including aspects of non-verbal communication, listening skills, and the ability to recognize cultural differences. Effective communication skills create a clear mutual understanding with employees on common goals, directives and expectations.
Business Acumen: Demonstrates a high level understanding of how business works, possesses keen business judgment and insight, demonstrates broad knowledge and perspective and is future oriented. Understands the company’s strategic priorities, and is aware of how strategies and tactics work in the market in which the company operates.
To apply to this job, click Easy Apply
Show Less
Report</t>
  </si>
  <si>
    <t>Research Data Analyst 2</t>
  </si>
  <si>
    <t>Payroll Title:
RSCH DATA ANL 2
Department:
SHIPBOARD TECH SUPRT
Hiring Salary Range
$53,600.00 - $82,000.00 / Year
Worksite:
Rosecrans Street
Appointment Type:
Career
Appointment Percent:
100%
Union:
Uncovered
Total Openings:
1
Work Schedule:
Days, 8 hrs/day, M-F in port, Variable at sea
#119032 Research Data Analyst 2
Extended Deadline: Tue 1/31/2023
UC San Diego values equity, diversity, and inclusion. If you are interested in being part of our team, possess the needed licensure and certifications, and feel that you have most of the qualifications and/or transferable skills for a job opening, we strongly encourage you to apply.
For the safety and well-being of the entire university community, the University of California requires, with few exceptions, that all students, faculty and staff be vaccinated against the COVID-19 virus and influenza before they will be allowed on campus or in a facility or office. For more information visit: Flu Vaccine Mandate / COVID Vaccine Policy
UCSD Layoff from Career Appointment: Apply by 09/27/2022 for consideration with preference for rehire. All layoff applicants should contact their Employment Advisor.
Special Selection Applicants: Apply by 10/07/2022. Eligible Special Selection clients should contact their Disability Counselor for assistance.
DESCRIPTION
UNDERSTANDING AND PROTECTING THE PLANET SINCE 1903
Scripps Institution of Oceanography (SIO) at UC San Diego is one of the most important centers for global earth science research and education in the world. Scripps scientists work to understand and protect the planet by investigating our oceans, Earth, and atmosphere to find solutions to our greatest environmental challenges. Scripps leads research in climate change impacts and adaptation, resilience to hazards, conservation and biodiversity, oceans and human health, national security, and innovative technology to observe the planet.Supporting the efforts of SIO is the Oceanographic Data Facility (ODF), which is part of Shipboard Technical Support (STS) and is comprised of data processors and chemists. ODF personnel participate in numerous large-scale worldwide oceanographic expeditions providing reference quality data to researchers in the U.S. and abroad. These expeditions require a high level of technical expertise, extensive planning, and often, complicated logistical support. ODF also provides support for small-scale projects as well as technical consultations and equipment training.
Incumbent will work on research data reporting assignments that are of moderate diversity in scope. Exercises judgment within generally defined practices and policies in selecting methods and techniques for obtaining solutions.
Incumbent will also acquire and process all conductivity, temperature, depth and oxygen profile (CTDO) data on research expeditions utilizing established processing methods and routines. Consult with other data analysts, technicians, and scientists to make recommendations for updating and improving the processing routines. Develop, maintain and document Python scientific software used for processing data. Communicate with international researchers on results from previous cruises.Our employees enjoy competitive compensation packages and educational opportunities in a diverse, stimulating workforce. This position is also eligible for full: 1) Health/Dental/Vision Insurance 2) Vacation/Holidays 3) Life Insurance 4) UC Retirement Plan.
You are encouraged to review additional information about our organization at the following: https://scripps.ucsd.edu/home
About Shipboard Technical Support: https://scripps.ucsd.edu/ships/shipboard-technical-support/odf
Benefits: http://blink.ucsd.edu/HR/benefits/work-life/health.html
NOTE: Salary placement is determined by the top candidate’s overall qualifications/relevant experience, market data, and internal equity.
QUALIFICATIONS
Bachelor's degree in related area and/or equivalent experience/training.
Working knowledge of research function. General background in Oceanography.
Working skills in statistical analysis, systems programming, database design, and data security measures. Knowledge of python and software programming best practices.
Working skills in analysis and consultation. Background/knowledge of CTD data collection and processing steps.
Experience with the installation and configuration of computers and peripheral equipment (e.g. monitors, and printers).
Excellent interpersonal, written, and verbal communication skills.
PREFERRED
Proven experience with the working operation of hydrographic sampling equipment.
Skilled at researching and implementing new equipment and processing software for optimal group performance.
Experience with chemical analyses of seawater.
SPECIAL CONDITIONS
Must be willing and able to participate in research cruises of up to 2 months duration, for a total of up to 6 months annually.
Must possess a U.S. passport to travel globally without restriction. Must be able to obtain a Transportation Worker Identification Credential (TWIC).
Pay Transparency Act Full Salary Range: $53,600 - $111,600 Annually
The University of California, San Diego is required to provide a reasonable estimate of the compensation range for this role. This range takes into account the wide range of factors that are considered in making compensation decisions including but not limited to experience, skills, knowledge, abilities, education, licensure and certifications, and other business and organizational needs. It is not typical for an individual to be offered a salary at or near the top of the range for a position. Salary offers are determined based on final candidate qualifications and experience. The full salary range for this position is defined as the Full Pay Range. The budgeted salary or hourly range that the University reasonably expects to pay for this position defined as the Expected Pay Scale. Placement within the Expected Pay Scale is determined by internal equity, relevant qualifications, and collective bargaining agreements (when applicable).
Job offer is contingent on successful engagement in the UC COVID-19 Vaccination program (fully vaccinated with documented proof or approved exception/deferral).
To foster the best possible working and learning environment, UC San Diego strives to cultivate a rich and diverse environment, inclusive and supportive of all students, faculty, staff and visitors. For more information, please visit UC San Diego Principles of Community.
The University of California is an Equal Opportunity/Affirmative Action Employer. All qualified applicants will receive consideration for employment without regard to race, color, religion, sex, national origin, disability, age, protected veteran status, gender identity or sexual orientation. For the complete University of California nondiscrimination and affirmative action policy see: http://www-hr.ucsd.edu/saa/nondiscr.html
UC San Diego is a smoke and tobacco free environment. Please visit smokefree.ucsd.edu for more information.
Show Less
Report</t>
  </si>
  <si>
    <t>TechnologyAdvice</t>
  </si>
  <si>
    <t>Hi, we're TechnologyAdvice.
At TechnologyAdvice, we pride ourselves on helping B2B tech buyers manage the complexity and risk of the buying process. We are a trusted source of information for tech buyers, delivering advice and facilitating connections between our buyers and the world's leading sellers of business technology.
Headquartered in Nashville, Tennessee, we are a remote-first company with more than 20 digital publications and over 500 global team members in the US, UK, Singapore, Australia, and the Philippines. We're proud to have been repeatedly recognized as one of America's fastest growing private companies by Inc., as well as a Tennessee top workplace. We work hard each day and have fun, too, with monthly virtual events, recreational slack channels, and the occasional costumed dance from our CEO.
All positions are open to remote work unless otherwise specified in the requirements below.
*
The opportunity*
At TechnologyAdvice, the Data team is focused on three main areas: Operational Support, Reporting &amp; Analytics, and Data Strategy. As a Junior Data Analyst, your main focus will be in Operational Support where you'll be responsible for ensuring data requests from various teams are met quickly and accurately. Requests vary in scope and difficulty, and offer great insight into several areas of the business. You'll also be supporting new reports and dashboards that drive the business towards better performance and goal attainment.
What you'll do
Field data requests from various teams via SQL queries
Use a combination of Tableau, Excel, Python, and/or SQL queries to produce reports and data products that meet the needs of internal stakeholders
Implement exploration tools, dashboards, and other data visualizations in Tableau to help cross-functional stakeholders glean insights for their functional area
Troubleshoot and catch errors in SQL queries that don't produce expected results, ensuring the data or insights you provide not only meet the business need but make common sense
Identify gaps in data collection needed to support analytical endeavors
Communicate data nuances and insights with internal stakeholders in a clear and concise manner
Work with our various business units to assess, prioritize, execute, and interpret short term data tasks and long term data projects
Who you are
You're a great fit for us if you're honest, hard-working, efficient in a fast-paced environment and you're willing to pitch in wherever is needed. Additionally, you must meet the following requirements:
Completed a bootcamp, data analytics university program or have equivalent work experience
Knowledge of SQL
Familiarity with data visualization tools, Tableau preferred
Must be detail-oriented, organized, and have the ability to multitask
Must be flexible with a "can do" attitude and have the ability to remain professional under high pressure situations
Excellent time management and planning skills
Ability to retain and protect confidential material
Driven self-starter that thrives in unpredictable situations
Eager to learn and quick to contribute
What we offer you
Our benefits and programs are designed to make your life better for you and your family..
Flexible schedule with remote, hybrid and on-site options
Comprehensive medical, dental and vision insurance
401K with company matching
Flexible paid time off
Paid maternity and paternity leave
Pet insurance for your furry family members and co-workers
Wellness perks that include the Headspace App and monthly fitness reimbursements
Ongoing career development opportunities, mentorship program, bucket list benefit, and more
In-office snacks, beverages, catered meals, and even some ping pong
Beer on Fridays
#LI-Remote
Work authorization
Employer work visa sponsorship and support are not provided for this role. Applicants must be currently authorized to work in the United States at hire and must maintain authorization to work in the United States throughout their employment with our company.
Salary Range
TechnologyAdvice seeks to hire top-tier individuals across the world and intends for our compensation to be at a rate that allows us to recruit and retain individuals who align with our core values, purpose, mission, and vision.
Final total compensation is based on a multitude of factors including, but not limited to, skill level, relevant experience to the position, and cost of labor.
Annual pay range
$55,000—$70,000 USD
EOE statement
We believe that our differences make us stronger, and thus foster a diverse and inclusive culture where people feel safe being themselves. TechnologyAdvice is an Equal Opportunity Employer. All qualified applicants will receive consideration for employment without regard to race, color, age, religion, sex, national origin, disability, protected veteran status, or any other characteristic protected under federal, state or local law.
Job Type: Full-time
Show Less
Report</t>
  </si>
  <si>
    <t>AirPro Diagnostics/Nationwide Parts</t>
  </si>
  <si>
    <t>AirPro Diagnostics is searching for an experienced Data Analyst to join our growing I.T. team and company.
The Data Analyst is responsible for using their knowledge of data processing software and business development strategies to provide sound business decisions to company Executives. Their duties include collaborating with other departments to extract data figures, creating reports based on their findings, and monitoring key performance indicators (KPIs) to determine business initiatives’ success. We are only considering local candidates at this time.
Essential Duties:
Work with executives and other business leaders in varying departments to identify opportunities for improvement
Create analytical reports for internal teams and/or external clients
Analyze market or client related data
Collaborate with team members to collect and analyze data
Create databases to store electronic data
Use graphs, infographics, and other methods to visualize data
Establish KPIs to measure the effectiveness of business decisions
Structure large data sets to find usable information
Disseminate information regarding tools, reports, or metadata enhancements
Develop models of information or communications systems
Work with a team of analysts and other team members to process information
Create presentations and reports based on recommendations and findings
Conduct or coordinate tests to ensure that intelligence is consistent with defined needs
Document specifications for business intelligence or information technology reports, dashboards, or other outputs
Maintain or update business intelligence tools, databases, dashboards, systems, or methods
Update knowledge about emerging industry or technology trends
Providing guidance and expert advice to management or other groups on technical, systems-, or process-related topics
Performs other duties as assigned.
Requirements:
Bachelor’s Degree in Mathematics, Computer Science, Statistics, or equivalent combination of education, experience and training that provides the required knowledge and skills.
3+ years in a business intelligence or equivalent role
Ability to work remote or onsite
Must have experience with SQL and Power BI or equivalent experience
Coding skills in languages such as Oracle and Python with experience with statistical software
Knowledge of circuit boards, processors, chips, electronic equipment, and computer hardware and software, including applications and programming.
Intermediate to advanced knowledge of Microsoft Office applications (Excel, Word, Visio)
Knowledge of business and management principles involved in strategic planning, resource allocation, human resources modeling, leadership technique, production methods, and coordination of people and resources.
Benefits Offered:
Two weeks PTO for newly hired employees
Paid Holidays
Medical, Dental, Vision, and Company Paid Life Insurance
Supplemental insurance
Pet Insurance
Company perks
AirPro Diagnostics is Proud to be an Equal Employment Opportunity Employer.
Show Less
Report</t>
  </si>
  <si>
    <t>Finance Data Analyst</t>
  </si>
  <si>
    <t>Are you a team player? Are you curious to learn? Are you interested in working in meaningful projects? Do you want to work with cutting-edge technology? Are you interested in being part of a team working to transform and do things differently? If so, LPL Financial is the place for you!
LPL Financial (Nasdaq: LPLA) was founded on the principle that the firm should work for the advisor and not the other way around. Today, LPL is a leader* in the markets we serve, supporting more than 18,000 financial advisors, 800 institution-based investment programs, and 450 independent RIA firms nationwide. We are steadfast in our commitment to the advisor-centered model and the belief that Americans deserve access to personalized guidance from a financial advisor. At LPL, independence means that advisors have the freedom they deserve to choose the business model, services, and technology resources that allow them to run their perfect practice. And they have the freedom to manage their client relationships because they know their clients best. Simply put, we take care of our advisors so that they can take care of their clients.
Job Overview:
The Finance Data Analytics Professional will be a part of the Advisor Capital team within LPL's Finance Division. Advisor Capital is tasked with all aspects of providing capital and pricing to LPL's advisors for assistance with recruiting, acquisitions, retention, and growth initiatives. This includes financial analysis, underwriting, monitoring, collections, and reporting. A finance data analytics professional is responsible for collecting, processing, and analyzing financial data to provide insights that can inform business decisions. This may involve using tools such as Excel, SQL, and data visualization software to manipulate and visualize data. The specific responsibilities of a finance data analytics professional may include the following:
Responsibilities:
Extracting and cleansing data from various sources, such as financial statements and databases
Identifying trends and patterns in financial data
Developing models and algorithms to forecast future performance
Providing insights and recommendations to stakeholders based on data analysis
Collaborating with cross-functional teams to identify areas for improvement and optimize financial processes
Communicating findings and recommendations to stakeholders in a clear and concise manner
Continuously updating and improving upon financial data analysis processes
Staying up-to-date with industry developments and trends in financial data analytics.
Overall, the goal of a finance data analytics professional is to use data-driven insights to inform and improve financial decision-making within an organization.
What are we looking for?
We want strong collaboratorswho can deliver a world-class client experience. We are looking for people who thrive in a fast-paced environment, are client-focused, team oriented, and are able to execute in a way that encourages creativity and continuous improvement.
Requirements:
BA/BS degree in Finance, Business, Economics (or a related discipline) is preferred
2+ years finance/analytics related experience
Excel expert
Core Competencies:
Expert in Microsoft Office Suite
Effective communication, presentation and writing skills
Data Driven / Analytical
Detail oriented with insight to determine applicability of big picture analysis
Preferences:
Experience with enterprise systems and/or data manipulation and reporting tools
Interest in Financial Markets / Financial Products
Pay Range:
$73,600-$110,400/year
The salary range is dependent on a number of factors, including the applicant’s skill, experience, and work location.
Show Less
Report</t>
  </si>
  <si>
    <t>Atmosfy, Inc</t>
  </si>
  <si>
    <t>A BIT ABOUT YOU:
You're passionate and extremely motivated. You've got an ambitious spirit at heart. You're resourceful, innovative, forward-thinking, and committed. And of course (because we're Atmosfy after all!) you absolutely love travel, discovering new restaurants, nightlife, and experiences. If this sounds like you then read on friend!
As a Data Analyst at Atmosfy, you are responsible for conducting analysis to support the Product Team. In this role, you will be responsible for developing insights for the product roadmap, leading research and KPI strategies, to generate tangible insights in support of the execution of the roadmap. You are a fierce ambitious thinker with a passion for inspiring quality, innovation, and continuous improvement. This is a 100% remote, flexible role.
Compensation:
$60,000 - $90,000 yearly
Responsibilities:
WHAT YOU'LL LEAD:
You will be responsible for owning end-to-end dashboard development including requirement gathering.
Monitor &amp; maintain existing dashboards in production
Identify opportunities and influence partners to act: Provide insights to the leadership team on the impact of strategic initiatives on the key metrics
Drive self-serve and data literacy: democratize data by building and socializing decision tools (dashboards, reports); build key data sets/pipelines to empower operational and exploratory analysis
Define, implement and standardize metrics, reports, and dashboards
Qualifications:
WHAT WE'RE LOOKING FOR?
Bachelor's degree in MIS, Business, Finance, or a related field, or equivalent experience
1+ years of working experience in data, analytics, or other relevant roles
Must be highly proficient in SQL and Excel
Amplitude experience is preferred
Experience in requirement gathering &amp; process documentation
Ability to work cross-functionally in a fast-paced &amp; rapidly changing environment
Ability to tell stories with data, educate effectively, and instill confidence, motivating stakeholders to act on recommendations
Ability to influence business decisions and utilize data at the leadership level
PERKS &amp; BENEFITS
Completely remote, flexible work schedule
Unlimited Vacation, Paid Sick Days &amp; Holidays
Employee Covered Medical, Dental, Vision Plan Base Plan
Dining/Nightlife Stipend
Company Events
About Company
We are Atmosfy.
And we're the fastest growing platform globally for live video of dining and nightlife - that shows you what's happening in your city in real-time. More than that though - we help support local businesses globally by sharing unique experiences through video. How cool is that? We help people in more than 150 countries and 10,000+ cities discover the world's best experiences.
Our team draws on talented people who have worked at best-in-class companies such as Facebook, Google, and Netflix. We are funded by world-class investors.
Check us out on the App Store or Google Play to learn more about our mission to share experiences, inspire others, and support local businesses around the world.
Show Less
Report</t>
  </si>
  <si>
    <t>Culture &amp; Entertainment</t>
  </si>
  <si>
    <t>First Notch Technolog</t>
  </si>
  <si>
    <t>Junior Business Analyst</t>
  </si>
  <si>
    <t>Job Description:
First Notch Technology is a growing IT Staffing Company is looking for fresher candidates who are looking out their career in job profiles in Business Analyst, Quality Analyst, Data Analyst and System Analyst and we are specialized in providing Training for these roles to our potential consultants by our team of experienced trainers.
After providing extensive training, we further provide job placements with our top fortune 500 clients that are located in the US.
Interested People can contact us &amp; we can start their training anytime as per their schedule &amp; needs.
We offer a handsome referral policy for the ones who refer someone.
Please feel free to contact us anytime via email.
Job Type: Contract
Pay: $50,000.00 - $60,000.00 per year
Schedule:
8 hour shift
Monday to Friday
Experience:
SQL: 1 year (Required)
Work Location: Remote
Show Less
Report</t>
  </si>
  <si>
    <t>POSITION SUMMARY:
The Data Analyst role will develop and own analysis and reporting on sales and sales agent performance. This position will partner with the larger Analytics, Data Engineering, and Operations teams to interpret third-party revenue data and generate business understanding and insights. As part of an expanding analytics team, the function will take advantage of tremendous opportunities to develop analyses and processes to fuel Benefytt’s growth.
*Remote Availability*
ESSENTIAL DUTIES AND RESPONSIBILITIES:
Using data analysis skills (SQL), expand on business understanding by measuring sale conversions for telephone sales channel and marketing attribution
Support business partners through ad-hoc data queries and analysis
Partnering with the Data Engineering and Product Development teams, continue development of Benefytt’s datasets to drive increased business understanding and insights faster
Create and deliver reporting and presentation packages to various stakeholders and partners across the enterprise
Assist in relationship management with external partners with the goal of increased data accessibility and accuracy
Partner with Marketing team to help develop and measure experiments to increase client retention
Help Benefytt become a more data-driven company through partnering and coaching other employees in analytic topics/questions
MINIMUM QUALIFICATIONS (EDUCATION, EXPERIENCE, SKILLS):
Bachelor's degree required; focus in Economics, Statistics, Mathematics, Finance or similar field of study strongly preferred
3+ years of hands-on experience in working with large datasets, with a focus on turning business questions into insights
Proficiency in various database environments, such as SQL Server, Oracle or AWS and proven experience to extract data with intermediate to advanced SQL skills (a short take-home coding exercise will be required)
Experience with data visualization tools like PowerBI, Looker, Tableau, etc. preferred
Experience within a sales environment preferred - conversion, lead sources, aggregation, etc.
Experience with Salesforce preferred
Effective written, listening, spoken and presentation communication skills to deliver results and influence decision makers
Job Type: Full-time
Benefits:
401(k)
Dental insurance
Health insurance
Paid time off
Vision insurance
Experience level:
3 years
Schedule:
8 hour shift
Work Location: One location
To apply to this job, click Easy Apply
Show Less
Report</t>
  </si>
  <si>
    <t>Robinhood</t>
  </si>
  <si>
    <t>Operational Analytics Data Analyst</t>
  </si>
  <si>
    <t>Join a leading fintech company that's democratizing finance for all.
Robinhood was founded on a simple idea: that our financial markets should be accessible to all. With customers at the heart of our decisions, Robinhood is lowering barriers and providing greater access to financial information. Together, we are building products and services that help create a financial system everyone can participate in.
As we continue to build...
We're seeking curious thinkers looking to co-author the next chapters of our story. Joining now means helping shape our vision, structures and systems; playing a key-role as we launch into our ambitious future.
Check out life at Robinhood on The Muse!
About the team:
This role is US region-based, with preference for proximity to Robinhood offices in Westlake, TX, Denver CO and Lake Mary, FL; however, you may elect to work from your home office or the Robinhood office.
The Operational Analytics team at Robinhood is responsible for supporting the Platform Shared Services Org by helping it scale operationally. Our mission is to deliver an excellent end-customer experience and mitigate firm risk while supporting innovative brokerage, crypto &amp; payments products. As an Operational Data Analyst, you'll be responsible for identifying and tracking key metrics that drive Robinhood's business lines specifically focused on Fraud, Fincrimes, Account Operations, Customer Service and Vendor Management. You'll use data to craft recommendations for new products or tooling and advise leadership on operational strategy, consult with cross-functional partners on operational needs, build new tools for the brokerage operations department, advise on department-level decisions, consult on workforce management, and report on the health of Robinhood's middle office operations. This role will be critical to identifying, consulting, and building the infrastructure to effectively run Robinhood's introducing broker-dealer.
What you'll do:
Build and identify operational metrics to share with stakeholders in the form of easily digestible dashboards via technology tools such as SQL, Looker, Python.
Perform root cause analysis to identify key areas of improvement in our operational processes.
Partner with data and engineering teams build out the infrastructure to track key business metrics
Help identify and assess emerging risks, and advise on mitigation strategies
Aggregate data for incident response, regulatory inquiries, and other course-of-business happenings
Work closely with our operations, engineering and product teams to launch, improve, de-risk, and scale Robinhood's products and systems
Ensure data requirements for operations teams are met when launching new initiatives or products
Identify and analyze data and produce digestible reports that assess performance and ultimately improve processes
Forecast staffing needs for growth, new processes, and new product launches
About you:
Passion for Robinhood's products and our mission to democratize finance for all
Ability to learn quickly, think critically, and apply problem-solving skills to resolve issues and implement process improvements
Strong analytical skills
Long-term thinking; ability to identify and mitigate risks proactively
Bachelor's Degree in Economics, Engineering, Math, Business, Finance or similar field
Excellent working knowledge of SQL, Python, and Looker
3-5 years of qualifying experience in a professional data analysis capacity
Strong communication skills; bias for collaboration
Bonus points:
Strong Robinhood product knowledge
Quantitative finance skills
Experience in retail brokerage operations
Undergraduate degree in CS
Masters degree in quantitative discipline
CO Residents: In Colorado, the base pay for this position ranges from $80000 - $106000.
NYC Residents: In NYC, the base pay for this position ranges from $102000 - $120000.
This role is also eligible for an annual discretionary bonus and participation in Robinhood's equity plan.
Base pay for the successful applicant will depend on a variety of job-related factors, which may include education, training, experience, location, business needs, or market demands. You can view comp zones for our US office locations in the table below. For other locations not listed, compensation can be discussed with your recruiter during the interview process.
Office locations (by comp zone)
US Zone 1: Menlo Park, NYC, Seattle, Washington DC
US Zone 2: Denver, Westlake (Dallas), Chicago
US Zone 3: Lake Mary
We're looking for more growth-minded and collaborative people to be a part of our journey in democratizing finance for all. If you're ready to give 100% in helping us achieve our mission—we'd love to have you apply even if you feel unsure about whether you meet every single requirement in this posting. At Robinhood, we're looking for people invigorated by our mission, values, and drive to change the world, not just those who simply check off all the boxes.
Robinhood promotes diversity and provides equal opportunity for all applicants and employees. We are dedicated to building a company that represents a variety of backgrounds, perspectives, and skills. We believe that the more inclusive we are, the better our work (and work environment) will be for everyone. Additionally, Robinhood provides reasonable accommodations for candidates on request and respects applicants' privacy rights. To review Robinhood's Privacy Policy please visit Robinhood - US Applicant Privacy Policy.
Click here to learn more about Robinhood's Benefits.
To apply to this job, click Easy Apply
Show Less
Report</t>
  </si>
  <si>
    <t>PEN AIR CREDIT UNION</t>
  </si>
  <si>
    <t>Pensacola, FL</t>
  </si>
  <si>
    <t>Role:
Starting salary range $80K - $85K
Responsible for developing, implementing, and maintaining new and existing data reports and dashboards to support the Data Strategy Team and other strategic initiatives of the Credit Union. Serves as a data steward to ensure the integrity and governance of data and advocates for the data literacy of all users of data across the Credit Union.
Essential Functions &amp; Responsibilities:
E
25%
Develops, implements, and maintains data reports and dashboards that support the business decision making process and strategic initiatives of the Credit Union
E
25%
Validates and ensures the integrity of data in the Credit Union's data warehouse and supporting information systems used for the business needs of the organization
E
20%
Serves in a data consulting role on organization projects and provides data analytics to support the business decision making process and strategic initiatives of the Credit Union
E
15%
Serves as a data steward to ensure the data literacy of other users of data across the Credit Union.
E
10%
Create and maintain detailed documentation such as data dictionaries, design specifications, and data flows needed to support the Data Strategy Team and Data Governance Program.
N
5%
Performs other job related duties as assigned.
Performance Measurements:
1.
Ensure prompt response and resolution to service requests opened in the Data Support Team queue and related to priorities set by the Data Strategy Team.
2.
Ability to present information to project management teams, lines of business and organizational leadership through reports, data visualization, and statistical analysis.
3.
Staying educated and informed on current and new developments in SQL reporting, technologies, standards, and best practices.
4.
Maintains an active relationship with data warehouse vendors and ensures the continuity of the core system’s ETL process post release.
5.
Ability to manage multiple projects, priorities, and deadlines
6.
Expected to provide support during both normal business hours and on-call after normal working hours as needed.
7.
Regular reliable attendance.
8.
Demonstrate behaviors consistent with the Pen Air Core Values
Knowledge and Skills:
Experience
Three years to five years of similar or related experience.
Education
(1) A bachelor's degree, or (2) achievement of formal certifications recognized in the industry as equivalent to a bachelor's degree (e.g. information technology certifications in lieu of a degree).
Interpersonal Skills
Work involves contact with persons beyond immediate associates regarding routine matters for the purpose of giving or obtaining information which may require some discussion. Outside contacts take the form of service to the public (members or vendors), requiring ordinary courtesy in providing assistance and information.
Other Skills
Strong analytical, statistical, and communication skills required; knowledge of credit union products and services; Structured Query Language (SQL) and Power BI reporting skills required, understanding of data visualization strategies and performance monitoring processes.
Physical Requirements
Light or low amount of physical exertion.
Work Environment
No adverse environmental working conditions noted.
This Job Description is not a complete statement of all duties and responsibilities comprising the position.
Start your job application: click Easy Apply
Show Less
Report</t>
  </si>
  <si>
    <t>Kiss Products</t>
  </si>
  <si>
    <t>Port Washington, NY</t>
  </si>
  <si>
    <t>Job Description Summary:
Data analyst serves critically in upcoming and ongoing project’s planning process by preparing and analyzing detailed reports related to overall management in sales and operations. As a Data Analyst you will develop reports using our database allowing us to better manage the business. These reports will be used as a management tool to identify and manage the complete business process.
Job Description:
Responsibilities:
Developing and executing processes for monitoring, maintaining, and improving and restoring quality of our database
Creating or upgrading reports by integration of new data sources in cooperation with other teams
Define data requirements, gather missing data, and reconcile existing data accordingly
Utilized Excel, R, Python, SQL in capturing, analyzing, managing and forecasting sales
Assisting various team or cross-functional projects to build more efficient processes through innovations
Researching leading software/solution tools to leverage our company’s operation
Develop ad-hoc reports per managers’ requests
knowledge/experience, skills, ability &amp; attitude:
Bachelor’s degree in fields such as data science, computer science, business analytics.
Experience of working with large data sets using a range of statistical and segmentation techniques.
Good mastery of data analysis, data forecasting and database management
Strong technical skills in using Excel, R, Python or SQL
Strong skills using data processing &amp; data visualization software (Microsoft Excel, Python, or PowerBI)
Strong attention to detail and time management skills
Ability to write detailed instructions based on practical use cases
Taking initiatives, passion to work, and posses good analytic concepts
Additional Job Description:
To apply to this job, click Apply Now
Show Less
Report</t>
  </si>
  <si>
    <t>T-Cetra LLC</t>
  </si>
  <si>
    <t>DATA ANALYST</t>
  </si>
  <si>
    <t>Dublin, OH</t>
  </si>
  <si>
    <t>Location: Columbus, Ohio (Hybrid to Columbus)
Full Time, Non-exempt
Reports to: Director of Finance
Responsibilities:
Formulate and test queries to build billing system reconciliation checks
Create tables, schemas, and stored procedures related to assigned business processes
Maintain ongoing self-study of MS SQL, Access, Excel
Engage with Sales, Business Analyst, and Operation teams to further investigate raised issues
Develop and implement databases, data collection systems, data analytics and other strategies that optimize statistical efficiency and quality
Create SQL reports to further provide visibility to Sales, Operations, and Accounting.
Collaborate with management to prioritize business and information needs
Mine and analyze large datasets, draw valid inferences and present them successfully to management using a reporting tool
Apply fixes and rectify data structure issue or data processing flows
Successful Candidates Should Possess:
Bachelor’s degree in a related field
Must have MS SQL experience
Understand relational database concepts
Understand data trends
Root cause analysis experience
Ability to create and pull reports
Previous experience in business intelligence, analysis, or another related field
Knowledge of statistical tools and business reporting
Strong problem solving and critical thinking skills
Strong attention to detail
Ability to prioritize and multitask
Why Should You Apply:
Paid Time Off
Comprehensive Medical, Vision and Dental
Matching 401k up to 4%
FMLA and Life Insurance
Tuition Reimbursement
Wellness Program
Employee Growth and Development Reimbursement Program
Discounted Rates for Multiple Handsets and Prepaid Wireless Rates
Beautiful nearby walking paths and park
Fun, value centered work atmosphere
Flexible work environment
T-CETRA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T-CETRA. To create a safe and positive environment for employees, all applicants must perform a pre-employment drug screen and background check.
Show Less
Report</t>
  </si>
  <si>
    <t>Elevate Sports Ventures</t>
  </si>
  <si>
    <t>ABOUT ELEVATE SPORTS VENTURES:
Elevate Sports Ventures is a best-in-class sports and entertainment consulting firm, providing proven, innovative solutions to organizations across the international sports and entertainment landscape. Elevate provides thoughtful insights that empower sports teams, leagues, brands, venues, events and properties with comprehensive, revenue-driving solutions. Elevate’s unparalleled combination of agency and operating experience, along with proprietary products and solutions, maximizes efficiencies in Partnership Sales and Consulting; Hospitality Sales and Strategy; Brand Representation; Experiential Design; Feasibility and Revenue Consultation for New and Renovated Venues; Consumer Insights, Research, Strategy and Analytics; and more. Elevate boasts an active client roster of over 175 sports teams, brands, venues, events and properties from among the NFL, NBA, NHL, MLB, MLS, NWSL, professional US and international football, professional tennis, MMA, motorsports and horse racing, college athletics and more. For more information, follow Elevate on Twitter (@ElevateSV) and LinkedIn.
About Dynamic Pricing Partners:
Dynamic Pricing Partners is a best-in-class pricing, analytics, and ticket distribution technology company providing proven, innovative solutions to organizations across the collegiate, professional sports, and live entertainment landscape. DPP leverages data and proprietary models, along with extensive resources and relationships throughout professional and collegiate sports to provide data-driven, ticket strategy and revenue-generation solutions for venues, teams, and live events.
DATA ANALYST – OVERVIEW: Dynamic Pricing Partners is seeking full-time Data Analysts who will be responsible for providing support to the Data, Pricing, Operations, Sales, and Partner Strategy teams. The Data Analyst will hold a central role in all stages of the data interpretation and strategy processes. Ideal candidates will be able to work in a fast-paced environment and be organized, driven, efficient, and very detail-oriented.
This position requires working semi-regular night and weekend hours
RESPONSIBILITIES:
Building and executing effective data driven solutions in order to support partner priorities
Obtaining, analyzing, and interpreting historical and current market sales data to provide actionable recommendations to partners
Organizing and constructing data conclusions using business intelligence visualizations tools
Creating and managing several types of sales and data reports
Providing cross-department and organizational support as needed
QUALIFICATIONS:
The qualifications listed below represent the credentials necessary to perform the essential functions of this position. To be successful in this position, an individual must be able to perform each essential duty satisfactorily. Reasonable accommodation may be made to enable individuals with disabilities to perform the essential functions.
A. Education and/or Experience
Experience with Microsoft Office and/or Google Suite
Proven track record of data entry and/or
Knowledge of popular events (Music/Sports/Broadway/Family Shows) preferred
Strong computer skills and program navigation skills preferred
Prior sports and entertainment ticketing experience preferred
Bachelor’s degree
B. Knowledge/Skills/Abilities
Meticulous attention to detail
Excellent organizational ability
Working knowledge of Microsoft Word and Excel and/or Google Suite
Excellent time management skills
Strong ability to multitask in a fast-paced environment
Strong analytical skills
Strong interpersonal communication skills
Desire to take initiative and be a self-starter
Ability to effectively work as part of a team and independently
POSITION AND BENEFIT DETAILS:
Full Time, Exempt
Medical, Dental, Vision, Life, Short-Term &amp; Long-Term Disability Insurance + FSA, HSA, and more
401k Employer Match after meeting eligibility requirements
14 Paid Holidays
Unlimited PTO
Paid Parental Leave
WORKING CONDITIONS
Travel Requirements
Minimal travel required
Work Environment
This role will begin as a full-time remote position
This position requires occasional off-peak work on nights and weekends
This position is open to all qualified candidates. If you need assistance or an accommodation due to a disability in connection with the application process, you may contact us at HR@elevatesv.com.
We are proud to be an equal opportunity/veterans/disabled/ LGBT employer. We celebrate diversity and are committed to creating an inclusive environment for all employees. All employment is decided on the basis of qualifications, merit and business need, without regard to race, color, religion, gender, sexual orientation, national origin, disability status, protected veteran status, genetic information, or any other characteristic protected by applicable law.
We are an equal opportunity employer and all qualified applicants will receive consideration for employment without regard to race, color, religion, national origin, sex, sexual orientation, age, disability, gender identity, marital or veteran status, or any other protected class.
Show Less
Report</t>
  </si>
  <si>
    <t>Sounds True</t>
  </si>
  <si>
    <t>Louisville, CO</t>
  </si>
  <si>
    <t>Do you want to work with a group of people striving to create a wiser and kinder world? We are committed to being of service, welcoming &amp; honoring everyone, co-creating an extraordinary culture, heart-led communication, being well, and committing to the journey. Sounds True, founded in 1985, is a multimedia publisher specializing in spirituality, holistic living, and transformational learning. We are seeking a full-time Data Analyst to join our team and bring powerful data insights to Sounds True.
The Data Analyst will define data requirements from stakeholders across the company, manage company-wide data needs, and lead creating and QA’ing company-wide dashboards. They will report to the VP of Operations and will be a core partner with the Senior Data Analyst/Developer on DBA, data integrity and QA logistics. Primary responsibilities include working with company-wide stakeholders to pull and satisfy their data requirements, creating dashboards to pull data into insights to help drive data driven decision making to meet goals, provide data analytics as a service to any departments reviewing data, act as backup to the Sr Data Analyst/Developer when they are needing extra support. They serve as a gatekeeper for our organization’s data so stakeholders can understand data trends and use it to make strong strategic business decisions in all areas of the company.
The ideal candidate must have 5+ years experience working in SiSense and ideally also has experience in Power BI. Candidates need to have experience creating operations dashboards including focused data used in accounting, finance and operations divisions. The role will provide analytics support to help us meet profitability and financial goals. Ideally, this person has also worked extensively with marketing teams in helping create automated dashboards, provided real time insights to help pivot during marketing launches, and drove marketing decisions to hit various marketing KPIs.
Responsibilities:
Partner with Operations and Data divisions to prioritize business and information needs while locating and defining new process improvement opportunities. Will act as lead for departmental report/dashboard generation while offering top recommendations and/or insights.
Collaborate with the VP of Operations and Operations Manager to identify opportunities for process improvements/automation, perform root cause analysis of core problems while offering solutions, and partner with the Director of Technology and the Sr Data Analyst to develop policies for data governance.
Support the evaluation, implementation and ongoing success of the data warehouse and BI tools. Includes test assessment and supporting the implementation success of new or upgraded software while assisting with strategic decisions on new systems.
Act on the data team to enforce data integrity best practices, data audits, and normalization of our single data truth source in the data warehouse. Will coordinate with automation partners when needed.
Use statistical methods to interpret data sets, paying particular attention to trends and patterns that could be valuable for diagnostic and predictive analytics efforts.
Act as primary backup to the Sr Data Analyst/Developer around DBA responsibilities.
Act as the primary internal data analysis trainer while providing technical support to stakeholders on reports and dashboards.
Other duties as required.
Recommended Skills/Qualifications/Job Requirements:
Proven working experience as a Data Analyst or Business Data Analyst for 10+ years.
5+ years experience working in SiSense BI Tool.
Positive, flexible, collaborative, and friendly attitude while working closely with all business units to develop insights and pull dashboard/data requirements in a concise manner.
Bachelor’s degree in Mathematics, Engineering, Computer Science, Information Management, or Statistics or corresponding work experience as a data analyst or in related fields.
Strong knowledge of and experience with Business Intelligence (BI) tools, databases (SQL etc), version control (GitHub), and programming (XML, Javascript, or ETL frameworks).
Technical expertise regarding data models, database design development, data mining and segmentation techniques a plus.
Knowledge of statistics and research methods with experience using statistical packages for analyzing datasets (Excel, SPSS, SAS etc).
Experience supporting queries, report writing, and presenting findings. Exceptional problem solving capabilities.
Strong analytical skills with the ability to collect, organize, analyze, and disseminate significant amounts of information with attention to detail and accuracy.
Ability to work with stakeholders to assess potential risks and opportunities.
Ability to translate business requirements into non-technical communications.
High-level written and verbal communication skills and process oriented with great documentation skills.
Demonstrated knowledge of and skill in word processing, spreadsheet, and database PC applications.
Sounds True is proud to be an equal-opportunity employer and committed to creating a diverse, equitable, and inclusive environment. All qualified applicants will receive consideration for employment without regard to race, color, religion, gender, gender identity or expression, sexual orientation, national origin, genetics, disability, age, or veteran status. We offer an excellent working environment and great benefits including health insurance, dental insurance, vision insurance, 401(k) plan with company matching, paid vacation and personal time off, 13 paid holidays, profit sharing, and many more benefits that can be found on our Sounds True Employee Benefits page! This role is open to fully remote candidates. The compensation range for this position is $65,000.00 - $80,000.00 per year, depending on experience. To learn more about us, visit SoundsTrue.com.
Show Less
Report</t>
  </si>
  <si>
    <t>U-Haul</t>
  </si>
  <si>
    <t>Tempe, AZ</t>
  </si>
  <si>
    <t>Location:
8162 S Priest Dr, Tempe, Arizona 85284 United States of America
U-Haul is looking for a team player to join the U-Haul Technical Center Team as a Data Analyst!
Qualifications
Excellent knowledge of Excel Power Pivot
PowerBI and DAX calculations are helpful
Ideally 1-2 years of basic SQL
Ideally 3 to 5 years of advanced to expert with Microsoft Excel work
Expertise in combining and analysis of data from multiple sources, and then generation of reports and graphical analysis for executives to consume
Knowledge of Business Intelligence tools and Data normalization is beneficial but not required
Excellent technical orientation &amp; analytical skills
Strong customer service orientation
Able to interface with all levels with clients
Demonstrable attention to detail with reliable time management, follow through skills
Excellent written and verbal communicator
Adaptable to change quickly and flexible
Strong teamwork ethic and able to collaborate with others effectively
High level of accountability and recognized for a "get-it-done" attitude
A high level of independence and autonomy
Able to organize, plan and prioritize work
Ability to work in a rapidly changing environment and wear a variety of hats
Can effectively multi-task and context switch between different activities and teams
High level of proficiency with advanced formulas, dynamic ranges, advanced charting, and slicers
Basic programming knowledge or experience is helpful
Responsibilities
In this position you will partner with various team members to understand management needs and identify how their solutions can meet those needs
You'll play a key role in helping the design and implementation of creating efficiencies and standardization in their use of Excel Power Pivot based reporting
As the Data Analyst you'll collaborate with Business Analysts and key team members to understand the business problem, and your work will be incredibly important to help solve challenges identified
You'll need to be able to develop a strategy to identify the best approach, work on definition of requirements and then also work with the development team to test and deliver the solution
Create, implement, and maintain data file structures
Document procedures to agreed standards
Deliver reporting in response to client requests
Refine and automate repeatable processes, track issues and document shifts
Assist analysts with complex query and schema refining
U-Haul Offers:
Full Medical coverage
Prescription plans
Dental &amp; Vision Plans
New indoor fitness gym
Gym Reimbursement Program
Registered Dietitian Program
Weight Watchers
Onsite medical clinic for you and your family
Career stability
Opportunities for advancement
Valuable on-the-job training
Tuition reimbursement program
Free online courses for personal and professional development at U-Haul University®
Business and travel insurance
You Matter Employee Assistance Program
Paid holidays, vacation, and sick days
Employee Stock Ownership Plan (ESOP)
401(k) Savings Plan
Life insurance
Critical Illness/Group Accident
24-hour physician available for kids
MetLaw Legal program
MetLife auto and home insurance
Mindset App Program
Discounts on cell phone plans, hotels, and more
LifeLock I dentity Theft
Savvy consumer wellness programs - from health care tips to financial wellness
Dave Ramsey’s SmartDollar Program
U-Haul F ederal C redit U nion
Wellness Program
U-Haul Holding Company, and its family of companies including U-Haul International, Inc. (“U-Haul”), continually strives to create a culture of health and wellness. Consistent with applicable state law, U-Haul will not hire or re-hire individuals who use nicotine products. The states in which U-Haul will decline to hire nicotine users are: Alabama, Alaska, Arizona, Arkansas, Delaware, Florida, Georgia, Hawaii, Idaho, Iowa, Kansas, Maryland, Massachusetts, Michigan, Nebraska, Pennsylvania, Texas, Utah, Vermont, Virginia, and Washington. U-Haul has observed this hiring practice since February 1, 2020 as part of our commitment to a healthy work environment for our team.
U-Haul is an equal opportunity employer. All applicants for employment will be considered without regard to race, color, religion, sex, national origin, physical or mental disability, veteran status, or any other basis protected by applicable federal, provincial, state or local law. Individual accommodations are available on requests for applicants taking part in all aspects of the selection process. Information obtained during this process will only be shared on a need to know basis.
Show Less
Report</t>
  </si>
  <si>
    <t>Car &amp; Truck Rental</t>
  </si>
  <si>
    <t>Alliance Laundry Systems LLC</t>
  </si>
  <si>
    <t>Marketing Data Analyst</t>
  </si>
  <si>
    <t>Ripon, WI</t>
  </si>
  <si>
    <t>Overview
As part of the Americas Marketing Department, the Marketing Data Analyst works closely with leadership across all business segments to inform strategic decision-making, including but not limited to insights into the market, customers, and competitors. They are responsible for strategic data and information, trend and scenario analysis, and other business analytics in support of strategic planning and execution.
Responsibilities
The Marketing Data Analyst role is a full-time professional position that works with the Sales and Marketing organizations to collect information on markets, competitors, and customers to provide actionable recommendations to senior management. This role identifies and collects appropriate customer, competitor, market, economic, financial and/or operational data. Also, performs financial, statistical, and qualitative data analysis of markets and competitors.
Creates and updates comprehensive industry, competitor and customer models including, but not limited to, market share, growth projections and trends, and market forces across all business segments in the Americas’ markets.
Performs thorough, systematic analysis of key industry trends; the general social economic and political environment; legal and regulatory issues; customers; current and potential competitors.
Conduct market research for buyer behavior insights and marketing dynamics
Gather and analyze information on competitors. Coach and update internal team members on competitive offerings and marketing positioning
Create and sustain metrics reports on marketing and sales activities that detail their effectiveness and business impact
Develop models to predict future trends using existing data sets
Analyze marketing and sales data to develop insights and make recommendations on areas for optimization
Support survey design and programming
Incorporate new data into, monitor, and manage data quality within the marketing and sales databases
Qualifications
Education and Experience:
Bachelor’s degree in marketing, finance, Business, Competitive Intelligence, or related field; equivalent experience will be considered
2-3 years professional experience. Laundry industry experience preferred but not required
Strong knowledge of market research principles and practices
Prior experience with quantitative analysis procedures and software
Hands on experience with CRM and data visualization tools
Skills and Abilities:
Strong written, verbal, and interpersonal communication skills; Communicate effectively and professionally across all levels of the organization and external stakeholders; Confidence in creating and delivering presentations to senior leadership
Intellectually curious and analytical, must enjoy gathering and digging deeply into data to identify issues and solve problems
Solid business acumen: able to quickly develop understanding of business models and key drivers; able to leverage this understanding to create useful, relevant reporting
Self-starter, demonstrating proactivity, self-initiative, and tenacity
Effective organizational skills; Ability to self-manage workload and multiple projects simultaneously while managing and meeting tight deadlines;
Resilient; Able to confidently navigate ambiguity and change
Systems-proficient, particularly with MS Office Suite; Salesforce, Tableau, Power BI is a plus
Travel:
Ability to as needed. On average, travel will be no more than 15% of the time
Standard and Physical Requirements:
Position involves sitting long periods, standing, manual dexterity, stooping, bending and minimal lifting.
EEO
We are an Equal Opportunity Employer. All qualified applicants will receive consideration for employment without regard to race, color, religion, sex, sexual orientation, gender identity, national origin, disability status, protected veteran status, or any other characteristic protected by law.
ID
2022-3551
Pos. Type
Full-Time
Apply Now: click Apply Now
Show Less
Report</t>
  </si>
  <si>
    <t>BCVS Group Inc</t>
  </si>
  <si>
    <t>Data Analyst with python</t>
  </si>
  <si>
    <t>Hello,
Job Title : Data Analyst with python
Location : Remote
Required skill: PYTHON
Experience: 8+
Job Requirements :
5+ years of Python programming language work experience (Strong Python knowledge)
Data validation and transformation experience
Should be able to parse CSV and Excel data files using Python
Hands on Experience and implementation of Finance modules, Intercompany transactions, Advance Revenue Management and complete R2R processes
Build successful customer relationships
Gather and document customer business requirements
Work with technical teams to design and test automations and integrations
Good understanding on the Quality Engineering process. Agile development process
Good Analytical/debugging skills.
Excellent presentation, communications, listening and negotiating skills to key stakeholders
Strong Analytical and Problem-Solving Skills.
Job Type: Contract
Salary: $30.00 per hour
Schedule:
Monday to Friday
Experience:
SQL: 5 years (Preferred)
Work Location: Remote
Show Less
Report</t>
  </si>
  <si>
    <t>Avenir Healt</t>
  </si>
  <si>
    <t>Global Health Data Analyst</t>
  </si>
  <si>
    <t>Takoma Park, MD</t>
  </si>
  <si>
    <t>Avenir Health, a global health organization that works to enhance social and economic development, is seeking to hire a Data Analyst with strong quantitative skills to contribute to costing, modeling, and planning activities that support international donors and national programs. The data analyst will provide support on a range of projects focused on HIV, maternal health, reproductive health/family planning, as well as infectious and non-communicable diseases. Duties include:
Supporting the development and application of analytical frameworks and quantitative tools for prioritization of health interventions.
Contributing to development and application of costing models for health programs.
Analyzing impact, cost, and cost-effectiveness of programs.
Carrying out literature review and extraction of relevant impact and cost data.
Database development.
Secondary analysis of datasets using SPSS, Stata, or R.
Spectrum model scenario analysis.
The ideal candidate will have the following qualifications:
A relevant post-graduate degree (MPH, etc.) in public health, economics or other social sciences, or a health-related field.
Two to five years experience.
Detail-oriented with excellent quantitative skills.
Expertise with Excel.
Knowledge of Stata or SPSS; experience working with DHS surveys a plus (but not required).
Excellent communication (email, presentation, writing) skills.
Knowledge of developing country population and health issues.
Ability to work successfully across a wide range of teams and projects and with people of diverse cultural backgrounds.
Ability to travel to developing countries as needed (10-40% of time), and ability to work well with developing country counterparts and support capacity building.
Proficiency in a second language (French, Spanish, or Portuguese) a plus.
The position is based in Washington DC, USA as a hybrid remote position, with some potential for location flexibility.
Job Type: Full-time
Pay: $65,000.00 - $85,000.00 per year
Benefits:
401(k)
401(k) matching
Health insurance
Life insurance
Paid time off
Parental leave
Schedule:
5x8
Ability to commute/relocate:
Takoma Park, MD: Reliably commute or planning to relocate before starting work (Preferred)
Experience:
Public health: 1 year (Preferred)
Work Location: Hybrid remote in Takoma Park, MD
Show Less
Report</t>
  </si>
  <si>
    <t>Sunnyvale, CA</t>
  </si>
  <si>
    <t>Duties
Perform ad hoc database investigations to understand data maintenance issues and explore remedies.
Assist with the automation of data maintenance tasks.
Requirements:
Ability to complete Project Training for all map data layers.
Ability to complete Tools.
Ability to write and debug SQL queries (postgres preferred).
Fluency with the command line interface (bash, zshell)
Basic scripting ability (python preferred).
Ability to understand the underlying data structure impacted by maintenance edits.
Experience or the ability to learn proprietary database CLI.
Job Types: Full-time, Contract
Pay: $38.00 - $40.00 per hour
Schedule:
8 hour shift
Monday to Friday
Experience:
GIS Editor: 2 years (Required)
debug SQL queries: 2 years (Required)
Work Location: One location
Show Less
Report</t>
  </si>
  <si>
    <t>nLeague Services Inc.</t>
  </si>
  <si>
    <t>Tableau Developer/Data Analyst</t>
  </si>
  <si>
    <t>Boise, ID</t>
  </si>
  <si>
    <t>Business Analyst 2 / Tableau
Job ID: 700863
Client: ID - IDEQ
Location: 1410 N Hilton Street Boise ID 83706 (On Site)
Duration: 7 + Months
Job Description:
Standing Tableau dashboards and canned reports
Local candidates preferred but will accept remote candidates.
Chosen candidate will need their own equipment.
***IMPORTANT NOTE*** This is a PART-TIME Position –
· The selected resource for this role is expected to work 24 hours per week (8 hours per day; 3 days per week). Please ONLY submit candidates who are interested in working in this part time role.
· We are soliciting contractors to aid us in connecting disparate data sources using Tableau to provide real-time reporting and dashboards.
· We currently utilize multiple datasets including QuickBooks, Access, and various other privately and state-run mainframe and cloud-based databases.
· These all have separate reports and formatting, so we would need assistance creating ETLs to connect these datasets together and create a holistic picture of the data.
· Additionally, we need to have Tableau dashboards and canned reports created so that our staff can quickly realize the benefits of modernizing our reporting systems.
· Additionally, our state is engaged in rolling out a statewide ERP that would modernize our finance, budget, payroll, performance, and time entry functions.
· Our current systems will still be used for historical reporting, but we will also need to connect seamlessly to the new ERP data.
· As part of the ERP modernization, our staff has developed crosswalks to tie out the older systems to the new ERP which will aid in creating the ETLs, however we do not have experience in Tableau itself.
· This process would also need to set up data feeds to automatically sync data to create up to date dashboards with real time data to aid in decision-making. “
RELEVANT WORK EXPERIENCE: 2 to 5 yrs.
Required Skills:
· Experience setting up reports that pull data from disparate databases
· Creating dashboards with automatic and daily updates within Tableau
· Implantation of crosswalks to marry datasets with different languages and formats
· Experience with Python or other scripting language to automate repetitive tasks
· Understanding of Tableau's native language
Job Types: Part-time, Contract
Pay: $40.55 per hour
Schedule:
4 hour shift
Work Location: One location
Speak with the employer
+91 615-206-7771
Show Less
Report</t>
  </si>
  <si>
    <t>Join a leading fintech company that's democratizing finance for all.
Robinhood was founded on a simple idea: that our financial markets should be accessible to all. With customers at the heart of our decisions, Robinhood is lowering barriers and providing greater access to financial information. Together, we are building products and services that help create a financial system everyone can participate in.
As we continue to build...
We're seeking curious thinkers looking to co-author the next chapters of our story. Joining now means helping shape our vision, structures and systems; playing a key-role as we launch into our ambitious future.
Check out life at Robinhood on The Muse!
About the team:
This role is US region-based, with preference for proximity to Robinhood offices in Westlake, TX, Denver CO and Lake Mary, FL; however, you may elect to work from your home office or the Robinhood office.
The Operational Analytics team at Robinhood is responsible for supporting the Platform Shared Services Org by helping it scale operationally. Our mission is to deliver an excellent end-customer experience and mitigate firm risk while supporting innovative brokerage, crypto &amp; payments products. As an Operational Data Analyst, you'll be responsible for identifying and tracking key metrics that drive Robinhood's business lines specifically focused on Fraud, Fincrimes, Account Operations, Customer Service and Vendor Management. You'll use data to craft recommendations for new products or tooling and advise leadership on operational strategy, consult with cross-functional partners on operational needs, build new tools for the brokerage operations department, advise on department-level decisions, consult on workforce management, and report on the health of Robinhood's middle office operations. This role will be critical to identifying, consulting, and building the infrastructure to effectively run Robinhood's introducing broker-dealer.
What you'll do:
Build and identify operational metrics to share with stakeholders in the form of easily digestible dashboards via technology tools such as SQL, Looker, Python.
Perform root cause analysis to identify key areas of improvement in our operational processes.
Partner with data and engineering teams build out the infrastructure to track key business metrics
Help identify and assess emerging risks, and advise on mitigation strategies
Aggregate data for incident response, regulatory inquiries, and other course-of-business happenings
Work closely with our operations, engineering and product teams to launch, improve, de-risk, and scale Robinhood's products and systems
Ensure data requirements for operations teams are met when launching new initiatives or products
Identify and analyze data and produce digestible reports that assess performance and ultimately improve processes
Forecast staffing needs for growth, new processes, and new product launches
About you:
Passion for Robinhood's products and our mission to democratize finance for all
Ability to learn quickly, think critically, and apply problem-solving skills to resolve issues and implement process improvements
Strong analytical skills
Long-term thinking; ability to identify and mitigate risks proactively
Bachelor's Degree in Economics, Engineering, Math, Business, Finance or similar field
Excellent working knowledge of SQL, Python, and Looker
3-5 years of qualifying experience in a professional data analysis capacity
Strong communication skills; bias for collaboration
Bonus points:
Strong Robinhood product knowledge
Quantitative finance skills
Experience in retail brokerage operations
Undergraduate degree in CS
Masters degree in quantitative discipline
CO Residents: In Colorado, the base pay for this position ranges from $80000 - $106000.
NYC Residents: In NYC, the base pay for this position ranges from $102000 - $120000.
This role is also eligible for an annual discretionary bonus and participation in Robinhood's equity plan.
Base pay for the successful applicant will depend on a variety of job-related factors, which may include education, training, experience, location, business needs, or market demands. You can view comp zones for our US office locations in the table below. For other locations not listed, compensation can be discussed with your recruiter during the interview process.
Office locations (by comp zone)
US Zone 1: Menlo Park, NYC, Seattle, Washington DC
US Zone 2: Denver, Westlake (Dallas), Chicago
US Zone 3: Lake Mary
We're looking for more growth-minded and collaborative people to be a part of our journey in democratizing finance for all. If you're ready to give 100% in helping us achieve our mission—we'd love to have you apply even if you feel unsure about whether you meet every single requirement in this posting. At Robinhood, we're looking for people invigorated by our mission, values, and drive to change the world, not just those who simply check off all the boxes.
Robinhood promotes diversity and provides equal opportunity for all applicants and employees. We are dedicated to building a company that represents a variety of backgrounds, perspectives, and skills. We believe that the more inclusive we are, the better our work (and work environment) will be for everyone. Additionally, Robinhood provides reasonable accommodations for candidates on request and respects applicants' privacy rights. To review Robinhood's Privacy Policy please visit Robinhood - US Applicant Privacy Policy.
Click here to learn more about Robinhood's Benefits.
Start your job application: click Easy Apply
Show Less
Report</t>
  </si>
  <si>
    <t>University of Washington</t>
  </si>
  <si>
    <t>DATA ANALYST – ENVRIONMENTAL, OCCUPATIONAL, AND DIETARY RISKS</t>
  </si>
  <si>
    <t>Notes:
As a UW employee, you will enjoy generous benefits and work/life programs. For a complete description of our benefits for this position, please visit our website, click here.
As a UW employee, you have a unique opportunity to change lives on our campuses, in our state and around the world. UW employees offer their boundless energy, creative problem-solving skills and dedication to build stronger minds and a healthier world.
UW faculty and staff also enjoy outstanding benefits, professional growth opportunities and unique resources in an environment noted for diversity, intellectual excitement, artistic pursuits and natural beauty.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 Effectiveness and Efficiency;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are cultivated by an inclusive, diverse, and equitable environment that respects and appreciates differences, embraces collaboration, and invites the voices of all IHME team members.
IHME has an outstanding opportunity for a Data Analyst on the Environmental, Occupational, and Dietary (EOD) Risk Factors team as part of the Global Burden of Diseases, Injuries, and Risk Factors (GBD) Study.
The GBD is a systematic, scientific effort to quantify the comparative magnitude of health loss due to diseases, injuries, and risk factors by age, sex, and geography over time, and is the largest and most comprehensive effort to date to measure epidemiological levels and trends worldwide. The GBD’s aim is to provide policymakers, donors, and researchers with the highest-quality quantitative evidence base to make decisions that achieve better health. This position will support dietary risk factors, such as vegetable and red meat consumption, temperature and climate, air pollution, and other risk factors on the EOD team.
The main purpose of the Data Analyst position is to provide support to key research projects through database management, data quality management, computational support to multidisciplinary research projects, data extraction and formatting, and providing key inputs for papers and presentations. Data Analysts must develop an understanding of different research needs and analytic functions across multiple projects to best meet research needs. Data Analysts must be able to independently translate requests into actionable results through interactions with research databases, formulation of displays of results, and development of complex code to be applied to a variety of quantitative data.
This position calls for dexterity working with complex databases and the ability to assess, transform, and utilize quantitative data using multiple coding languages (R and Python). The individual must then quality control results to ensure that other team members have exactly what they need to incorporate the data and results into their own components of the analytic process, presentations, and papers. Additionally, this position will work alongside other Data Analysts on complementary projects and will require knowledge and skill sharing and collective problem solving. Overall, the Data Analyst will be a critical member of an agile, dynamic team. This position is contingent on project funding availability.
DUTIES AND RESPONSIBILITIES
Research Command
Become familiar with substantive areas of expertise to understand the dimensions and uses of health data and the analytic underpinnings of different research streams.
Work directly with researchers to identify the source of data used in models and results, understand the context of the data, and ensure that they are relevant to the analyses themselves.
Create and document efficient, effective, and replicable methods for extracting data, developing code, organizing data sources, managing data quality, and explaining complex analytic processes.
Data management and analytics
Problem-solve computational and analytic challenges by investigating the data, understanding the root questions, and coming up with alternative measurement strategies.
Implement code solutions in order to answer analytic questions, perform diagnostics on results, and test and assess new methods.
Maintain, update, and adapt databases containing health data from multiple sources such as surveys, vital registration systems, administrative records, and published studies relevant to demographic estimation.
Maintain, update, and carry out routine but complex computational processes and statistical modeling that are central to generating estimates of key indicators.
Execute queries on databases and resolve intricate questions in order to respond to the needs of senior researchers and external requests from collaborators, media, policymakers, donors, and other stakeholders.
Bring together data, analytic engines, and data visualizations in one seamless computational process.
Use protocols to identify problems with datasets and routine computational processes, rectify issues, and systematize data for future analyses.
Transform and format datasets for use in ongoing analyses. Catalog and incorporate these datasets into databases. Perform quality checks.
General
Create tables, figures, and charts for presentations and publications.
Provide referencing and other support for publications and presentations.
Communicate clearly and effectively while contributing as a member of the Institute.
Work closely with other team members to assist with relevant tasks, facilitate learning new skills, and help resolve emerging problems on different projects.
Participate in overall community of the Institute, carrying out duties as required as team members with other Institute members.
MINIMUM REQUIREMENTS
Bachelor’s degree in social sciences, engineering, computer science, or related field plus two years’ related experience, or equivalent combination of education and experience.
Equivalent education/experience will substitute for all minimum qualifications except when there are legal requirements, such as a license/certification/registration.
ADDITIONAL REQUIREMENTS
Demonstrated success in developing code in R and Python.
Demonstrated ability in using databases with large-scale, complex datasets.
Interest in environmental health, diet and micronutrients, population health, and/or ways in which quantitative research and data science can be used to create valuable global public goods.
Demonstrated self-motivation, ability to absorb detailed information, flexibility, and ability to thrive in a fast-paced, energetic, highly creative, and entrepreneurial environment.
Ability to learn new information quickly and apply analytic skills to better understand complex information in a systematic way.
Strong quantitative aptitude.
A commitment to working to alongside others at IHME to illuminate the health impacts of systemic racism and to work within IHME to make our organization more diverse and inclusive. See IHME’s DEI statement here: https://www.healthdata.org/about/careers/dei
Weekend and evening work sometimes required.
This position is open to anyone authorized to work in the US. The UW is not able to sponsor visas for staff positions.
Office is located in Seattle, Washington. This position is eligible to work fully remote in the US.
Application Process:
The application process may include completion of a variety of online assessments to obtain additional information that will be used in the evaluation process. These assessments may include Work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Please note that your application will not be reviewed, and you will not be considered for this position until all required assessments have been completed.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
COVID-19 VACCINATION REQUIREMENT
Employees of the University of Washington are required to be fully vaccinated against COVID-19 unless a medical or religious exemption is approved. Being fully vaccinated means that an individual is at least two weeks past their final dose of an authorized COVID-19 vaccine regimen. As a condition of employment, newly hired employees will be required to provide proof of their COVID-19 vaccination. View the Final candidate guide to COVID-19 vaccination requirement webpage for information about the medical or religious exemption process for final candidates.
Show Less
Report</t>
  </si>
  <si>
    <t>U.S. News &amp; World Report is a multifaceted digital media company dedicated to helping citizens, consumers, business leaders and policy officials make important decisions in their lives. We publish independent reporting, rankings, data journalism and advice that has earned the trust of our readers and users for nearly 90 years. Our platforms on usnews.com include Education, Health, Money, Travel, Cars, News and 360 Reviews.
We reach more than 40 million people monthly during moments when they are most in need of expert advice and motivated to act on that advice directly on our platforms. Our signature franchises include our “Best” series of consumer guides on colleges, graduate schools, hospitals, diets, cars, financial services and more. These guides provide an easy-to-digest list for consumers to better understand and compare when making their decisions. We continue to publish annual guides of the authoritative Best Colleges and Best Hospitals rankings on our website and in print. And our U.S. News Live flagship conferences highlight important national conversations including Healthcare of Tomorrow and Healthiest Communities.
We believe in having a broad range of talent and backgrounds at U.S. News. We strive to maintain a welcoming workplace where everyone is given an opportunity to succeed and contribute to their fullest. Learn more about our Diversity, Equity and Inclusion initiative.
Your role in helping us shape the future:
U.S. News empowers everyone to thrive. In this position you will have the opportunity to leverage your strengths and skills toward producing the company’s graduate school, college and K-12 rankings. One week you may update code to the ranking algorithms; another week you may be performing quality assurance on statistical data collected. You will be working on a small team and very quickly will be involved in the facets of the rankings - from research and analysis through reporting data and testing the website.
Are you up to the challenge?
Possess a keen eye for detail and sharp critical thinking skills for conducting quality assurance of datasets.
Are proficient ingesting, merging and transforming messy, disparate files.
You have an evaluative, analytical mindset which you can employ to solve coding and methodology challenges.
Feel comfortable explaining technical information to non-technical audiences.
Show Less
Report</t>
  </si>
  <si>
    <t>Skill bir</t>
  </si>
  <si>
    <t>Job Title: Data Analyst
Location: Remote
Duration: 6+ Month Contract
INTERVIEW MODE: - Phone + Video
VISA: - USC/GC/H1B Only
MUST HAVES:
o Strong technical skills in SQL / must be skilled in creating SQL queries from scratch – will be given a SQL test during the interview
o Snowflake experience – pulling customer data, segmenting populations (This is listed as a must-have but if you have candidates that do not Snowflake, please send over. As an example, John K. did not have Snowflake but demonstrated an aptitude to pick it up quickly)
o Critical thinking, problem solving skills
o Good communication skills as they will be communicating daily with team members, Discover Team Leads and Protiviti Pod Leads verbally and in writing
o Banking / prior lending / similar consumer restitution, remediation experience a PLUS
Interview process: One interview with PRO and one interview with Discover
Thanks &amp; Regards,
Umashankar joshi
Technical Recruiter
Direct No: +1 302-549-2480 Ext. 343
Job Type: Contract
Salary: $55.00 - $58.00 per hour
Compensation package:
1099 contract
Hourly pay
Experience level:
9 years
Schedule:
8 hour shift
Monday to Friday
Application Question(s):
What is your work Authorization ?
Experience:
SQL Coding: 8 years (Required)
Data analytics: 9 years (Required)
Snowflake: 4 years (Required)
Banking: 5 years (Required)
Work Location: Remote
Show Less
Report</t>
  </si>
  <si>
    <t>Data Analyst (Mid)</t>
  </si>
  <si>
    <t>At Bayer, the challenges we face are sometimes microscopic, sometimes global and sometimes both. Bayer integrates technology and scientific expertise into our efforts to revolutionize plant breeding and biotechnology. As a business embedded IT professional with Bayer, the work you perform will be interesting and challenging. You will be involved in the development of new systems and applications. In the process, your work will directly contribute to our mission of helping the world's farmers produce more with fewer resources.
Bayer is looking for a highly motivated individual to join our team as the Business Data Manager. This role will report directly to the Testing and Stewardship Quality Information System (QIS) Lead. This position in collaboration with Bayer enterprise IT will be responsible for the design, configuration, implementation, and execution of a Laboratory Information Management System (LIMS) to enable the Seed (Genetics, Seed Physiology, Seed Health, and SAS) and Crop Protection Quality groups.
The position requires a candidate who is a self-motivated and self-directed with an ability to create strong relationships and networks with business and IT partners. The candidate for this position will be responsible for providing application software development services or technical support. As a Business Data Manager this candidate will be accountable for the following: master data configuration, development of program logic for new applications or analysis and modification of logic in existing applications, testing, troubleshooting, documentation, and configuration/implementation/maintenance of software applications. Additionally, the candidate will be responsible for: analysis of requirements, journey mapping, and the integration of application components.
Key Responsibilities:
Drive requirement gathering sessions to define and develop project milestones
Document requirements both process diagram workflows and data flow documentation
Collaboration with the business to understand the business value of the new projects requested for delivery
Configure master data and provide data governance for the existing solutions
Required Skills:
Bachelor of Science
Minimum of three years of relevant IT experience
Highly skilled in the creation of business process maps from a user interface and data flow perspective
Strong written and verbal communication skills
Demonstration of building strong business relationships and influencing capabilities at all levels of an organization
Ability to see the connections/opportunities in business areas (ambiguous areas)
Strong analytical skills
Experience in the use of database (data analysis leveraging SQL)
LIMS application configuration experience
Domain knowledge in lab work/processes
Desired Skills:
Knowledge in Lab Information Systems
Work experience in scientific discipline (Biology, Biochemistry, or related)
Work experience in Supply Chain (Logistics, Planning, or related)
Experience with VB/VBA, .Net, Java
Exposure to agile software development
3+ years of experience working as a Functional, Data or Business Analyst
3+ years of experience in Access, Excel(Advanced), and Visio,
3+ years of customer interfacing experience project oversight, customer presentation.
BAY1JP00016399
Start your job application: click Apply Now
Show Less
Report</t>
  </si>
  <si>
    <t>Tarrant County Homeless Coalition</t>
  </si>
  <si>
    <t>Tarrant City, AL</t>
  </si>
  <si>
    <t>Provides analytical support for County-wide initiatives associated with COVID-19-related programs and projects. Reviews applications, budgets, financial reports, and audits for compliance with applicable guidance and regulations. Assists with research, statistical data, and policy support in order to facilitate the County’s ARPA and COVID-19 efforts in a variety of areas including County operations, public health initiatives, grant programs, citizen relations and communications, emergency management, and other Countywide initiatives.
Show Less
Report</t>
  </si>
  <si>
    <t>Coahoma Community College</t>
  </si>
  <si>
    <t>Clarksdale, MS</t>
  </si>
  <si>
    <t>POSITION TITLE: Data Analyst
POSITION TYPE: Full-Time/12 Month
Description:
This is a 12-month administrative position.
The Data Analyst is a full-time, 12-month administrative position reporting to the Deans of Instruction. Data Analysts collect a wide range of student data to help the College to make the right decisions. Their duties include collaborating with leadership to extract data and creating reports based on findings to assist with monitoring key performance indicators (KPIs) to determine student success. This work encompasses several duties and responsibilities, including:
Essential Job Functions:
Analyze Data and Trends
Create reports for Executive and Administrative internal teams and/or external clients
Collaborate with team members to collect and analyze data to identify opportunities for improvement
Use graphs, infographics, and other methods to visualize data
Assist with establishing KPI benchmarks to measure the effectiveness of instruction and student support services
Structure large data sets to find usable information
Using automated tools to extract data from primary and secondary sources
Removing corrupted data and fixing coding errors and related problems
Developing and maintaining databases and data systems – reorganizing data in a readable format
Performing analysis to assess the quality and meaning of data
Filter Data by reviewing reports and performance indicators to identify and correct code problems
Using statistical tools to identify, analyze, and interpret patterns and trends in complex data sets could be helpful for the diagnosis and prediction
Assign a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IT Department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College Involvement:
Participate in relevant committees across the College, especially the ATD Student Success Council and Sub-Council; Lead or co-lead the SSC Teaching &amp; Learning Sub-Council
Maintain a professional relationship with colleagues to promote holistic student success
Other duties as assigned by the President
Required Qualifications:
Bachelor’s Degree or higher in Data Analytics or Computer Science
Programming, Statistical, and Analytical Skills
Strong mathematical skills to help collect, measure, organize and analyze data
Proficiency in statistics and statistical packages like Excel, SPSS, SAS to be used for data set analyzing Knowledge of data visualization software like Tableau, Qlik
Knowledge of programming languages like SQL, Oracle, R, MATLAB, and Python
Technical proficiency in database design development, data models, techniques for data mining, and segmentation.
Knowledge of how to create and apply the most accurate algorithms to datasets in order to find solutions
Problem-solving skills
Accuracy and attention to detail
Adept at queries, writing reports, and making presentations
Team-working skills
Verbal and Written communication skills
Proven working experience in data analysis
About Coahoma Community College:
Coahoma Community College is an accredited public comprehensive institution of higher learning committed to providing accessible, affordable, diverse, and quality educational programs and services. The ninety-nine acre campus lies in an agrarian setting along Clarksdale-Friars Point Road near the Mississippi River, which forms the western boundary of Coahoma County. Bordered on the east by a quiet and picturesque lake, the school site is conducive to wholesome recreation as well as to serious study.
Show Less
Report</t>
  </si>
  <si>
    <t>Elite ProTe</t>
  </si>
  <si>
    <t>Job Location: Wilmington, DE
Job Responsibilities:
Own analytics projects providing high quality visual solutions that guide our business partners to take well informed decisions with respect to their areas of responsibility.
Work directly with business partners across a range of product areas and functions to fully understand their specific requirements.
Collaborate with our Data Engineering team to ensure you have all the data you need to provide the required solution and then design and build the finished visual analytics.
Identify opportunities to make your analytics actionable so that in addition to tracking critical KPIs, our business partners are guided to take the right actions to achieve the desired outcomes.
Use your change management skills to ensure business users are well prepared for the new tools, are fully trained and supported through deployment and beyond.
Job Qualifications and Experience
Minimum 3 years practical experience in data analytics.
You are an excellent communicator, able to engage effectively with both non-technical business users and technical IT teams.
You have exceptional skills in Power BI. You are able to quickly grasp business requirements and transform them into efficient and effective visual analytics solutions.
As well as being technically competent, you are able to engage with people in business roles in a way that allows them to understand our analytics solutions and allows us to understand their specific needs.
Job Type: Full-time
Salary: $35.00 - $40.00 per hour
Benefits:
401(k)
401(k) matching
Dental insurance
Health insurance
Life insurance
Paid time off
Retirement plan
Vision insurance
Schedule:
8 hour shift
Monday to Friday
Work Location: One location
Show Less
Report</t>
  </si>
  <si>
    <t>Horace Mann</t>
  </si>
  <si>
    <t>Springfield, IL</t>
  </si>
  <si>
    <t>(This is not a remote position)
The Data Analyst is an entry level position and is responsible for the analysis of reports, queries, and data extracts from multiple data sources to enable leadership to efficiently and effectively measure process performance.
Assist and complete weekly and monthly reports
Able to analyze data and communicate results
Inquire on results to drive change and action
Able to look at trends and develop a forecast
Provides analysis and insight from data
Uses data mining techniques to uncover and validate trends
Requirements:
4 year degree or equivalent experience
Good verbal and written skills
Good knowledge of Excel
Basic understanding of insurance
Data management and data design
EOE/Minorities/Females/Veterans/Disabled. All qualified applicants will receive consideration for employment without regard to race, color, religion, sex, sexual orientation, gender identity, national origin, disability or protected veteran status.
#VIZI#
Horace Mann was founded in 1945 by two Springfield, Illinois, teachers who saw a need for quality, affordable auto insurance for teachers. Since then, we've broadened our mission to helping all educators protect what they have today and prepare for a successful tomorrow. And with our broadened mission has come corporate growth: We serve more than 4,100 school districts nationwide, we're publicly traded on the New York Stock Exchange (symbol: HMN) and we have more than $12 billion in assets.
We're motivated by the fact that educators take care of our children's future, and we believe they deserve someone to look after theirs. We help educators identify their financial goals and develop plans to achieve them. This includes insurance to protect what they have today and financial products to help them prepare for their future. Our tailored offerings include special rates and benefits for educators.
EOE/Minorities/Females/Veterans/Disabled. All qualified applicants will receive consideration for employment without regard to race, color, religion, sex, sexual orientation, gender identity, national origin, disability or protected veteran status
For applicants that are California residents, please review our California Consumer Privacy Notice
All applicants should review our Horace Mann Privacy Policy
Show Less
Report</t>
  </si>
  <si>
    <t>Down to Earth Esthetics LL</t>
  </si>
  <si>
    <t>Patterson, LA</t>
  </si>
  <si>
    <t>This role includes identifying new sources of data and methods to improve data collection. Analyzing systems and business processes, recommending improvements that would increase efficiency.
Job Type: Part-time
Pay: $47,507.40 - $110,085.80 per year
Schedule:
8 hour shift
Work Location: One location
Show Less
Report</t>
  </si>
  <si>
    <t>HealthFirst</t>
  </si>
  <si>
    <t>The Performance Improvement (PI) Data Analyst supports performance improvement teams in applying Six Sigma methodologies to achieve specific business results of department and/or enterprise level strategic importance. The PI Data Analyst is responsible for performing supporting analysis and assisting the Sr. PI Specialist/PI Specialist in project deliverables, time lines, budgets and results.
Duties and Responsibilities:
Supports performance improvement projects to meet deadlines and expected goals/ deliverables.
Leads data analysis required to support process improvement efforts.
Partners with internal Business Analysts to ensure appropriate data is utilized.
Provides ad-hoc analyses to support corporate or departmental initiatives or programs.
Additional duties as assigned.
Since we care so greatly about our employees' and members' wellbeing, Healthfirst has implemented various COVID-related health and safety requirements for our workforce. Employees are expected to follow the Company’s current COVID-19 or other infectious disease health and safety protocols, including local requirements, which may include sharing information regarding your vaccine status and mask wearing. Protocols may change in the future with the evolving public health landscape. Healthfirst will consider accommodation requests as required by applicable law.
WE ARE AN EQUAL OPPORTUNITY EMPLOYER. Applicants and employees are considered for positions and are evaluated without regard to race, color, religion, gender, gender identity, sexual orientation, national origin, age, genetic information, military or veteran status, marital status, mental or physical disability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All hiring and recruitment at Healthfirst is transacted with a valid “@healthfirst.org” email address only or from a recruitment firm representing our Company. Any recruitment firm representing Healthfirst will readily provide you with the name and contact information of the recruiting professional representing the opportunity you are inquiring about. If you receive a communication from a sender whose domain is not @healthfirst.org, or not one of our recruitment partners, please be aware that those communications are not coming from or authorized by Healthfirst. Healthfirst will never ask you for money during the recruitment or onboarding process.
Hiring Range*:
Greater New York City Area (NY, NJ, CT residents): $72,100 - $104,210
All Other Locations (within approved locations): $65,800 - $97,920
As a candidate for this position, your salary and related elements of compensation will be contingent upon your work experience, education, licenses and certifications, and any other factors Healthfirst deems pertinent to the hiring decision.
In addition to your salary, Healthfirst offers employees a full range of benefits such as, medical, dental and vision coverage, incentive and recognition programs, life insurance, and 401k contributions (all benefits are subject to eligibility requirements). Healthfirst believes in providing a competitive compensation and benefits package wherever its employees work and live.
The hiring range is defined as the lowest and highest salaries that Healthfirst in “good faith” would pay to a new hire, or for a job promotion, or transfer into this role.
Apply Now: click Apply Now
Show Less
Report</t>
  </si>
  <si>
    <t>Dutech System</t>
  </si>
  <si>
    <t>Data Analyst with AIX and SQL</t>
  </si>
  <si>
    <t>Performs highly complex (senior-level) computer programming technical work for the IT Mainframe Modernization Team. Analyze complex systems and design/development reports using SQL and SSRS, Tableau, or other reporting tool by accessing data stored in AIX and SQL database management systems which satisfy customer business requirements. Works under limited supervision, with considerable latitude for the use of initiative and independent judgment. Must meet the general qualification of legacy and core and the specifications outlined in this document for Texas Department of Public Safety.
II. CANDIDATE SKILLS AND QUALIFICATIONS
Minimum Requirements:
Candidates that do not meet or exceed the minimum stated requirements (skills/experience) will be displayed to customers but may not be chosen for this opportunity.
Years
Required/Preferred
Experience
4
Required
Experience and knowledge of SQL and relational database systems such as SQL Server and AIX
3
Required
Experience performing writing SQL reports accessing data stored in SQL Server, AIX databases
3
Required
Experience in developing reporting solutions using SQL, SSRS, and Tableau
3
Required
Experience in developing procedures and views on SQL Server and Tableau including Dashboards
3
Required
Experience using dynamic grouping fields, dynamic group sorting, on-demand sub-reports, drill down and summary reports, and creating cross tab reports highlighting key summary information
3
Required
Experience with version control software such as Git or Bitbucket
3
Required
Experience with Agile methodology for software development
3
Required
Strong written and verbal communication skills
3
Preferred
Experience in the Microsoft cloud development platform, specifically with Power Apps, Power Automate and Azure
3
Preferred
Experience with planning, tracking work efforts using work tracking software such as JIRA
3
Preferred
Ability to write detailed technical documentation
Job Types: Full-time, Contract
Salary: $60.00 - $65.00 per hour
Schedule:
Day shift
Monday to Friday
Ability to commute/relocate:
Austin, TX 78701: Reliably commute or planning to relocate before starting work (Required)
Application Question(s):
Required two professional references for the Interview -
Experience:
database systems such as SQL Server and AIX: 6 years (Preferred)
writing SQL reports accessing data stored in SQL Server, AIX: 4 years (Preferred)
developing reporting solutions using SQL, SSRS, and Tableau: 4 years (Preferred)
views on SQL Server and Tableau including Dashboards: 4 years (Preferred)
using dynamic grouping fields, dynamic group sorting,: 4 years (Preferred)
version control software such as Git or Bitbucket: 4 years (Preferred)
Agile methodology for software development: 3 years (Preferred)
Microsoft cloud development platform, specifically: 1 year (Preferred)
efforts using work tracking software such as JIRA: 1 year (Preferred)
Ability to write detailed technical documentation: 1 year (Preferred)
Work Location: One location
Show Less
Report</t>
  </si>
  <si>
    <t>Discove</t>
  </si>
  <si>
    <t>Remote Data Analyst</t>
  </si>
  <si>
    <t>Position: Data Analyst
Location: Remote
Duration: 12+ Months
VISA: USC/GC/H1B
Interview Mode: - Phone + Skype
JOB DESCRIPTION
Must Have Skills-
Data Analyst
Sql Coding
Snowflake
Banking domain Experience
o Strong technical skills in SQL / must be skilled in creating SQL queries from scratch – will be given a SQL test during the interview
o Snowflake experience – pulling customer data, segmenting populations (This is listed as a must-have but if you have candidates that do not Snowflake, please send over. As an example, John K. did not have Snowflake but demonstrated an aptitude to pick it up quickly)
o Critical thinking, problem solving skills
o Good communication skills as they will be communicating daily with team members, Discover Team Leads and Protiviti Pod Leads verbally and in writing
o Banking / prior lending / similar consumer restitution, remediation experience a PLUS
Job Type: Contract
Salary: $50.00 - $55.00 per hour
Compensation package:
Hourly pay
Experience level:
10 years
11+ years
8 years
9 years
Schedule:
8 hour shift
Experience:
SQL: 7 years (Required)
Snowflake: 2 years (Required)
Data Analyst: 8 years (Required)
Banking Domain: 3 years (Required)
Work Location: Remote
Show Less
Report</t>
  </si>
  <si>
    <t>McDermott+Consulting</t>
  </si>
  <si>
    <t>McDermott Will &amp; Emery is a leading global law firm helping to propel the success of today’s most respected, dynamic, and important organizations. More than 1,200 lawyers strong, we bring our personal passion and legal prowess to bear in every matter for our clients and the people they serve. Pride and determination abound here because every member of our team is respected, supported, and inspired to exceed. We have been recognized as a top firm to work by The American Lawyer, Working Mother Magazine, Vault, and the Human Rights Campaign for both lawyers and business professionals.
McDermott+ Consulting (McDermottPlus) is a Washington DC-based healthcare consulting and data analytics firm, serving a wide range of clients including health systems, physician groups, health plans, diagnostic manufacturers, and other healthcare clients.
McDermottPlus is seeking a Healthcare Data Analyst experienced in working with healthcare data, specifically analyzing Medicare claims data and other datasets from the Centers for Medicare &amp; Medicaid Services. The Healthcare Data Analyst will support clients and consultants with ongoing data analytics support as our clients’ needs expand in a changing environment that includes payment reform, measuring quality of care, and achieving cost efficiencies in care delivery.
A key function of McDermott+Consulting is leveraging quantitative data and expertise to facilitate understanding and to shape client response to federal health policy developments. The healthcare data analyst will support these efforts through their health policy subject matter expertise and ability to analyze healthcare data sets in SAS and Microsoft Excel.
Ideal candidates are comfortable working in a fast-paced environment, managing multiple project deadlines, have independent problem solving skills and can work collaboratively in a team environment.
As part of our ongoing commitment to be #AlwaysBetter for our people, clients, and communities, we have created a culture of belonging that champions your individuality and authenticity as both a person and a professional. From our competitive compensation, top benefits and award-winning professional development programs to industry-leading wellness initiatives, we support you through every stage of your life and career so you can live a life you love both in and outside of the office.
As a Healthcare Data Analyst you will:
Work with Medicare claims limited datasets and other healthcare datasets to inform business and policy strategy recommendations for clients
Help conceptualize and implement the scope of quantitative/programming projects for clients
Support articles, thought pieces, analysis and summaries on policy developments, including legislation, executive orders, and regulations with quantitative analysis as requested
Participate in firm business development and marketing activities including proposal and pitch writing, product development, relationship building and other activities as requested
Work with other McDermottPlus staff as part of a cross-functional team to deliver results to clients
Job Requirements:
Bachelor’s degree or higher in computer science, business, economics, mathematics, statistics, public policy, public health, or other related fields
Advanced degree preferred
2-5 years of SAS programming experience
Experience analyzing Medicare claims data
Experience interpreting statistical output and analyses
Ability to manage high-priority projects simultaneously
Proficient with Microsoft Office Suite
Strong analytic, research and writing skills
Strong presentation skills
Familiarity with major healthcare industry stakeholders (associations, advocates, and government agencies).
Ability to handle and maintain confidential information
We continue to prioritize the health and safety of our McDermott workforce. Consistent with that commitment, in light of the substantial and growing body of evidence that vaccinations remain the most effective protection against the spread of COVID-19, we require that members of our McDermott workforce be fully vaccinated. At this time we are not asking you to provide any information about your current vaccination status, whether you would seek a medical or religious accommodation to the policy, or for any other medical information. We are only notifying you of the policy if you are interested in moving forward with the application process. Policy applies to locations where local ordinances do not prevent COVID-19 vaccination mandates.
Successful candidates will be provided with outstanding career opportunities and will receive a competitive total rewards package with the opportunity to earn performance-based bonuses.
Expected Pay Range in Los Angeles &amp; Orange County $109,000 – $139,000
Expected Pay Range in San Francisco &amp; Silicon Valley $125,000 – $159,000
Expected Pay Range in New York $120,000 – $152,000
Please note that quoted salary ranges are not guarantees of what final salary offers may be. Base pay is based on market location and may vary depending on job-related knowledge, skills, and experience. Base pay is only one part of the Total Rewards that MWE provides to compensate and recognize our staff professionals for their work. Full time positions are eligible for a discretionary bonus and a comprehensive benefits package.
#LI - JL1
#LI - Hybrid
#MedicareClaims #SAS
Show Less
Report</t>
  </si>
  <si>
    <t>Odyssey Systems Consulting Group, Ltd.</t>
  </si>
  <si>
    <t>Python Developer/Data Analyst</t>
  </si>
  <si>
    <t>Position Summary:
Odyssey Systems has an exciting new opportunity for a Python Data Analyst supporting a human sleep research customer at Walter Reed National Military Medical Center (WRNMMC) in Bethesda, MD. The position will support a data scientist in developing data pipelines, databases, and user interactive dashboards in a google cloud environment.
Responsibilities:
Duties include, but not limited to:
Utilize python programing best practices and packages such as Plotly and Dash to develop user interactive web applications housed on serverless environments such as Google Cloud Run
Convert Matlab and R scripts into dynamic python scripts for automated extract of data from raw files source files
Prepare, clean, and transform data in preparation for dynamic ingestion into relational databases
Occasionally commute to site to gain insight and knowledge on data source files and data processing best practices
Utilize Google Cloud SDK to maintain/ update docker container environments and relational database instances
Generate static graphs for scientific publication utilizing python packages such as matplotlib and seaborn
Qualifications:
Minimum Required Qualifications:
Citizenship: Must be a US citizen
Clearance: Ability to obtain a Secret Clearance
Education: High School Diploma
Years’ experience: At least two (2) years of experience working with python and at least one (1) year of experience working with SQL
Experience with the following packages: pandas, Plotly, dash, matplotlib, seaborn
At least one (1) year working with cloud services such as google cloud, google run, google big query, google drive
Preferred Qualifications:
Clearance: Active Clearance
Education: Bachelor's degree
Years’ experience:
1-3 years with Matlab
1-3 years with R
Experience with Google SDK
Experience with signal processing such as pass filters, Kalman filter, Fourier transformation, Hilbert transformation
Experience working with biological data such as electroencephalogram (EEG) or Near Inferred Spectroscopy (NIRS)
Additional Information:
Hybrid role, will need to be available to be onsite at Walter Reed National Military Medical Center in Bethesda, MD, as needed with short notice. Local candidates preferred.
#LI-MK1
Company Overview:
Odyssey Systems Consulting Group, is an innovative small business committed to providing world-class technical, management, and training support services to government and public sector clients. We focus on people, processes, and performance to deliver superior results. Since our inception in 1997, our commitment to mission success and customer satisfaction has been recognized with exponential growth and exceptional past performance ratings. We accept challenging assignments and drive projects from the planning stages, through implementation, and into operations and support.
Please note: Final compensation for this position will be determined by various factors such as the Federal Government contract labor categories and contract wage rates, relevant work experience, specific skills and competencies, geographic location, education, and certifications.
Equal Opportunity Employer/Protected Veterans/Individuals with Disabilities
Show Less
Report</t>
  </si>
  <si>
    <t>Sr. Finance Data Analyst</t>
  </si>
  <si>
    <t>JOB TYPE: Freelance, Contract Position (no agencies/C2C - see notes below)
LOCATION: Remote - Work from anywhere (TimeZone: CST | Partial overlap)
HOURLY RANGE: Our client is looking to pay $130 – $140/hr
ESTIMATED DURATION: 40h/week - Long term
ABOUT US:
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
We've onboarded some of the world's most reputable brands and now we need a Sr. Finance Data Analyst for one of our clients.
THE OPPORTUNITY
Position Overview
Our client is seeking professionals to support their finance data initiatives. This role will support all phases of finance data-related projects, including the definition of data requirements, data design, data mapping and transformation, and data validation and control.
You will be supporting the design and maintenance of financial data systems and databases. This includes troubleshooting and fixing data-related problems, mining data from primary and secondary sources (mainly SAP FI/CO), and reorganizing data in a format that can be easily read by either humans or machines.
Required Qualifications
Minimum of 5 years of experience as a data analyst
Minimum of 5 years of experience in data projects where large scale multi-national SAP system is source data
Minimum of 3 years of experience in Finance/Accounting related data areas
Preferred Qualifications
2-3 years of proven project management skills
Bachelor’s degree in related field
Skills And Abilities
Previous experience working on teams or leading project teams consisting of business and IT resources
Proven self-management skills that demonstrate the ability to complete assignments in a systematic and timely basis
Strong understanding of accounting concepts, financial consolidations, and internal controls
Good verbal/written communication skills that demonstrate the ability to express ideas clearly and concisely to influence business decisions on systems and applications
Ability to effectively work with coworkers and external contacts to achieve common goals and respond positively to situations
Problem-solving skills, accuracy, and attention to detail
Demonstrates flexibility regarding change of projects, focus, priorities, and needs
Strong mathematical skills to help collect, measure, organize and analyze data
Knowledge of database design, development, data models, and techniques for data mining
Experience in handling reporting packages like Business Objects or other
Proficiency in statistics and statistical packages like Excel or Alteryx
Knowledge of data visualization software like Tableau or Power BI
Essential Functions
Support projects delivering business processes and data supported by technology in the areas including, but not limited to Financial Accounting, Project Systems, Fixed Assets, Accounts Receivable, Accounts Payable, Product Costing, Financial Planning, Consolidations, Treasury, Tax, and Reporting.
Work closely with finance teams to understand business processes, review current systems, and define data requirements. Evaluate current system and data capabilities and identify system modifications or changes that need to be made to current data processes.
Work as a team member with other business analysts and technical resources to implement data changes. Communicate detailed requirements (functional specifications) and timelines to appropriate IT departments.
Support the development, design, and maintenance of data systems and databases.
Understand data logic; troubleshoot coding and fix data-related problems.
Use automated tools to extract data from primary and secondary sources.
Perform tests of new and updated functionality to verify that desired results are achieved. Evaluate results and coordinate changes to improve system performance. Create test plans as required.
Understand data sources (tables, etc.); perform analysis to assess the quality and meaning of data.
Use statistical tools to identify, analyze, and interpret patterns and trends in complex data sets.
Develop and maintain system related documentation.
Perform other related duties as assigned by management.
Apply Now!
ABOUT THE HIRING PROCESS:
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
C2C Candidates: This role is not available to C2C candidates working with an agency. But if you are a professional contractor who has created an LLC/corp around your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This is a remote position.
Show Less
Report</t>
  </si>
  <si>
    <t>Eastridge</t>
  </si>
  <si>
    <t>Texas City, TX</t>
  </si>
  <si>
    <t>Eastridge Workforce Solutions is partnering with a digital performance marketing company in its search of a Data Analyst.
Main Responsibilities:
Fix and build reports
Building Data warehouse (ETL)
Requirements:
3+ years experience
ETL and pipelining
AWS and Lamda
Python and SQL are a must
Use QLIK programming language currently (Big Plus)
Git (Big Plus)
Eastridge Workforce Solutions is an equal opportunity employer and all qualified applicants will receive consideration for employment without regard to race, color, religion, age, sex, national origin, disability status, genetics, protected veteran status, sexual orientation, gender identity or expression, or any other characteristic protected by federal, state or local laws. We celebrate diversity and are committed to creating an inclusive environment for all employees. Please note that Eastridge is unable to provide visa sponsorship to applicants.
We value diverse experiences, including prior contact with the criminal legal system, and applicants with criminal histories are encouraged to apply.Certain clients require Eastridge to perform background checks and Eastridge will consider qualified applicants with criminal histories in a manner consistent with any applicable federal, state, or local law regarding criminal backgrounds, including but not limited to the Los Angeles Fair Chance Initiative for Hiring, the San Francisco Fair Chance Ordinance, and the Philadelphia Fair Criminal Record Screening Standards Ordinance (a copy of the notice of rights under the Philadelphia Ordinance is available by clicking on this link).
#LI-DD
#IPRO
High School
2-5 years
Show Less
Report</t>
  </si>
  <si>
    <t>Concept Software &amp; Services Inc</t>
  </si>
  <si>
    <t>Bordereaux Data Analyst</t>
  </si>
  <si>
    <t>Hi,
If you are interested with the below job role, then please reply back with Updated resume and Contact details.
Role : Bordereaux Data Solution Analyst
Location : 100% Remote work
Duration : Long Term Contract
JOB DESCRIPTION:
Minimum of ten (10) years insurance and technology with at least 10 years supporting data translation, data migration or Bordereaux ingestion, and processing solutions.
An understanding of the Lloyd’s/London Market Bordereaux reporting standards and practices is highly desirable.
Experience in configuring P&amp;C processing systems (A&amp;H products would be a plus) preferably specialty lines with strong knowledge of policy, premium and claims processing data sets and functionalities.
Strong analytical, communication, presentation, and negotiation skills.
A strong understanding of Data management principles including SQL, XML, and JSON.
Ability to work in a fast-paced environment.
Ability to occasionally travel to clients and employer meetings.
Degree from 4-year college or university preferred.
Job Type: Contract
Salary: $60.00 - $70.00 per hour
Experience level:
10 years
Schedule:
8 hour shift
Monday to Friday
Experience:
Data Analyst: 10 years (Preferred)
Bordereaux: 10 years (Preferred)
Data mining: 10 years (Preferred)
Data Migration: 5 years (Preferred)
Work Location: Remote
Speak with the employer
+91 7991262826
Show Less
Report</t>
  </si>
  <si>
    <t>International Center for Language Studies</t>
  </si>
  <si>
    <t>The International Center for Language Studies (ICLS) is a woman-owned, independent language school based in Washington, DC, which is now celebrating 50 years of delivering high-quality training in ESL and over 85 different foreign languages. The ICLS mission is to offer student-centered language programs that develop authentic target language use, focus on individual goals, and enable students to be successful in a global environment.
ICLS is contracted by Department of State's Foreign Service Institute (FSI) to provide high quality teachers, testers, examiners, raters, curriculum developers, and other admin staff to support the School of Language Studies (SLS) at FSI. Should you be interested in joining ICLS project team at FSI, please answer the following questions to better match you for the right labor category and upload your most updated resume.
Duties:
Draft SLS-wide policies, processes, and systems for data collection and analysis.
Construct and maintain multiple large institutional datasets.
Maintain surveys and survey dissemination platforms.
Assist in developing interactive data visualization tools to make data readily available to stakeholders.
Assist Divisions in collecting, analyzing, and presenting data.
Assist in designing and leading data analysis training activities for SLS, including developing and delivering training modules and job aids.
Show Less
Report</t>
  </si>
  <si>
    <t>CASES</t>
  </si>
  <si>
    <t>Company Description
Overview:
CASES is a New York City non-profit organization at the forefront of pretrial services, alternative-to-incarceration, and behavioral health treatment programs for people impacted by the criminal legal system. If you are passionate about learning emerging data reporting techniques and take pride in your craft come join our team. CASES seeks a Data Analyst within the Data and Analytics unit to lead the reporting requirements for a portfolio of programs. This individual needs to be a conscientious and organized problem solver, with the ability to understand program operations and contract reporting at a high-level. Our ideal candidate is detail oriented, highly skilled in Excel formulas and able to hustle to meet recurring monthly, quarterly, and ad-hoc reporting deadlines.
All applicants must comply with CASES/NYC's vaccination policy. Individuals selected for employment cannot begin working until they provide verification that they are fully vaccinated against COVID-19 (with an FDA-authorized vaccine) or submit and gain approval for a Medical or Religious Exemption. Individuals approved for exemption must submit weekly PCR test results.
Reports to: Manager, Data Analytics
Job Description
Extract, transform and format data from agency databases into data reports for monthly, quarterly, and ad-hoc reporting
Analyze key program and operational outcomes to enhance agency understanding of underlying trends and performance
Develop proficiency in program operations and agency databases
Work collaboratively with program staff/leadership with varying levels of data expertise to identify missing/inaccurate data and contribute to continuous quality improvement efforts
Assist with the development of data visualizations/dashboards ensuring staff are equipped with the data to operate effectively
Execute queries in databases to respond to the needs of the executive team, funders, government oversight agencies, policymakers, and other stakeholders
Manage special assignments and assist with request for proposals, foundation reports and fundraising
Perform duties in accordance with CASES’ mission, cultural competency, anti-discriminatory and other policies and procedures
Any other duties as required by the Manager and Senior/Executive staff
Qualifications
Bachelor’s degree required
Proficiency in MS Excel (Pivot Tables, v-lookup and other Functions) and other MS Office required
Salesforce experience preferred
Experience with Power BI a plus
Skills and Capacities:
Superior communication skills with the ability to work effectively with diverse teams and remain highly organized.
Strong time management and organizational skills
Ability to multitask and work well in a fast-paced environment.
Strong attention to detail and exemplary follow-up and follow-through.
Commitment to social justice and knowledge of NYC criminal justice system and alternatives to incarceration programs.
Additional Information
Application Details
Please submit a cover letter and resume
Only applicants selected for interviews will be contacted.
Pay &amp; Benefits
This is a full-time exempt role – Annual salary $52,000
As a full-time employee of CASES, you will receive our comprehensive list of benefit programs, which you can review on our website’s career page.
Additional information:
CASES is proud to be an Equal Opportunity Employer. Employment with CASES is based solely on qualifications and competence for a particular position, without regard to race, color, ethnic or national origin, age, religion, creed, gender, sexual orientation, disability, or marital, military, or citizenship status. We also actively recruit individuals with prior involvement in the criminal justice system.
Start your job application: click Apply Now
Show Less
Report</t>
  </si>
  <si>
    <t>D3 AIR AND SPACE OPERATIONS INC</t>
  </si>
  <si>
    <t>ACC Readiness Data Analyst</t>
  </si>
  <si>
    <t>Langley AFB, VA</t>
  </si>
  <si>
    <t>Responsible to ACC/A3O for the collation, review, and analysis of combat capability readiness (mission area assessment/mission essential tasks (METs)) and resource readiness assessment (personnel, equipment, and training) data input into the Defense Readiness Reporting System (DRRS) by all ACC readiness reporting units.
Conduct data accuracy review of over 300 units. Manage the ACC Designed Operational Capability (DOC) statement review process.
Provide training and assistance to HQ ACC FAMson readiness matters and DOC statement creation. Prepare monthly readiness status briefing for Commander, ACC (COMACC)and senior staff. Manage and provide guidance on Headquarters Air Force (HAF)and ACC Readiness reporting requirements. Provide input to the government and implement the ACC Supplement to AFI 10-201/244. May perform staff assistance visits (SAV)to ACC Wings.
The Contractor shall: Provide accurate, effective, and timely status of command operational readiness through management of the Defense Readiness Reporting System (DRRS) and the reporting program for the ART and provide leadership, guidance,and expertise concerning Chairman Joint Chiefs of Staff (CJCS)-directed operational readiness reporting for the ACCA3OR,Readiness Branch.
Conduct necessary meetings (via phone teleconferences, video teleconference or group meetings) to ensure accurate and timely readiness reporting requirements are met across ACC staff/Directorates, NAFs, and Wings.
Direct and orchestrate all Readiness Reporting and the retrieval and analysis of all subordinate units?DRRS and ART reports.
Coordinate with HAF readiness office regarding Air Force Readiness Reporting Policy.
Apply DRRS and ART technical knowledge to assist ACC readiness reporting. Manage unit compliance with Air Force readiness reporting directives and instructions (AFI 10-201 and 10-244). Conduct scheduled review of timely and accurate DRRS and ART reporting.
Prepare readiness briefings through the use of DRRS for ACC and HAF Senior Leaders.
Manage and administer ACC DOC Statements. Review and provide guidance or inputs on draft DOC Statements to FAMs. Conduct scheduled DOC statement reviews with applicable FAMs.
Provide technical assistance to units while troubleshooting errors occurring within the DRRS database.
Manage, and provide subject-matter expert guidance applicable to all ACC units worldwide.
Provide readiness reporting guidance and assistance to all subordinate units on complex technical issues.
Show Less
Report</t>
  </si>
  <si>
    <t>Premier Truck Rental</t>
  </si>
  <si>
    <t>Fort Wayne, IN</t>
  </si>
  <si>
    <t>Description:
The Data Analyst is a key role on the Continuous Improvement team. This role will take responsibility for managing our reporting data, developing reports, and troubleshooting data related issues. To succeed in this role, you will need to be detail orientated to ensure the quality and accuracy of data, then process, design, and present in way to help the organization make better decisions. This role reports directly to the Director of Continuous Improvement.
Job Responsibilities
Manage master data, including creation, updates, and deletion.
Provide quality assurance of imported data and reconciliation.
Process confidential data and information according to company guidelines
Develop reports and analysis.
Manage and/or design the reporting environment, including data sources, security, and metadata.
Support initiatives for data integrity and normalization.
Generate reports from single or multiple systems.
Troubleshoot the reporting database environment and Power BI reports.
Evaluate changes and updates to source production systems to determine if reporting changes need to be made.
Train end-users on new reports and dashboards.
Provide technical expertise in data storage and cleansing.
Reconcile reporting for accuracy.
Requirements:
Bachelor’s degree in computer science or equivalent experience.
2+ years’ experience as a data analyst or in a related field.
MSSQL and relational database experience.
High level experience in methodologies and processes for managing large-scale databases.
Ability to analyze existing tools and databases to provide software solution recommendations.
Ability to work with stakeholders to assess potential risks.
Ability to translate business requirements into non-technical terms.
Attend a minimum of 10 hours of annual technical training.
High level written and verbal communication skills
Power BI experience a plus
Show Less
Report</t>
  </si>
  <si>
    <t>Construction</t>
  </si>
  <si>
    <t>Staffing Solutions Organization LLC (SSO)</t>
  </si>
  <si>
    <t>Data Analyst - Quality Improvement</t>
  </si>
  <si>
    <t>Albany, NY</t>
  </si>
  <si>
    <t>Staffing Solutions Organization LLC (SSO), a wholly owned subsidiary of Public Consulting Group, is focused on delighting clients with world-class managed staffing and talent consulting services. SSO is committed to a diverse workforce, which is a reflection of our clients and the people they serve.
Data Analyst – Performance Management &amp; Quality Improvement in Albany, NY
Item 1193
The Healthcare Data Analyst will be part of the Bureau of Performance Management and Quality Improvement, as part of the data distribution team. The team is responsible for CMS reporting requirements, as well as internal and external recurring reports.
Basic Qualifications:
2 years of SAS, SQL, Tableau, Python, R or equivalent analytical/programming software experience
Desired Characteristics:
Knowledge of NYS Medicaid and/or health insurance claims data
Experience working with large datasets
Excellent analytical and communication (both written and verbal) skills.
Strong attention to detail and problem solving with the demonstrated ability to complete multiple competing tasks.
The ability to work independently, as well as in a team environment.
The demonstrated ability to think creatively and strategically with ability to present data driven or narrative findings or responses to appropriate stakeholders in a timely manner.
Proficient in the use of SQL, R or Python, Tableau and Microsoft applications including Outlook, Word, Excel, and PowerPoint.
Employees must follow established work schedules. The usual work schedule is 37.5 hours per week, Monday through Friday. Normal work hours are 8:00 a.m. to 4:00 p.m. unless otherwise specified by the supervisor, this includes a half hour unpaid lunch break. Total work hours must equal 37.5 hours per week.
Compensationfor roles at Staffing Solutions Organization LLC (SSO) varies depending on a wide array of factors including, but not limited to, the specific office location, role, skill set, and level of experience. As required by applicable law, SSO provides the following reasonable range of compensation for this role: [compensation range here]. In addition, SSO provides a range of benefits for this role.
All qualified applicants will receive consideration for employment without regard to race, color, religion, gender, sexual orientation, gender identity, marital status, age, national origin, protected veteran status, or disability. Staffing Solutions Organization LLC is an e-Verify participant.
Click here to access our privacy notice to California job applicants regarding the collection of personal information.
Show Less
Report</t>
  </si>
  <si>
    <t>Dew Software</t>
  </si>
  <si>
    <t>Data Modeler/Data Analyst</t>
  </si>
  <si>
    <t>Bachelor’s degree in computer science, information technology or a similar major is required.
At least 3 to 5 years of hands-on experience with physical and relational data modeling.
Solid understanding of dimensional data modeling and ER-Modeling
Extensive knowledge of/experience with data integration, data quality, multi-dimensional design, and ETL tools, processes, and methodology
Work with the data architect and data analyst to translate business requirements into conceptual, logical, and physical data models
Analyzing and translating business needs into long-term solution data models. Consider Exact, Transform and Load (ETL) and Reporting challenges in designing data models.
Implementing data strategies and developing physical data models.
Working with the development team to create conceptual data models and data flows.
Evaluating existing data systems.
Reviewing modifications of existing systems for cross-compatibility.
Review the data model with both technical and business audiences as well as Data Governance
Updating and optimizing local and metadata models.
Developing best practices for data coding to ensure consistency within the system.
Knowledge of mathematical foundations and statistical analysis.
Excellent communication skills with the ability to facilitate interaction between developers, analysts, and business staff
Job Types: Full-time, Contract
Salary: Up to $60.00 per hour
Schedule:
8 hour shift
Application Question(s):
Willing to work on W2?
Experience:
Data modeling: 3 years (Required)
ETL: 2 years (Required)
Work Location: Remote
Show Less
Report</t>
  </si>
  <si>
    <t>Wolfe Eye Clinic</t>
  </si>
  <si>
    <t>Marshalltown, IA</t>
  </si>
  <si>
    <t>Data Analyst
Join the TEAM that generations of Iowans have trusted to provide a higher standard of eye-care excellence! We are looking for an on-site, full-time, experienced Data Analyst to provide support for the clinic. This person will be responsible for collecting and analyzing data.
Responsibilities include:
Create, track, and analyze efficiency metrics throughout the Clinic, including clinic and office operations, with an emphasis on automated reporting.
Assist Clinic departments in identifying and tracking key continuous improvements projects.
Assist in managing clinical databases.
Perform data accuracy checks.
Assure all data is handled according to guidelines and protocols.
Document, produce, and maintain process documentation.
Assist with preparation of written materials.
Perform additional tasks as needed by administration, providers, and employees.
Qualifications include:
A background or training in data analysis.
Experience in R, Power Bi, Tableau, Python and SQL is preferred
Experience with HIPAA and maintaining confidential information.
Ability to use database programs and analytic tools.
Proficient with entering data into electronic tracking systems.
Experience in Microsoft Office products including proficiency in Microsoft Excel.
Strong verbal and written communication skills.
Ability to minimize errors by paying close attention to details.
Portray a level of analytical ability to problem-solve, evaluate, plan, and direct process improvement projects.
Ability to provide effective training for all clinical and non-clinical employees.
Ability to complete quality work amidst multiple, competing priorities.
Ability to work independently and meet deadlines.
If you are interested in being part of a quality driven organization while receiving a competitive wage, daytime work hours, M-F work schedule and benefits (health and dental, 401k, paid-time off, etc.), please apply.
EOE
Location: 309 E Church St, Marshalltown, IA 50158
Job Type: Full-time
Show Less
Report</t>
  </si>
  <si>
    <t>Axle Informatics</t>
  </si>
  <si>
    <t>Overview:
Axle Informatics is a bioscience and information technology company that offers advancements in translational research, biomedical informatics, and data science applications to research centers and healthcare organizations nationally and abroad. With experts in biomedical science, software engineering, and program management, we focus on developing and applying research tools and techniques to empower decision-making and accelerate research discoveries. We work with some of the top research organizations and facilities in the country including multiple institutes at the National Institutes of Health (NIH).
Axle is seeking a highly ambitious, adaptable, structured, and detail-oriented Data Analyst to join our vibrant team at the National Institutes of Health (NIH) supporting the National Institute of Neurological Disorders and Stroke (NINDS) located in Bethesda, MD.
Overall Position Summary and Objectives The data analyst will enter clinical, laboratory and research data from patients in ongoing clinical research studies in a database. The person will work closely with a research team that collects data in various formats and on multiple studies. The person will integrate all the data and also work with the IT experts to guide any changes needed to the database.
Deliverables:
Meet with lab members to present updates - Daily
Work Details:
Collects and analyzes data for a variety of studies.
Organize, implement, maintain, and archive data. 1
Coordinate and perform data entry.
Perform quality checks to ensure consistency, integrity and robustness of data. 2
Organizes data to provide functional reporting.
Record data into a format appropriate for processing. 4
Creates and maintains a variety of reports.
Work with staff to curate data, retrieve records, generate reports and act as a liaison with academic and industry researchers. 3
Manages storage and backup systems.
Follow established policies and procedures for the quality assurance of all study collection interfaces, storage and access.
Participates in the development and design of databases for tracking and statistical purposes that incorporate multiple data fields required by scientists.
Maintain tracking spreadsheet of tasks completed for each project and time spent conducting each task. 5
Assists with coordination of statistical data analysis for numerous ongoing studies by collecting, organizing, and tracking information.
Work with the data manager to provide data auditing services to studies that are active and ongoing as required to ensure that the quality of the data meets the study goals and quality standards.
Manages projects and quickly responds to inquiries about status.
Work with database users to identify and resolve cases of missing data.
Coordinates statistical data analysis for numerous ongoing studies by collecting, organizing, and tracking information.
Prepare databases and reports for staff; perform various tracking and analysis of branch data to include spreadsheet preparation and interpretation.
Develops and designs databases for tracking and statistical purposes that incorporate multiple data fields required by scientists.
Document methods and results sufficiently to ensure reproducibility by other researchers.
Maintain tracking spreadsheet of tasks completed for each project and time spent conducting each task.
Maintain databases and spreadsheets related to various data sharing activities.
Maintain databases and spreadsheets for tracking and analyzing submission of datasets.
1, 2, 3, 4, 5 represents priority rankings, where 1 is highest priority and 5 is lowest priority of those ranked
Minimum Education
Bachelor’s
Additional Qualifications:
Certifications &amp; Licenses
Certified in Risk and Information Systems Control (CRISC)
Field of Study
Biology
Neuroscience
Software
MAC
Skills
Database management
Data presentation
Benefits
100% Medical Dental &amp; Vision Coverage for Employees
Educational Benefits for Career Growth
Paid Time Off (Including Holidays)
Employee Referral Bonus
Profit Sharing
401K Matching
Flexible Spending Accounts:
Healthcare (FSA)
Parking Reimbursement Account (PRK)
Dependent Care Assistant Program (DCAP)
Transportation Reimbursement Account (TRN)
The diversity of Axle’s employees is a tremendous asset. We are firmly committed to providing equal opportunity in all aspects of employment and will not tolerate any illegal discrimination or harassment based on age, race, gender, religion, national origin, disability, marital status, covered veteran status, sexual orientation, status with respect to public assistance, and other characteristics protected under state, federal, or local law and to deter those who aid, abet, or induce discrimination or coerce others to discriminate.
Accessibility: If you need an accommodation as part of the employment process please contact: careers@axleinfo.com
Disclaimer: The above description is meant to illustrate the general nature of work and level of effort being performed by individual’s assigned to this position or job description. This is not restricted as a complete list of all skills, responsibilities, duties, and/or assignments required. Individuals may be required to perform duties outside of their position, job description or responsibilities as needed.
Show Less
Report</t>
  </si>
  <si>
    <t>Arcadis</t>
  </si>
  <si>
    <t>Data Analyst (Excel Expert)</t>
  </si>
  <si>
    <t>Long Island City, NY</t>
  </si>
  <si>
    <t>Arcadis is seeking a Data Analyst with expert-level Excel skills to join our team in NYC.
At Arcadis we focus on attracting, retaining and developing people who share our passion and commitment to improve quality of life. In return we offer you the opportunity to transform your world and the world around you, that could be through client work, upskilling yourself, championing equality and inclusion or getting involved in charity work, to name just a few. Our people value different perspectives, they care about the sustainability of our planet and dare to shape the future.
One of our core values is ‘people first’, and supported by our Lovinklaan foundation, we invest in you for the long term, to ensure you reach your full potential. You’ll have the opportunity to own your career and work on industry-defining projects, finding solutions to real challenges that make a difference to people’s lives. You’re encouraged to have a growth mindset and are given the space to develop personally and professionally, building a flexible career that works for you.
Role description:
In this role, you will be providing data analytics on a variety of construction-related projects.
Role accountabilities:
Work comfortably with excel worksheets. Working knowledge in advanced charting, functions, formulae in excel, tool bard, vlookup, index + match, conditional formatting, pivot tables, pivot reporting.
Ability to work with VBA &amp; Macros
Good understanding of Data Tables &amp; Simulations
Demonstrate the ability to communicate effectively, providing regular feedback and using initiative to ensure optimal results
Think outside the box when solving complex Excel challenges
Comfortable working with Power BI in the creation of dashboards.
Team player to work collaboratively with multiple stakeholders across the department.
Ability to work independently in a fast-paced environment
Close attention to detail
Qualifications &amp; Experience:
Bachelor’s Degree in engineering/economics/data related field related field
1+ years of work experience as a data analyst
Expert user in MS Excel
Experience with Power BI/Tableau
In accordance with the Colorado, New York City, Connecticut Equal Pay Transparency Rules:
Arcadis offers benefits for full-time positions. These benefits include medical, dental, and vision coverage along with a 401K plan, STD and LTD, and Life Insurance as well as some additional optional benefits.
Full-time positions also come with annual PTO days and at certain levels a bonus program may apply.
The Salary Range for this role is $80,000 - $123,000. Other locations will vary in salary range.
Why Become an Arcadian?
Our work with clients has a direct impact on people’s lives and on the planet. We make moving, living and belonging in cities safer, more resilient and more sustainable. By partnering with our clients as responsible custodians of our earth's resources, we can create a sustainable planet.
We continue to think of new ways to make positive impacts and create better experiences for people; data driven and digital solutions have become part of the Arcadis DNA. Working together with clients and using techniques like design thinking, we can get to the heart of our clients’ most pressing challenges and work together to solve them.
As a global business, we have committed to support five of the UN’s Sustainable Development Goals to ensure that our projects contribute to a better and more sustainable future for all. But it’s not just the work that we do on client projects that benefits communities and our planet. As a global business, we are committed to making a positive impact to society by supporting local communities where we operate.
To help protect our planet, we monitor and measure non-financial information to inform business decisions and reduce our own environmental impact as part of our commitment to be net zero carbon as a global company by 2030.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are an equal opportunity and affirmative action employer. Women, minorities, people with disabilities and veterans are strongly encouraged to apply. We are dedicated to a policy of non-discrimination in employment on any basis including race, creed, color, religion, national origin, sex, age, disability, marital status, sexual orientation, gender identity, citizenship status, disability, veteran status, or any other basis prohibited by law.
Transform Your World
#LI-BB1
#LI-Onsite
Start your job application: click Apply Now
Show Less
Report</t>
  </si>
  <si>
    <t>Research Data Analyst 1</t>
  </si>
  <si>
    <t>Payroll Title:
RSCH DATA ANL 1
Department:
INSTITUTE NEURAL COMPUTATION
Hiring Salary Range
$24.43 - $29.21 /Hour
Worksite:
Campus
Appointment Type:
Career
Appointment Percent:
100%
Union:
Uncovered
Total Openings:
1
Work Schedule:
Days, 8 hrs/day, Mon - Fri
#116409 Research Data Analyst 1
Extended Deadline: Tue 1/17/2023
UC San Diego values equity, diversity, and inclusion. If you are interested in being part of our team, possess the needed licensure and certifications, and feel that you have most of the qualifications and/or transferable skills for a job opening, we strongly encourage you to apply.
For the safety and well-being of the entire university community, the University of California requires, with few exceptions, that all students, faculty and staff be vaccinated against the COVID-19 virus and influenza before they will be allowed on campus or in a facility or office. For more information visit: Flu Vaccine Mandate / COVID Vaccine Policy
UCSD Layoff from Career Appointment: Apply by 5/19/22 for consideration with preference for rehire. All layoff applicants should contact their Employment Advisor.
Special Selection Applicants: Apply by 5/30/22. Eligible Special Selection clients should contact their Disability Counselor for assistance.
Job posting will remain open until a suitable candidate has been identified.
DESCRIPTION
Under direct supervision of project Co-PIs, the Research Data Analyst conducts the archiving and analysis of EEG data using the EEGLAB environment and the NEMAR.org gateway to high-performance computing.
Accurately gathers and enters specialized data into the database from data holders at several institutions in preparation for archiving and analysis. Works with data holders to add innovative annotations of events occurring during neuroimaging experiments using the system of Hierarchical Event Descriptors (HED). Ensures the proper formatting and archiving of data are implemented at all times. Ensures integrity of research files and works with research unit IT staff on data format or storage issues.
Participates in evaluating data and providing recommendations as needed. Annotate and archive existing datasets into the NEMAR database and ensure data is documented in the BIDS and HED formats and maintains compliance with the University's procedures. Follow-up with researchers and Co- PIs as needed.
QUALIFICATIONS
Bachelor's degree in Cognitive Neuroscience or related field and two (2) years of experience OR - an equivalent combination of education and laboratory work experience.
Acquiring knowledge of research function. Acquiring ability to perform research analysis duties. Ability to acquire knowledge of the research process and designs.
Acquiring statistical analysis, systems programming, and database design skills to perform research analysis duties. Ability to acquire database design skills to perform research annotation and analysis duties. Knowledge of EEG data collection apparatus, and MATLAB.
Basic consultation and communication skills. Ability to effectively communicate data and statistics to others in team meetings reports, and abstracts. Ability to understand research designs as communicated by data holders.
Understanding of and demonstrated ability to follow IRB protocols.
Experience with regulations and procedures relating to documentation and archiving requirements for research participants.
Ability to provide work direction to student employees and volunteers.
Ability to effectively manage time and see assigned parts of projects through to completion on deadline. Ability to track, maintain and organize research data for various research proposals and projects in a timely manner.
Experience analyzing research data and creating reports for review. Ability to make suggestions to improve research data and database management for efficiency.
Demonstrated ability to adhere to University guidelines and protocols pertaining to research data management and data analysis.
SPECIAL CONDITIONS
Must be able and willing to work overtime when required.
Job offer is contingent on satisfactory completion of Background Check.
Pay Transparency Act Full Salary Range: $48,900 - $102,300 Annually
The University of California, San Diego is required to provide a reasonable estimate of the compensation range for this role. This range takes into account the wide range of factors that are considered in making compensation decisions including but not limited to experience, skills, knowledge, abilities, education, licensure and certifications, and other business and organizational needs. It is not typical for an individual to be offered a salary at or near the top of the range for a position. Salary offers are determined based on final candidate qualifications and experience. The full salary range for this position is defined as the Full Pay Range. The budgeted salary or hourly range that the University reasonably expects to pay for this position defined as the Expected Pay Scale. Placement within the Expected Pay Scale is determined by internal equity, relevant qualifications, and collective bargaining agreements (when applicable).
Job offer is contingent on successful engagement in the UC COVID-19 Vaccination program (fully vaccinated with documented proof or approved exception/deferral).
To foster the best possible working and learning environment, UC San Diego strives to cultivate a rich and diverse environment, inclusive and supportive of all students, faculty, staff and visitors. For more information, please visit UC San Diego Principles of Community.
The University of California is an Equal Opportunity/Affirmative Action Employer. All qualified applicants will receive consideration for employment without regard to race, color, religion, sex, national origin, disability, age, protected veteran status, gender identity or sexual orientation. For the complete University of California nondiscrimination and affirmative action policy see: http://www-hr.ucsd.edu/saa/nondiscr.html
UC San Diego is a smoke and tobacco free environment. Please visit smokefree.ucsd.edu for more information.
Show Less
Report</t>
  </si>
  <si>
    <t>Data Analyst |Training|</t>
  </si>
  <si>
    <t>Ithaca, NY</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</si>
  <si>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Skills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Job Types: Full-time, Contract
Salary: $74,630.00 - $80,047.00 per year
Benefits:
Dental insurance
Professional development assistance
Relocation assistance
Vision insurance
Schedule:
8 hour shift
Monday to Friday
No weekends
Experience:
SQL: 1 year (Preferred)
Work Location: On the road
Show Less
Report</t>
  </si>
  <si>
    <t>Cameo Consulting Group, LL</t>
  </si>
  <si>
    <t>A122 Data Analyst</t>
  </si>
  <si>
    <t>Cameo Consulting Group, LLC a management consulting practice based out of Alexandria, VA, is seeking an available Data Analyst to provide support to a prospective Federal client. The position is 100% remote, long-term, and available upon contract award.
General Duties:
· Analyzing financial data using statistical techniques and providing reports/visualizations
· Developing and implementing databases and data collection systems.
· Acquiring data from primary and secondary sources and maintaining data systems.
· Identifying, analyzing, and interpreting trends or patterns in complex data sets.
· Filtering and cleaning data.
· Working with management to prioritize business and information needs, locating and defining new process improvement opportunities.
· Responsible for activities such as program design, coding, testing, debugging, documentation, and implementation.
· Create automated reports and dashboards to enhance OCFO’s reporting capabilities and provide greater insight into financial data
QUALIFICATIONS:
Bachelor’s degree in information technology is preferred or a related discipline required
· Three years or more coding experience using SQL, Java, Google Scripts, and Python to create reports, dashboards, and other visualizations using financial data from multiple systems
Advanced knowledge of Microsoft Excel and Google Sheets, including complex queries and formulas.
ABOUT CAMEO
Cameo provides a competitive benefit package to its employees that is replete with training programs and continuous education features that few others even attempt to duplicate. Our packages are offered to all full-time exempt employees on day one* and they offer many standard features one would expect to find from an industry leader, the details of which are outlined in our handbook. Below is a highlight of our benefit offerings:
401K Plan
Tuition Reimbursement
3 Weeks Paid Time Off
11 Paid Federal Holidays
Jury Duty and Bereavement Leave
Medical Insurance - Multiple Nation-Wide Coverage Options
Dental Insurance - 100% Employer covered for Employee
Vision Insurance - 100% Employer covered for Employee
Life Insurance Package - 100% covered by Employer
Short-Term and Long-Term Disability Insurance Options
Corporate Shopping Perks from TicketsatWork.com
Employee Referral Bonus for Tough-to-Fill posts
Free annual membership to professional organization of choice (i.e. NCMA, PMI)7
Job Type: Full-time
Pay: Up to $100,000.00 per year
Benefits:
Employee assistance program
Parental leave
Professional development assistance
Relocation assistance
Schedule:
8 hour shift
No weekends
Application Question(s):
Do you have at least 3 years of coding experience using SQL, Java, Google Scripts, and Python?
Do you have advanced knowledge of Microsoft Excel and Google Sheets, including complex queries and formulas.
Education:
Bachelor's (Preferred)
Work Location: Remote
Show Less
Report</t>
  </si>
  <si>
    <t>Junior Data Analyst
Position Description
CGI Pitch
CGI has an immediate need for a Junior Data Analyst to join our financial services team in one of our selected CGI locations. Due to the current COVID-19 status, candidates will not be required to work within the physical work location at this time. When COVID-19 restrictions are lifted, they will be required to be located within the proximity of the assigned CGI location.
This is an exciting opportunity to work in a fast-paced team environment supporting one of the largest leaders in the secondary mortgage industry. We take an innovative approach to supporting our clients, working side-by-side in an agile environment using emerging technologies.
We partner with 15 of the top 20 banks globally, and our top 10 banking clients have worked with us for an average of 26 years!
We have over 73,000+ CGI Members in 40 countries and over 5k+ loyal Clients who are
Your future duties and responsibilities
Analyze, document, and articulate business requirements for complex mathematical, business, and financial modeling logic for software coding. Design and execute test cases for modeling and analytical software applications to ensure they meet business needs and model requirements.
Develop detailed specifications of the application and document in a form that can be used for coding applications. This includes architecture diagrams, process flows, and other information or processes needed to describe required system changes for development, QA, and other internal customers.
Collaborate with managers or practitioners in the business unit to determine systems requirements and functionalities needed in new or revised applications.
Extract data requirements through various methods, including individual and group discussions, independent data analysis, and extracting from a suite of mathematical functions and code.
Confer with business units and technical staff to understand data usage, lineage, and attributes. Perform or review coding to render specifications into application functionalities, screens, or outputs.
Develop a test plan and/or test application in development status or debug an application in production mode.
Document or review documentation of steps in specification development, coding, testing, and user acceptance for future reference and internal control purposes.
May support applications in production by tracking production problems and troubleshooting them to sustain output applications.
Participate in project meetings to plan rewrite of addition to applications in production or being revised for release into production.
May mentor or provide technical guidance to less experienced staff.
Lead cross functions to ensure application enhancements quality meets expected business results. May lead test strategy and facilitate customer and end-user testing through test &amp; learn development iterations and closing the loop on customer feedback. Manage end-to-end business process impacts for cross-functional/complex solutions
Promote productive relationships between stakeholders and technology partners, providing clarity &amp; ensuring processes are streamlined.
Required qualifications to be successful in this role
3+ years of related experience
Secondary mortgage, finance, or economics knowledge or experience. Multifamily data and business experience are highly desired.
Technical skills: Oracle, stored procedures &amp; advanced querying.
Advanced Oracle / SQL skills, Ability to design Python scripts for data analysis. Ability to perform existing code analysis in Java and Python.
Familiarity with Linux/Unix.
Strong Data analyst needed to proceed with data analysis, consolidate data sets, extract data, have data modeling skills.
Ability to document highly complex data processing
Experience working with software developers in a medium to the large organization following SDLC or Agile processes
Must have experience supporting customer application development lifecycles (e.g., analysis, design, testing)
Experience providing input to specialists in development projects to assist in developing specifications and functionalities in IT systems.
Strong verbal and written communication skills
Ability to communicate abstract concepts and analysis results using creative visualizations. Comfortable presenting and relaying information to anyone, including upper management.
Excellent interpersonal skills and team player mentality
Excellent analytic and problem-solving skills
Ability to develop proficiency in new skills rapidly
EDUCATIONAL REQUIREMENTS
Master's or Other Advanced Degree
Accounting, Business, Computer Science, or Finance
#LI-PK1
#DICE
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$53,100.00 - $130,600.00.
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lifestyle benefits. CGI also provides sick leave and vacation pay.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Linux
SQL
Unix
Start your job application: click Apply Now
Show Less
Report</t>
  </si>
  <si>
    <t>Realign LLC</t>
  </si>
  <si>
    <t>Data Entry Analyst</t>
  </si>
  <si>
    <t>Job Type: Contract
Job Category: IT
Job Description
Individual Competencies
Demonstrates Self-Awareness
Problem Solving
Action-Oriented
Collaborates
Communicates Effectively
Education: Associate's Degree or 2 years equivalent experience; Bachelor's Degree or 4 years equivalent
experience preferred
Experience: Less than two years
Technical Skills:
Proficient in Excel, Access, Word and PowerPoint
Required Skills
Data Analyst
Show Less
Report</t>
  </si>
  <si>
    <t>North Shore Bank</t>
  </si>
  <si>
    <t>As The Bank of You, North Shore Bank is about helping families thrive, businesses grow and communities flourish. And it’s our employees that make the difference. With offices located throughout eastern Wisconsin, we offer a work culture that has been recognized as a Top Workplace ten times by the Milwaukee Journal Sentinel.
As a mutual company, North Shore Bank isn’t publicly-owned, which means when we come to work every morning, our sole focus is on providing high-touch service to our customers and employees, and supporting our local communities. Are you looking for a company that places long-term growth ahead of short-term profits? Where you can put your customers first and think creatively to solve challenges? Where respect, integrity and being true to your word are valued and rewarded? This is the place.
SUMMARY: The Data Analyst responsible for the design, development, and distribution of business intelligence deliverables and solutions which support the reporting and general information needs of the organization, and assists the business in making informed decisions. This position supports different departments and could be involved to varying degrees with projects and assignments as outlined in this description (for example, the incumbent could focus on retail banking, deposit services, or loan services).
ESSENTIAL DUTIES AND RESPONSIBILITIES: North Shore Bank's Position Descriptions are intended to describe only the major responsibilities of the job. You may be expected to perform other duties specified by your manager. Everyone is expected to contribute whatever efforts necessary to operate efficiently and effectively to insure the success of North Shore Bank.
Performs reporting and analysis for several departments; for the Customer Support Department this includes but is not limited to tracking and reporting of volumes and transactions for various channels, products, and programs through the use of QLIK, SSRS, Monarch, or Excel.
Structures and assembles data into multi-dimensions with various granularities (e.g., demographics, customers, products, transactions).
Provides quantitative data analysis and reporting of patterns, insights, and trends to decision-makers in order to drive business decisions and address business questions.
Provides department managers with insights based upon analysis and results; reviews multiple data points to identify potential issues and reports findings.
Documents and maintains operational procedures and processes relating to analytical and reporting processes and changes due to new/updated platforms, systems and applications.
Creates and is accountable for high quality, value driven work that drives business outcomes.
Regularly applies new perspectives, creative problem solving, and inter-departmental connections to improve analytical capabilities.
Performs Transend file maintenance on an as-needed basis.
Works with IT to ensure data integrity standards are being met and to ensure proper communication is in place regarding the accuracy of the data being used for reporting and analysis.
Provides off-hours and/or time-critical reporting and analysis for critical customer situations.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 and/or EXPERIENCE:
A high school diploma or its equivalent is required, along with several years of demonstrated success in a directly-related role. A Bachelor's degree from an accredited college or university in mathematics, statistics, business or similar fields is preferred. Requires a minimum of 2 years of professional-level experience, with at least 2 years of experience performing analytics (utilizing tools such as MS Excel, SPSS, SQL or other tools). Requires demonstrated problem solving and analytical skills, with ability to access, gather, and analyze data from multiple internal and external sources to drive insights into business problems, decisions, and performance. Demonstrated ability to embrace continuous learning, curiosity and ambiguity is important. Experience in the financial services industry is a plus. Position is based out of our corporate location in Brookfield, Wisconsin. This is not a remote opportunity.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stand, walk, sit, and talk or hear. The employee must occasionally lift and/or move up to 20 pounds. Specific vision abilities required by this job include close vision, distance vision, and ability to adjust focus. Position requires ability to operate a motor vehicle, with a valid driver’s license, in order to drive between multiple customer and Bank locations.
Required Skills
Required Experience
Show Less
Report</t>
  </si>
  <si>
    <t>Procal Technologies</t>
  </si>
  <si>
    <t>$60k USD/year
Remote Job
Full-time
Brief Overview:
To be responsible for the curation and validation of master data with a focus on high data quality, reliability, and practicality; and supporting any data-related requests/initiatives that arise.
Key Responsibilities:
• Managing master data, including creation, updates, and deletion. • Managing users and user roles • Assessing tests and implementing new or upgraded software and assisting with strategic decisions on new systems. • Generating reports from single or multiple systems. • Troubleshooting the reporting database environment and reports • Evaluating changes and updates to source production systems. • Training end-users on new reports and dashboards. • Providing technical expertise in data storage structures, data mining, and data cleansing.
Skills Needed:
Strong interest in the commercial real estate industry Advanced proficiency in Microsoft Excel Knowledge and experience using SQL JavaScript and/or Python is a plus Demonstrated experience in handling large data sets and relational databases. Analytical skills to collect, organize, analyze, and understand information technically and practically Work with management to prioritize business and information needs 0-2 years professional experience within data or real estate Bachelor’s degree in economics, computer science, data analytics, business or similar Strong English language oral and written language skills
Educational Qualifications:
Bachelors, Masters in Computer Science/ Computer Engineering/ Information Systems/Information Technology/ Electrical Engineering/ Mechanical Engineering.
Show Less
Report</t>
  </si>
  <si>
    <t>Obie</t>
  </si>
  <si>
    <t>About Obie
Obie is an insurance technology company, hyper-focused on driving value for the modern real estate investor and the partners they work with every day. Whether an owner, lender, agent, or property manager, Obie’s mission is to build technology and insurance products that drive efficiency and fundamentally change the way insurance is bought and sold.
As the industry leader in embedded and instant insurance products, Obie was recently honored as Business Insurance Best Places to Work and one of Inc Magazine's Fastest Growing Companies for 2022. Obie is one of a small number of companies that are both a Y-Combinator and NAR REACH accelerator alum.
To date, Obie has raised $13.7 million from leading proptech investors including Battery Ventures, Thomvest Ventures, MetaProp, Second Century Ventures, and Funders Club. The company has two offices, one in Chicago, IL and the other in Sarasota, FL, but also offers employees the option to work remotely.
Brief Summary of Role
We are seeking an individual to join the growing data analytics team at Obie. Those successful in this role will have a broad mix of business, analytical, and technical skills with depth in at least one of these areas. Those successful will also have strong interpersonal skills and be comfortable communicating with a wide range of individuals in different disciplines and levels.
Although reporting within the broader Risk team, we work in a matrixed environment. The ability to collaborate and build trust with stakeholders within and outside the Risk department is critical. This role will require the skill to complete intermediate tasks with some guidance from your leader.
What You'll Do:
Create critical data visualizations that incorporate best practices to support business needs and provide insights for both internal teams and external partners
Train business users on how to use Obie’s data visualization tool
Complete ad-hoc reports and analysis that provides meaningful insights into the business; work with business leaders to identify opportunities for improvement
Use data solutions, tools, and capabilities to create self-service data environments; work with business users to understand data requirements
Assist with the creation of business glossaries and data dictionaries, including (1) defining key metrics and dimensions used to evaluate the business and (2) maintenance of data metadata and lineage
Use data quality solutions, tools, and capabilities to improve business value of the data; build and maintain temporary ad-hoc solutions when required
What You'll Bring:
2+ years of experience in data analytics or data science, ideally within the Property and Casualty insurance industry
Experience using a data visualization business intelligence tool
Experience using SQL, Python, or other related scripting languages
Experience querying, analyzing, and developing within SQL databases
Experience using and developing within AWS
Technical writing skills
Ability to meet deadlines and manage competing demands
Obie has you covered
Being in the insurance industry, we understand the importance of comprehensive benefits for you and your family. These are just some of the benefits and perks we provide:
Competitive salary
Flexible time off with an encouraged minimum time away to support a healthy work-life balance
12 weeks of Paid Parental Leave
Great health, dental and vision coverage
Life Insurance
Flexible Spending &amp; Health Savings Accounts
Stock Options
401k match
Pet Insurance Reimbursement
Equipment budget - everything you need to do your best work
Professional development support
Company off-sites to support team development (as COVID allows)
Summer hours
Show Less
Report</t>
  </si>
  <si>
    <t>Geneva Management</t>
  </si>
  <si>
    <t>Entry Level Data Analyst - Automotive Data Analyst - Remote WFH - DMV Preferred</t>
  </si>
  <si>
    <t>Here at Rosenthal Automotive, we care for our employees as much as our customers. At our company, we are committed to helping you G.R.O.W. (Guidance. Respect. Opportunity. Worth)
We are looking to grow our company and we need you to help us. We are currently hiring a (Entry Level) Data Entry Analyst for our Vehicle Acquisitions Department. This is a full-time remote position, with the potential to earn a bonus on top of your starting salary. This role is a fantastic entry level opportunity, especially for those who have a passion for cars and want to get started in the automotive industry or begin a career in marketing. If you are hardworking, eager to learn, passionate, dedicated and open to grow within our team; please apply!
(Entry Level) Data Entry Analyst Benefits:
$12 - $14 per hour based on qualification during Training Period with potential to earn more on a pay for performance pay structure
Remote - Work from Home Full Time position.
Annual Longevity Bonus of $3,000 - $5,000
Potential to become a commission pay-per-performance with the possibility of $60,000+ per year
Individuals with 1 or more years in Administrative or Data Entry positions encouraged to apply
Flexible Schedule for Days / Nights / Weekends
Residing in MD, DC, VA, PA preferred
Computer work station provided by the company
Reimbursement for business speed internet connection
Great culture within an innovative company
Training and support to assist you in achieving your goals
Paid time off and 401k
Medical, Dental, Vision, Short and Long-term disability, and Life Insurance
Employee discounts on vehicle sales, parts, and service
Career advancement opportunities
...and more!
(Entry Level) Data Entry Analyst Benefits:
Search for cars to purchase from auctions
Research the vehicles and compare specifications to other like vehicles on the market
Create accurate and timely reports on the research completed
Build and maintain relationships with a variety of vendors
Gain knowledge on specific brands, options, and vehicle history
Analyze and recognize an ever-changing market
(Entry Level) Data Entry Analyst Qualifications:
Candidate must be data-focused and have strong attention to detail
Data Entry with some analytical skills
Have at least one-year minimum data entry experience
Experience with Excel, Google Drive, G Drive Office Suite, and overall computer knowledge required
Must be able to follow detailed process-oriented work and have the ability to adapt to changes quickly
Must be capable of handling multiple tasks at any given time
Great communications skills and be able to reply to any inquiries quickly
Local Candidates Only (DC Metropolitan Area)
Ambitious and possess a desire to learn and grow within our company
Our company is a family owned and operated business, so we know what it takes to grow a company from the ground up. Unlike other employers, we aren’t so focused on what you’ve done, but what you can achieve.
Please submit your resume for immediate consideration as a marketing researcher, please submit your resume and application.
Job Type: Full-time, Entry-Level position
Show Less
Report</t>
  </si>
  <si>
    <t>Royal Communications Consultants Inc</t>
  </si>
  <si>
    <t>Data Analyst - PowerApps</t>
  </si>
  <si>
    <t>Application Analyst/Data Analyst – HR/Onboarding Platform
PowerApps strongly preferred
Hybrid - NYC location and Remote
Seeking an Application Analyst/Data Analyst to become a member of the technology operations and training team to assist with the newly developed HR/Onboarding Services platform.
Will provide day to day support for the onboarding portal, analyze data from the workflow, and manage/create dashboards for our training team. You will also keep track of process improvements and ensure tasks are carried out in a timely fashion.
You will:
Work with the Application Analyst, Trainers and project leads to create and implement improved workflows and enhancements for the Onboarding platform.
Assist in project plans defining deliverables and resources required for successful and seamless execution.
Manage tasks to achieve established goals and escalate issues/concerns to project lead.
Provide timely updates to the project lead(s).
Sustain project workflows and timelines, ensuring deadlines and milestones are met. Responsible for following up on action items identified by project leads.
Act on inquiries or problems; investigating the problem, gathering the necessary information, reaching out to the appropriate internal and external contacts, etc. and resolving independently when appropriate.
Continuously enhance our training dashboard using Tableau and PowerApps.
Act as secondary support to our lead application analyst to troubleshoot our onboarding bot/workflow.
Required:
Effective communication
Capable of building strong customer relationships.
Strong analytical aptitude; capable of understanding data and using data to tell a story.
Able to work optimally in an environment notable for complex, sometimes contradictory information.
Adept at learning quickly, applying insights from past efforts to new situations.
Comfortable with end-to-end execution; supervise critical metrics, recognize problems, and find solutions in a fast-paced environment.
Bachelor’s Degree in Information Sciences or Information Systems or Healthcare Business Management (or equivalent experience).
Experience using Tableau and other data analytic software, PowerApps preferred.
3gGs4nFP1x
Show Less
Report</t>
  </si>
  <si>
    <t>BCM</t>
  </si>
  <si>
    <t>JR. DATA ANALYST</t>
  </si>
  <si>
    <t>San Juan, PR</t>
  </si>
  <si>
    <t>Lienalytics &amp; Lienclear is the industry’s trusted tax lien custom data solution for professionals and efficient post trade clearing platform wholly owned by Bespoke Capital Markets Group (BCMG) and is headquartered at our beachfront office in San Juan, PR. BCMG is seeking a Jr. Data Analyst to assist both of these divisions of BCMG, LLC. In addition to very strong technical skills, this position will have superb business process analysis and interpersonal skills. The ability to extract and analyze data, patterns, and related trends is needed, with the subsequent ability to synthesize the data into information consumable by senior business decision-makers.
WHAT TO EXPECT
You will learn about the tax lien markets and products while working alongside salespeople and traders. You will learn the tax sale / trade process, be in communication with county/government jurisdictions for tax lien and property data. You will interact with the seller and establish relationships with the county personnel to assist in facilitating the clearing process.
Primary Responsabilities
Provide property data to be used in the sale of secondary tax liens and deeds.
– Use of MSO to access client’s list/portfolio.
– Use of MSO to reformat APN’s using original client’s list/portfolio and create forms needed for data entry and Upload to data providers.
– Use of both data websites and County Assessor/Tax websites.
– Assist in the management of the transfer process
– Gather information from counties to compile a database for use in the trading, analysis and transfer of liens.
– Maintain up to date transfer documents and other documents needed for the transfer process
– Maintain client operations relationships and maintain files for all client information.
– Work with development team to improve the client relationship and introduce efficiencies into the process.
– Complete projects that require data mining, analysis, and presentation.
– Interpret data, analyze results using statistical techniques and provide ongoing reports
– Develop and implement data collection systems and other strategies that optimize statistical efficiency and data quality
– Acquire data from primary or secondary data sources and maintain databases/data systems
– Work closely with management to prioritize business and information needs
Requirements
– Self starter – must be productive with minimal direction
– Ability to work in a fast-paced, technical, cross-functional environment
– 1-3+ years of experience as a data analyst
– Knowledgeable in Excel, Powerpoint, Word, Salesforce &amp; Outlook
Show Less
Report</t>
  </si>
  <si>
    <t>Market Resource Partners</t>
  </si>
  <si>
    <t>At MRP we know it’s crucial that our people reflect the diversity of our customers from around the world. And we know that having people from all walks of life makes us a more creative and innovative company. That variety of experience, culture and background allows our teams to truly drive innovation and create a great experience for both our people and our customers. MRP is a place where we value Diversity &amp; Inclusion and we work really hard to be a great place to work, for everyone.
Market Resource Partners (MRP) is a global provider of strategic marketing and demand generation services for the technology industry. Founded in 2002 and headquartered in Philadelphia, MRP has expanded its reach worldwide with offices around the world. We specialize in the design and execution of B2B marketing programs, executed both on a local and global basis. To ensure the continued success and integrity of our internal database, we are looking for a Data Analyst to join the team in Belfast, NI or Philadelphia, PA USA. The role of the Data Analyst will be to continuously analyze and take action to improve the quality, completeness and accuracy of MRP’s CRM SQL database. The successful candidate will be part of the Data Management team, working to enrich the outputs of the data team and contribute to the overall success of the business supporting and facilitating the performance of our sales teams. This is a great opportunity for someone who is interested in a career within the Data Management/Analytics space and is willing to learn in a fast-paced environment.
We are interested in a candidate who:
Has an interest in Data Analysis, Data Cleansing/Matching, Deduplication and Visualization.
Has an Interest in Automation Projects/ Optimizing data for performance
Is interested in programming in Python and Web Scraping
Is willing to work in a Hybrid mode (some days in the office, some days WFH, subject to change over time)
Job Duties
Work with Data Manager and other stakeholders to identify gaps in CRM database quality and breadth, and continuously work to improve the overall quality of CRM data
Prioritize and action areas for improving database quality, such as data cleansing, standardizing, normalizing, and de-duplication of data. Append additional data attributes where available to existing data within the CRM
Work with externally sourced data lists to prepare data for importation into the CRM application
Enrich account/contact data through sourcing missing data attributes (i.e.: revenue, employee counts, email address, etc.) where needed using data matching techniques
Work on special database projects where needed
Perform research on new global data sources and identify creative ways to extract new value from available data
Work with additional external data providers to source additional data to enrich and expand our global Account and Contact database
Import combined, enhanced and updated lists into the CRM application using ETL tools
Required Skills
Proficient in MS Excel, along with SQL skills required. Specific SQL experience in data matching is beneficial but not essential. An interest in becoming proficient in database querying and analysis is essential.
Demonstrated ability to effectively interact with individuals and groups both within and external to the company to achieve desired results.
Demonstrated ability to analyze an issue/problem and make recommendations for an effective and efficient resolution.
Excellent verbal and written communication skills.
Ability to work in a Microsoft Office environment.
Strong computer skills related to the use of the internet and CRM Systems.
Ability to analyze and manipulate data to meet business needs.
Sets an example with regard to work habits, attitude and professionalism.
Results driven, with the ability to innovate and simplify current process and practices
Qualifications and Experience
University Degree in a technology or data related discipline.
Demonstrable expertise with MS Excel.
Basic SQL and databases experience
Data matching and Merging beneficial but not essential
Experience with ETL tools beneficial but not essential
Python Experience beneficial but not essential
Understanding / experience with CRM a plus.
Show Less
Report</t>
  </si>
  <si>
    <t>Kitestring</t>
  </si>
  <si>
    <t>Reporting/Data Analyst</t>
  </si>
  <si>
    <t>Rogers, AR</t>
  </si>
  <si>
    <t>Kitestring is a 20+-million-dollar company with 155+ associates and growing. We are a 24 year old start up in Northwest Arkansas. We provide technical expertise to various clients delivering innovations that improve how customers shop and the enterprise operates. At Kitestring Technical Services, our mission is to share our collective knowledge to positively impact our employees, clients, and communities. Our vision is to be the most trusted partner in technology consulting. We believe people enable technology and vice-versa which is why we are in the business of both. We persistently challenge the barriers to diversity, inclusion, and empathetic cooperation.
Our Core Values are Transparency, People Driven, Empowered, Quality focused and socially responsible. Our values direct our company in how we do business and enhance the lives of our employees. Do our values speak to you?
Benefits
Kitestring offers excellent benefits to its employees including:
Unlimited PTO
Maternal/Paternal Leave Policy
Healthcare Benefits for Spouse, Domestic Partner, and Dependents
Matching 401k 2-1 up to 4%
H1B and Perm Sponsorship
Job Description:
Understanding data model structures
Knowledge of test environments
Perform statistical analysis of data
Data Warehousing experience
SQL experience
9kNwto67Le
Show Less
Report</t>
  </si>
  <si>
    <t>Schlumberger</t>
  </si>
  <si>
    <t>Geoservices Data Analyst</t>
  </si>
  <si>
    <t>Youngsville, LA</t>
  </si>
  <si>
    <t>The GSS Data Analyst, is charged with the management of, and is accountable for, monitoring the well, maintaining all Geoservices sensors, gas equipment and data acquisition equipment. He/she maintains the well data integrity and reliability, designs and processes detailed daily and End of Well Reports based on the data gathered during well operations.
The primary objective of the GSS Data Analyst is to acquire, log, analyze and report well behavior at the well site to aid safe and efficient well operations. The Data Analyst monitors all drilling parameters, well bore parameters and maintains all Geoservices equipment and sensors to detect the well conditions, in order to analyze the drilling process. He/she maintains the gas detection equipment at the well site to monitor and analyze the hydrocarbon gases and ensure safety by detection of other potentially harmful gases.
The Data Analyst reports to the Field Service Supervisor (or Field Service Manager where applicable) and is under the supervision of the Unit Supervisor. He/she is the supervisor of the work completed by the Mud Logging Analyst and is also in close and direct relationship with the Client’s and Drilling Contractor’s representatives at the well site.
Roles and Responsibilities:
Is directly responsible for, the effective management of the Mud Logging Unit, including personnel, equipment, supplies and maintenance, and rig up/down.
Is aware of, and respects all safety regulations and procedures, as specified by the Client, Drilling Operator, Geoservices or relevant safety authorities.
Is in charge of monitoring, recording and processing all well data and parameters, and the integrity and reliability of the well data.
Is responsible for communicating to the Client representatives any information regarding primary well control and well integrity during well site operations as deducted from the data and, when appropriate, secondary well control monitoring.
Accountable for maintaining and analyzing the volume balance sheet during well site operations.
Ensures the design of an accurate and comprehensive Drilling log according to the Client's format.
Is responsible for the daily reporting, ad-hoc Client requested reports and the End of Well Report.
Interacts with other service companies’ personnel and Client representatives at the well site, ensuring the prevention of events that may give rise to the wellbore insecurity.
Provides technical advice and assistance in core recovery and core description.
Keeps the confidentiality of the Client’s well data.
Ensures the highest standard of professional conduct at the well site.
Uses his/her experience and judgment to improve the service quality delivery and communicates to the Unit Supervisor all improvement opportunities.
Performs other duties as assigned by direct supervisor.
Qualifications and Experience:
University Degree (bachelor of Sciences as a minimum) in Geology, Geological Applied Sciences, Earth Sciences or Applied Sciences.
3+ years’ experience as Mud Logger / Data Analyst
5+ years’ relevant experience in Oil &amp; Gas industry
Offshore experience, preferably deep water facilites
SLB is an equal employment opportunity employer. Qualified applicants are considered without regard to race, color, religion, sex, sexual orientation, gender identity, national origin, age, disability, veteran or military status, pregnancy (including pregnancy, childbirth and related medical conditions), marital status, or other characteristics protected by law. We are an “Equal Opportunity Employer". For more information regarding your rights, refer to the latest version of the "EEO is the Law" poster, the "EEO is the Law-Supplement" poster, and the "Pay Transparency Nondiscrimination Provision" located here: https://www.dol.gov/ofccp/regs/compliance/posters/ofccpost.htm
We will endeavor to make a reasonable accommodation / modification to the known physical or mental limitations of a qualified applicant with a disability to assist in the hiring process, unless the accommodation would impose an undue hardship on the operation of our business, in accordance with applicable federal, state, and local law. If you believe you require such assistance to complete this form or to participate in the interview process, please contact accommodationhotline@slb.com to request assistance. Please note that only those inquiries concerning a request for reasonable accommodation will be responded to.
We are committed to a culture where everyone feels like they belong. To learn more about our diversity, equity, inclusion commitments, please visit our Diversity &amp; Inclusion section of our website for more information https://www.slb.com/who-we-are/guiding-principles/diversity-and-inclusion
SLB is a VEVRAA Federal Contractor- priority referral Protected Veterans requested.
Show Less
Report</t>
  </si>
  <si>
    <t>S&amp;P Global</t>
  </si>
  <si>
    <t>Who we are:
Founded in 2012, automotiveMastermind is a leading provider of predictive analytics and marketing automation solutions for the automotive industry and believes that technology can transform data, revealing key customer insights to accurately predict automotive sales. Through its proprietary automated sales and marketing platform, Mastermind, the company empowers dealers to close more deals by predicting future buyers and consistently marketing to them. automotiveMastermindis headquartered in New York City. For more information, visit automotivemastermind.com .
At automotiveMastermind,we thrive on high energy at high speed. We’re an organization in hyper-growth mode and have a fast-paced culture to match. Our highly engaged teams feel passionately about both our product and our people. This passion is what continues to motivate and challenge our teams to be best-in-class. Our cultural values of “Drive” and “Help” have been at the core of what we do, and how we have built our culture through the years. This cultural framework inspires a passion for success while collaborating to win.
What we do:
Through our proprietary automated sales and marketing platform, Mastermind, we empower dealers to close more deals by predicting future buyers and consistently marketing to them. In short, we help automotive dealerships generate success in their loyalty, service, and conquest portfolios through a combination of turnkey predictive analytics, proactive marketing, and dedicated consultative services.
JOB DESCRIPTION SUMMARY
Successful Data Analyst will:
The automotiveMastermind Data Management team supports data-centric functions for automotiveMastermind, including Data Architecture, Data Integration &amp; Quality. The team seeks a key player to support the team in enabling efficient, high-quality processes through the implementation of robust data structures and data management principles.
Core responsibilities of the data management team include …
Supporting the implementation of enterprise data management plans, ensuring information from across sources/systems is structured for optimal flexibility and ease of use
Collaborating with teammates to design, test, assess and adapt data validation strategies
Partnering with Product, Engineering and Operations teammates to design robust data-driven business processes around outreach, measurement/attribution, and the creation of derived variables
Producing engineering requirements to enable the production implementation of approved data models, validation protocols, and derived data creation processes
Assimilating data from multiple sources, deconstructing and describing existing business logic, and supporting ad hoc analyses
Participating in data governance processes to prevent unapproved changes to table schemas, dimensional tables, etc…
Minimum Requirements:
3 or more years of relevant and “hands-on” work experience in the realm of data warehouse projects including source data analysis, data modeling and associated source to target mapping and data analysis in the automotive, finance, marketing or retail domains.
You routinely exhibit the requisite characteristics for professional growth and success: ownership, mastery, initiative, and teamwork
You are either highly technical with analytical prowess or deeply analytical with technical prowess
You are capable of source data analysis, reverse engineer, and interpreting data to contribute to the development cycles
You are capable of not only extracting and transforming data, but also of forming judgment over its validity based on relationships within and across related data sets
You know your facts from your dimensions and can apply best practices to accommodate evolving data assets, establish appropriate standards, and validate alignment between implementation and design
You can translate concepts into working prototypes and prototypes into engineering requirements
You have demonstrated success in collaborating with cross-functional teams and accomplish multiple tasks within established timelines
You are capable of understanding the requirements and participating in testing cycles in agile framework to ensure requirements are met
You can demonstrate technical mastery of core data tools:
Solid SQL and Excel skills
Demonstrated proficiency with Python/R and Tableau/PowerBI/Data Studio
Experience with cloud-based computing (GCP/AWS/Mongo)
You possess a Bachelors’ degree or Masters’ degree in a technical or quantitative discipline (math, engineering, statistics, computer science, or finance)
Experience in designing or using high-quality dimensional data warehouses and data-driven decision-making processes is highly desirable
Automotive industry knowledge is a plus, but curiosity is a requisite
What We Offer:
Competitive base salary and bonus.
A comprehensive, benefits package that includes medical, dental, vision and life insurance plans, paid time off, a generous 401k match with no vesting period, parental leave and 3 volunteering days each year. For more information on benefits, please access the benefits page on our careers site: https://www.spglobal.com/en/careers/info-2022-us-benefits-guide.pdf
Compensation/Benefits Information (US Applicants Only): S&amp;P Global states that the anticipated base salary range for this position is $74,067 to $128,019. Final base salary for this role will be based on the individual’s geographical location as well as experience and qualifications for the role.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company’s employees to perform their job duties may result in disciplinary actions up to and including discharge.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----------------------------------------------------------- 20 - Professional (EEO-2 Job Categories-United States of America), ANLYTC202.1 - Middle Professional Tier I (EEO Job Group)
Job ID: R31415
Posted On: 2023-01-10
Location: New York, New York, United States
To apply to this job, click Apply Now
Show Less
Report</t>
  </si>
  <si>
    <t>cro</t>
  </si>
  <si>
    <t>Key Responsibilities include:
- Leadership within data analyst team involved in data quality initiatives spanning ICG and global functions.
- Working with cross functional teams to develop, test, implement and maintain data quality rules covering the trade life cycle across Markets data.
- Analyzing data quality exceptions to identify root cause and business impact for data quality issues raised.
- Enhancing data quality process automation, governance, and reporting.
- Preparing and presenting written and verbal updates to senior management.
- Ensuring adherence to best practices supporting and Data Management Standards
- Appropriately assess risk when business decisions are made, demonstrating particular consideration for the firm's reputation and safeguarding , its clients and assets, by driving compliance with applicable laws, rules and regulations, adhering to Policy, applying sound ethical judgment regarding personal behavior, conduct and business practices, and escalating, managing and reporting control issues with transparency.
Required Skills:
- 8+ years of experience in data-focused initiatives across Pre-Trade/Post-Trade activities such as RFQ, Order/Executions, Trades, MTM, Positions, etc.
- 5+ years of experience in writing SQL queries and reviewing stored procedures.
- Exposure to Capital Markets is beneficial.
- Experience working with Database, Reporting/Analytics.
-Experience in FIX, XML messaging is a plus.
- Experience in Issue tracking and governance with systems like JIRA / HPQC is a plus.
- Proven stakeholder management and team leadership skills.
- Data and Results oriented with excellent attention to detail.
- Strong sense of urgency and ability to manage competing priorities while delivering results quickly and efficiently.
- Exceptional level of motivation and diligence coupled with excellent communication skills (verbal and written), as well as strong relationship building skills.
Education:
- Bachelor’s/University degree or equivalent experience / Master's degree
Job Type: Contract
Salary: $75.00 - $80.00 per hour
Schedule:
8 hour shift
Experience:
SQL: 1 year (Preferred)
Work Location: On the road
Speak with the employer
+91 718-689-6403
Show Less
Report</t>
  </si>
  <si>
    <t>Packaging Data Analyst</t>
  </si>
  <si>
    <t>Posted Date: Dec 29, 2022
Requisition Number: 116919
Job Location: Hershey, PA/Austin, TX or remote
Job Summary:
Partner with packaging development engineers to complete new development, graphic update, and manufacturing relocation projects. The tasks will include creation of new components in SAP PLM/PDM, approval of packaging Recipes, and the completion of packaging specification in SAP. Monitor reports and dashboards to ensure on time project execution. Manage the integrity and consistency of packaging specification data by acting as the global packaging specification system administrator.
Role Responsibilities:
70% - Packaging development responsibilities
Assist the packaging engineers to complete new development, graphic update, and manufacturing relocation projects.
Verify and request verps for new packaging components in PLM/PDM.
Complete Packaging Recipes.
Complete Component and Assembly packaging specifications in PLM/PDM.
Ensure packaging related data is entered accurately and consistently into the systems.
Collaborate with packaging graphics and packaging procurement to ensure on time execution of assigned projects.
Independently evaluates and manages assigned projects to assure required deadlines are met.
By partnering with Engineers, utilize existing base specifications to create new items or pack type extensions
Make material changes to established alternate structures
Review and approve artwork, in Hershey WebCenter, applied to die lines for compliance with technical requirements.
Create/ migrate specifications and recipes to support business Acquisitions
10% - Packaging Specification System Maintenance
Manage the integrity and consistency of the pick list / phrase sets in PLM/PDM for the packaging specifications.
Execute mass changes in the specification system as requested.
20% - Packaging System Data Reporting and Monitoring
Report generation of specification data as requested.
Report generation and analysis of data internal and external to SAP to comply with sustainability initiatives.
Monitor reports and dashboards to ensure on time project execution.
Qualifications:
Associate degree in business or equivalent work experience
Minimum 2 years’ experience working with technical records, specifications and/or computerized systems, preferably in an integrated packaged goods manufacturing environment.
Intermediate level of proficiency required in
SAP reporting capabilities
SAP Global Packaging Specification System
Strong Excel spreadsheet development skills
Data result integrity
Bills of material / Recipes
PLM system/process
Packaging terminology
Individual Core Competencies:
Ability to fact find in ambiguous situations and partner with engineering on a path for specification completion.
Basic familiarity of packaging materials and technical familiarity with requirements in graphics review process.
Excellent time management skills and workload prioritization
Excellent follow-through techniques
Organized &amp; detail oriented
Accuracy is vital
Ability to work autonomously and troubleshoot possible gaps in the process.
Ability to work successfully and professionally within cross-functional teams
Ability to understand technical drawings
Basic understanding of manufacturing/converting processes
#LI-KM1
#LI-REMOTE
Nearest Major Market: Harrisburg
Show Less
Report</t>
  </si>
  <si>
    <t>Settlement Health</t>
  </si>
  <si>
    <t>Population Health Data Analyst</t>
  </si>
  <si>
    <t>IMPORTANT: All staff are required to be vaccinated against COVID-19; unless medically exempt.
What we are looking for.
We are currently seeking extraordinary candidates who are passionate about their field and have complete dedication and determination to exceed the needs of our organization and it’s team members.
The Population Health Data Analyst is responsible for data aggregation and analysis from multiple sources to meet performance goals in fee for service and value-based care models as well as operational initiatives. This includes design, development and delivery of data solutions and modeling techniques. The analyst will work closely with leadership, stakeholders and staff to coordinate analytic activities and facilitate solutions.
Job Description:
Participate in and/or lead improvement projects within Population Health
Investigates and affirms data integrity from multiple internal and external sources. Be able to produce consistent results of analysis after data validation.
Manages, analyzes, and aggregate reports in a concise manner demonstrating a high level of data interpretation.
Completes all documentation of data structures, including measures, metadata and models.
Assists in the development of data management plans and guidelines that will deliver accurate, timelines consistent with quality data. Assures the quality control compliance process.
Leverages multiple analytic tools to create models and visual representations to align with strategic initiatives and improve organization performance for internal and external platforms.
Assists staff with technical issues related to electronic and remote record keeping systems; trains staff to help improve quality of data collected.
Maintains knowledge of the current regulations and technologies related to data management.
Uses knowledge of healthcare industry and clinical business workflows to inform solution paradigms while aligning with the organization’s strategic vision
May write and prepare manuscripts and other materials for internal and external audiences.
Maintain knowledge and competency of application and analytic tools to perform at industry standard for data design, analysis and reporting.
Performs other related duties
The ideal candidate will possess:
BA, BS in computer science, statistics, business, analytics, or related field
Minimum of SQL, electronic medical record, data analysis—visualization, descriptive and statistical analysis, data aggregation
Preferred Experience: Working in a healthcare environment; EMR (Athena Practice, Athena Plus, Epic) and strategic planning.
Salary: $65K-$70K
About Settlement Health.
We are located in the heart of East Harlem. Settlement Health has been part of the community since 1977 and we provide affordable, quality primary care health services.
What we offer.
Settlement Health offers an attractive compensation package which includes a 401K Pension Plan, generous paid time off, flexible spending accounts, free life insurance, commuter benefit programs, discount programs and much more…
Show Less
Report</t>
  </si>
  <si>
    <t>Parallel</t>
  </si>
  <si>
    <t>Cultivation Data Analyst</t>
  </si>
  <si>
    <t>Everyone is welcome here. Each of us is unique, and that's what makes us amazing. We believe in inclusiveness and celebrating each person's individuality, because there's power in bringing people with different points of view and life experiences together. That's why we provide equal employment opportunities (EEO). All applicants are considered regardless of race, color, religion, national origin, age, sex, marital status, ancestry, physical or mental disability, veteran status, or sexual orientation.
So, bring yourself and your best ideas; when we feel safe and comfortable being ourselves, there's no limit to what we can achieve.
IN A NUTSHELL…
The Cultivation Analyst, analyzes data, delivers insights, and highlights opportunities. Continuously look for areas of improvement and proposes improvement initiatives, business cases and implementation plans. Responsible for standardizing cultivation analytics across functional markets to ensure timely, accurate and reliable reporting on plants and inventory data to support operations reporting needs.
This role is with Surterra Wellness, one of the renowned retail brands under the Parallel umbrella. Parallel is one of the largest multi-state cannabis companies in the world, owning and operating in five markets; Florida (Surterra Wellness), Massachusetts (NETA), Pennsylvania (Goodblend), Nevada (a Joint Venture with Cookies) and Texas (Goodblend). If you enjoy companies that are growing, moving fast, and constantly challenging themselves to achieve more, then Parallel is for you. We work hard, lean on each other, and are passionate about a pretty ambitious vision … pioneering a new paradigm of what well-being can be for all people, everywhere. For more information, visit www.liveparallel.com.
WHAT YOU WILL BE DOING
Establishes and develops relationships with cultivation operators and ensuring alignment on analytically driven opportunities
Analyzes large, multi-dimensional datasets and identify actionable insights and recommendations that guide strategic and day-to day business decisions in our Cultivation Operations
Creates and maintains metrics to ensure the Cultivation team is on-track to achieve its overall objectives
Builds and or leverages KPIs and reporting to ensure visibility for plant control processes supporting the Demand and Supply Planning and Finance teams
Assists in forecasting and cost analysis for budget and standard cost processes
Manages major Cultivation Analytics initiatives, assess performance, recommends strategies to improve efficiency and profitability
Coordinates within cross-functional teams to resolve issues
Provides project launch support including go live support, issue resolution, operational training, and transitional activities
Supports cross-functional initiatives to translate analytic recommendations into real-world process improvements
Supports Sales and Operations Planning Process with analysis and project management work as required
EXPERIENCE AND SKILLS YOU'LL BRING
Required
Age 21 or over
High School Diploma or equivalent
Valid Government-Issued Photo ID
3+ years actual or related experience
Bachelor's degree in Business, Finance, Operations/Supply Chain Management, or Analytics, or similar field
Advanced Excel skills with experience analyzing large data sets
Strong PowerPoint skills with experience crafting presentations and communicating messages effectively with charts and graphs to represent analytical results
Experience with Tableau, PowerBI, or other analytics/visualization tools
Preferred
SQL experience
Knowledge of Change management tools and methodologies
PHYSICAL REQUIREMENTS
Must be able to remain in a stationary position 75% of the time.
25% travel
The person in this position needs to occasionally move about inside the office to access file cabinets, office machinery, etc.
Constantly operates a computer and other office productivity machinery
The person in this position frequently communicates with other employees/customers. Must be able to exchange accurate information in these situations.
YOU WILL BE SUCCESSFUL IF YOU…
Are self-motivated; micro-managing isn't fun for anyone
Roll your sleeves up and do the work; strategy is important, but so is getting stuff done
Can work fast and be flexible; our industry is always changing
Play nice with others; we collaborate with each other a lot
Think creatively; sometimes, the "traditional" solution isn't the best one
WHAT YOU GET
Employee discount
Consistent, reliable benefits; Full medical/vision/dental, 401k with possibility of a company match, access to company-sponsored well-being programs
Balance and flexibility; paid time off, paid parental leave, flexible work arrangements
Tuition Reimbursement Programs
Pet Insurance
Chance to make a difference; Employee Relief Fund, community volunteerism through our Parallel Cares program
PARALLEL IS UNITED BY OUR VISION, MISSION, &amp; VALUES
Our Vision – why we exist – is to pioneer well-being and improve the quality of life for humanity through the benefits of cannabinoids.
Our Mission – how we will do this – is to build a leading, global well-being company through the best talent, our values, trusted and recognized brands, science and technology-based innovation, and a relentless focus on execution and continuous improvement.
Our Values – Integrity | Collaboration | Alignment | Intentionality | Accountability | Agility
We are an Equal Opportunity Employer. We embrace and encourage our employees' differences in age, color, disability, ethnicity, gender identity or expression, language, national origin, physical and mental ability, political affiliation, race, religion, sexual orientation, socioeconomic status, veteran status, and other characteristics that make our employees unique.
Show Less
Report</t>
  </si>
  <si>
    <t>Are you looking to make an impact by helping agencies meet their mission goals through successful implementation and operation of their regulatory, mission or compliance programs? Are you ready to help our clients mitigate risks that arise from transformational core business operational change or ongoing operations? Are you interested in helping clients transform how they operate their business to be more effective? If so, Deloitte's Regulatory Compliance team could be the place for you! Our team brings professionals with diverse skillsets including deep experience in industry, AI-enabled data analytics, statistical modeling, and cloud technologies to help our clients preserve their reputation and public trust of their agencies while managing regulatory demands.
Are you a problem solver looking to join a dynamic team that utilizes cutting edge approaches and innovative technology to identify and mitigate emerging threats within our client's environment? If you are interested in finding solutions for our clients without the extensive demands of travel, you should consider an opportunity with our US Delivery Center (USDC)! We bring together cohesive teams with a focus on thought diversity and collaborative problem solving to address client challenges efficiently and effectively. The USDC is growing rapidly, and we are actively seeking the right professionals to join our team!
The Team
Deloitte's Government and Public Services (GPS) practice - our people, ideas, technology and outcomes-is designed for impact. Serving federal, state, &amp; local government clients as well as public higher education institutions, our team of over 15,000+ professionals brings fresh perspective to help clients anticipate disruption, reimagine the possible, and fulfill their mission promise.
We bring a diverse set of forward thinking capabilities to help agencies proactively manage risks they face in their dynamically changing environments. Our team assesses and transforms the process, controls, and/or infrastructure needed to help our clients address a wide variety of regulatory and compliance risks. We leverage solutions that align to the end-to-end regulatory lifecycle through leveraging AI technology and innovative solutions that incorporate industry as well as domain knowledge.
Deloitte brings a rigorous analytic-based approach to effectively detect, prevent, and respond to issues related to fraud, waste, and abuse. Our practitioners channel their analytic expertise to identify the nature, size, and scope of Program Integrity threats and address them through the development and deployment of analytic solutions such as machine learning models and graph algorithms.
Work you'll do/Responsibilities
Perform day-to-day quantitative risk analysis including the development, maintenance, and operations of a suite of advanced analytical, econometric, and AI models and business intelligence tools.
Be accountable for interpreting and translating results, trends, and takeaways to team members, clients, and executive leadership with varying levels of subject matter knowledge.
Drive the production of predictive analytic reports, responsible for executing key modeling governance activities around change management, performance monitoring, and testing, in alignment with industry best practices.
Develop and lead new, innovative analyses which may include dataset manipulation and transformation, piloting of cutting-edge AI and machine learning analytical techniques and technologies, and transformation of static reporting into dynamic visualizations.
This is a cross-functional role where teams will interact with data collection, reporting, system designers, architects, database administrators, and cyber risk professionals to assist, from a business prospective, in overall production processes to enhance the value delivered to our clients.
Qualifications
Required
2 + years of experience in one or more of the following areas:
Data quality analysis, statistical analysis and/or modeling, financial or cost analysis, internal controls, and/or external/internal financial audit.
Experience across the entire model development lifecycle, including interacting with model risk management teams and executing model governance best practices
Deep technical understanding, including proficiency in an analytical programming language, such as SAS, Python, or R, to provide clear technical direction, mentoring and growing the skills of your team
Hands-on development experience of AI and machine learning models, packages, or COTS tools, with corresponding model risk management and governance of AI and machine learning (e.g., bias)
Strong executive presentation skills, able to strategically and effectively communicate with both external and internal stakeholders, as well as collaboratively across business units, technology, and policy teams
Bachelor's Degree in Economics, Finance, Statistics, Mathematics, Computer Science, Management Information Systems, Engineering, Business Analytics disciplines, or related area.
Must be legally authorized to work in the United States without the need for employer sponsorship, now or at any time in the future
Ability to obtain and maintain the required clearance for this role
Nice to Have (Not Required)
Master's degree
Development experience of explainable AI (XAI) algorithms and frameworks
Development of AI audit and ethics frameworks
CFA, FRM, INFORMS CAP, or similar industry certificate
This role is virtual unless candidates are within commutable distance to delivery centers in Mechanicsburg PA, Gilbert AZ, or Lake Mary FL
For individuals assigned and/or hired to work in Colorado, Deloitte is required by law to include a reasonable estimate of the compensation range for this role. This compensation range is specific to the State of Colorado and takes into account the wide range of factors that are considered in making compensation decisions including but not limited to skill sets; experience and training; licensure and certifications; and delivery model. We would not anticipate that the individual hired into this role would land at or near the top end of the range, but such a decision will be dependent on the facts and circumstances of each case. A reasonable estimate of the range is $49,420 - $91,780.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Benefits
At Deloitte, we know that great people make a great organization. We value our people and offer employees a broad range of benefits.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
Please check out Deloitte Career Page to explore other open opportunities.
All qualified applicants will receive consideration for employment without regard to race, color, religion, sex, sexual orientation, gender identity, national origin, age, disability or protected veteran status, or any other legally protected basis, in accordance with applicable law.
To apply to this job, click Apply Now
Show Less
Report</t>
  </si>
  <si>
    <t>We are more than a health system. We are a belief system. We believe wellness and sickness are both part of a lifelong partnership, and that everyone could use an expert guide. We work hard, care deeply and reach further to help people uncover their own power to be healthy. We inspire hope. We learn, grow, and achieve more – in our careers and in our communities.
Job Description Summary:
The master patient index (MPI) is a critical business function and resource because it links a patient to demographics, clinical and financial information. For those purposes, the MPI must contain accurate, timely, and complete data that include a single identifier for each patient registered. The EMPI data analyst will be responsible for reviewing, analyzing, and maintaining data integrity within the MPI for the OhioHealth system. This includes remediation of duplicate medical record numbers, overlays and assisting with correction of any clinical and demographic information.
Tuesday through Saturday or Sunday-Thursday
Minimum Qualifications:
Associate's Degree (Required)RHIA - Registered Health Information Administrator - American Health Information Management Association, RHIT - Registered Health Information Technician - American Health Information Management Association
Minimum of a 2 year degree in Health Information Management, Information Technology or other health care related field and 3 years Experience in the business area of healthcare is required. RHIT or RHIA credential required for those with a 2 or 4 year degree in HIM. In lieu of a degree, a Minimum of 5 years Experience as a data analyst or performing EMPI remediation tasks is required. Experience working with various hospital information systems, such as EPIC, star, Athena, Centricity Enterprise, Cerner, Healthland, HMS, etc. with emphasis on resolving duplicates. Must be proficient in Microsoft Word and Excel. Ability to analyze complex information and use problem solving skills to determine appropriate solutions and necessary merges to protect the integrity of the EMPI. Excellent verbal and communication skills, strong customer service skills. Ability to be flexible, adapt well to change, and able to work as part of a team as well as independently with minimal supervision. 3 years with Associate's degree, 5 years with relevant Experience performing EMPI functions.
Work Shift:
Day
Scheduled Weekly Hours :
40
Department
Corporate HIM
Join us!
... if your passion is to work in a caring environment
... if you believe that learning is a life-long process
... if you strive for excellence and want to be among the best in the healthcare industry
Equal Employment Opportunity
OhioHealth is an equal opportunity employer and fully supports and maintains compliance with all state, federal, and local regulations. OhioHealth does not discriminate against associates or applicants because of race, color, genetic information, religion, sex, sexual orientation, gender identity or expression, age, ancestry, national origin, veteran status, military status, pregnancy, disability, marital status, familial status, or other characteristics protected by law. Equal employment is extended to all person in all aspects of the associate-employer relationship including recruitment, hiring, training, promotion, transfer, compensation, discipline, reduction in staff, termination, assignment of benefits, and any other term or condition of employment
Start your job application: click Apply Now
Show Less
Report</t>
  </si>
  <si>
    <t>Silent Falcon UAS Technologies</t>
  </si>
  <si>
    <t>Front Royal, VA</t>
  </si>
  <si>
    <t>Job Description
The role of a Data Analyst is the last phase of the process of data within Silent Falcon. Due to being the last step before being presented to the client, it is heavily interlocked with various departments and requires flexible skillsets and creative problem-solving.
About the Job
We’re looking for a Data Analyst! Our software and data pipelines have been built from the ground up, so if you are excited about collaborating in a high-performance team and implementing the latest advancements in Aviation to impact the future of geospatial analytics, then this opportunity could be an excellent fit for you.
Typical Duties and Responsibilities
Relabeling of data, for use by the client - both internal and externally
GIS or esri experience
Ensuring layers are represented and displayed correctly according to the collected data
Collaborating between the various teams internally, the client, and stakeholders for visibility
Attend weekly pavement training to enhance your skills and knowledge
Education and Experiences
Intermediate computer experience, at minimum
Skills and Qualifications
Eye for fine detail
Ability to follow through on deadlines
Clear communication
Adept at learning
Ability to work remotely
The Location
Silent Falcon is located in Front Royal, VA and Albuquerque, NM. While both locations are great places to live, you can work remotely within the continental United States. Candidates must be U.S. Citizens.
Show Less
Report</t>
  </si>
  <si>
    <t>Baked By Melissa</t>
  </si>
  <si>
    <t>Department: Digital Experience
Location: Corporate Office; New York, New York
Reports To: Director of Technology &amp; Innovation
As the Junior Data Analyst, you will be responsible for collecting and analyzing data to
identify gaps or areas of opportunities that will improve Baked by Melissa’s operational
and business practices. You will provide important insight to the business by making data
accessible and easy to understand with the goal of streamlining business processes.
What You’ll Do
Use data mining to extract information from data sets and identify correlations and
patterns.
Organize and transform information into comprehensible structures such as charts,
graphs, and reports.
Perform statistical analysis of data while monitoring quality and removing corrupt
data.
Assist the Director of Compliance &amp; Product Development in the analysis of
existing systems and processes with the goal of improving and implementing best
practices.
Assist with the testing of new releases in the ERP system prior to the use in a
production environment.
Design test cases to cover business processes and system functions; Run tests,
analyze results, manage defects and resolve issues.
Identify and recommend new ways to streamline business processes.
Communicate data content and trends with management and other departments.
Create documentation and procedure guidelines for ERP systems users.
Assists with the development and coordination of projects. Communicates progress
and/or any relevant changes with internal and external teams.
Off-hour maintenance, while not often, will be needed to some degree.
Other relevant duties as assigned.
Qualifications:
Bachelor's degree in Computer Science or related technical discipline; or equivalent
practical experience with strong competencies in SQL and database design.
Experience in the development of underlying data models and databases.
Experience with Oracle and Crystal Reports.
Experience in SQL query and Business Intelligence tool for reporting and analysis.
Strong Microsoft Office skills: Word, Excel (including V-Look Ups and Pivot Tables,
PowerPoint, and Access
Ability to prioritize and execute tasks in high paced environment
Strong communication, analytical and problem-solving skills
Ability to establish and maintain positive and effective working relationships with
numerous departments and employees.
Baked by Melissa is committed to always being a company that celebrates diversity, equality
and inclusion. We strive to recruit and retain people who are committed to creating an
inclusive and respectful environment that is essential for individual and company success. We
do not discriminate based on race, gender, religion, health, personal beliefs, age, family or
parental status, or any other status. Join Baked by Melissa in making life sweeter!
Show Less
Report</t>
  </si>
  <si>
    <t>Food &amp; Beverage Stores</t>
  </si>
  <si>
    <t>Data Analyst I/II
Join Crumbl Corporate in making the world a sweeter place!
Job Purpose
The Data Analyst will help teams and leaders make strategic decisions utilizing internal and external data. This position enhances and optimizes the performance of other teams while working on company initiatives. The Data Analyst position requires working closely with the Data Science and Analytics Manager.
Duties and Responsibilities
Gathers and cleans data effectively and efficiently.
Creates visually stimulating and effective reports and dashboards.
Builds and maintains strong relationships with stakeholders around the trust and use of data.
Uses a strategic mindset when solving problems and testing solutions to ensure a positive outcome.
Communicates technical details effectively .
Locates and improves new/existing opportunities for automation and processes.
Encourages and exemplifies a data-driven culture and mindset.
Other Duties
This job description is not designed to cover or contain a comprehensive list of activities, duties, or responsibilities that are required of the employee for this job. Duties, responsibilities, and activities may change at any time with or without notice in order to meet the business needs of Crumbl.
Qualifications
High school diploma or equivalent required.
Bachelor’s Degree is preferred, but not required.
1-4 years of experience in data analytics or a related field.
Experience with SQL required.
Understands basic statistics.
Familiarity with Tableau or similar visualization tools.
Requires a basic understanding of Excel.
DBT knowledge is preferred, but not required.
Python/R is preferred but not required.
Excellent verbal and written communication, and attention to detail.
Maintain a positive attitude and have the ability to handle change with professionalism and authenticity.
Working Conditions
Working environment is generally an office setting, utilizing a laptop and cell phone. This position is in-house at the Lindon, UT headquarters location.
Physical Requirements
The physical demands described here are representative of those that must be met by an employee to successfully perform the essential functions of this job.
While performing the duties of this job, the employee is regularly required to talk or hear. The employee frequently is required to stand, walk, use hands to touch, handle, or feel, and reach with hands and arms. Prolonged periods of working on a computer.
This position requires the ability to occasionally lift products and supplies up to 50 pounds.
Benefits &amp; Perks
Medical, dental, vision benefits
15 days of PTO/year
11 paid holidays
12 weeks Paid parental leave
Personal phone bill reimbursement up to $50/month
Personal gym membership reimbursement up to $50/month
Child care reimbursement, up to $400/month
Corporate DoorDash® DashPass membership
Regular company and team activities
401k with a competitive matching contribution plan after 90 days
Excellent opportunities for career growth
Work in a hyper-growth company
Cookies on us :)
About Us
Crumbl was founded in 2017 in Logan, Utah by Jason McGowan &amp; Sawyer Hemsley. In just four years, Crumbl has grown from a humble cookie shop to a booming franchise with over 600 locations in 40+ states. Crumbl is honored to be the second largest cookie company in the nation and fastest growing cookie company in the world! Our rotating menu offers new flavors every week while regularly bringing back crowd favorites and unique original recipes. We pride ourselves on being tech-focused, an agile workplace that values hard work, listening to our customers, and being unafraid of a challenge. Ultimately, our goal is to bring friends and family together over a box of the best cookies in the world!
Crumbl is an equal opportunity employer. Crumbl provides equal employment opportunities (EEO) to all employees and applicants for employment without regard to race, color, religion, gender, national origin, sexual orientation, gender identity or expression, age, disability, genetic information, marital status or veteran status.
About Crumbl Cookies
Crumbl began as a small cookie shop in the small town of Logan, Utah. It started with one big dream, two crazy cousins, and the perfect combination of flour, sugar, and chocolate chips. Crumbl was established in 2017 in Logan, Utah by Jason McGowan and Sawyer Hemsley. After thousands of dollars in wasted dough, recipes that did not live up to their expectations, and cookies that were just plain embarrassing to them today, Crumbl has over 600 locations across the United States and is growing everyday!
Job types: Full-time
Education: No education required
Work location: On-site
Apply Now: click Easy Apply
Show Less
Report</t>
  </si>
  <si>
    <t>Hudson Technologies Inc</t>
  </si>
  <si>
    <t>Woodcliff Lake, NJ</t>
  </si>
  <si>
    <t>Is environmental sustainability a core value of yours? Do you want to contribute to keeping food fresh, homes and people cool, industrial processes operating all with maximum energy efficiency and environmental sustainability in mind? All of this in a critical infrastructure industry? Then Hudson Technologies is the place for you! Hudson Technologies is the largest independent distributor of refrigerants and the largest refrigerant reclaimer in North America. Combined with our industry leading, patented, and proprietary On-Site Chiller Services and Global Energy Services we lead the way in our commitment to the circular economy of the HVACR industry.
Position Overview
The Data Analyst analyzes and extracts insight from Sales, Marketing and Operations data needed to support the Company business information systems and advanced decision making.
Essential Duties and Responsibilities include, but not limited to:
Evaluate large amounts of historical and current internal and market data to identify trends and opportunities for revenue growth and margin expansion.
Understand, synthesize, and publish market index data on key products and trends using available public sources.
Work as part of a team during ERP Implementation to ensure data integrity and master data governance.
Support ad hoc data mining requests for requests with clear deliverables and limited duration.
Present insights to leadership through development and use of dashboards and other clear methods of clear communication
Build a set of proactive reports that answer key business questions in a timely manner
Interfaces primarily with Operations and Sales &amp; Marketing Teams, but work cross functionally with IT, Finance and other departments.
Required Skills and Experience:
Demonstrated ability to assemble, analyze and draw salient insights from large amounts of data in support of meaningful business action.
Knowledge of new methods and tools in data collection and analysis preferred.
Strong analytical thinker, organized, accurate and demonstrated ability to identify trends in large data operations; knowledge of B2B and chemical material markets a plus.
General business acumen and excellent communication skills. Business or financial training a plus.
Strong interpersonal and facilitation skills required to effectively interact with all cross-functional teams, areas, and levels of business affecting the forecast process.
Ability to work independently to manage multiple projects and initiatives to meet desired deadlines.
Demonstrate initiative and work in a collaborative team environment to address complex issues.
Bachelor’s Degree (S.T.E.M.) with a minimum (5) years of relevant work experience.
Advanced Excel skills required; Power BI familiarity a plus; DAX programming an advantage.
Position
Based in Woodcliff Lake, NJ
Minimal domestic travel required (&lt;20%)
Remote work eligible (partial)
Show Less
Report</t>
  </si>
  <si>
    <t>Job Description
TechStyleOS is looking for a Data Analyst to join our team.
How Do You Fit In?
As a Data Analyst on the Central Data Platforms team, you will be supporting the Data Integrations team, Global Supply Chain, and other shared services. This role requires not only highly technical and analytical skills, but also strong collaboration and communication across internal technical teams, business stakeholders, and external data providers. You will be responsible for building out datasets and reporting tools that monitor critical inbound and outbound dataflows.
The primary focus of this role will be to work with our Data Integration and Global Applications team to understand existing data flows and set up reporting datasets that can be used to monitor any potential gaps. In addition, there will be a strong partnership with core business functions such as Global Supply Chain to understand business expectations of the incoming data. From this understanding, new dashboards will be built to proactively highlight potential disconnects between our incoming data and our business requirements. With these new reports in hand, you will identify root cause of data issues and coordinate with the corresponding data owner to get issues resolved. This role is critical to keep data flowing seamlessly and accurately to fuel our data-driven culture.
This position will report to the Director, Data Analytics - Global Applications under our Central Data Platforms team.
What you will be doing:
(60%) End to end ownership of key data quality monitoring products and mechanisms including dashboards, exception alerts and unit tests. Specifically, you will:
Partner with technical data integration teams to understand business critical data pipelines.
Build and monitor necessary reporting / intelligent alerts in order to notify stakeholders of data integrity issues or state changes to KPIs proactively.
Utilize systems and tools including Snowflake, Tableau and DBT to scale quality assurance.
Help identify data gaps or processing issues and coordinate communication with proper data owner.
(25%) Architect of supporting datasets and business logic. Specifically, you will:
Define, build, name and maintain new KPIs around inbound data integrity to support new dashboards outlined above.
Must be able to instrument and maintain business logic (SQL based) when required and drive necessary changes when new data partners are onboarded, or new business expectations are defined.
(15%) Drive new projects that center around data exchange and cost efficiency. Specifically, you will:
Help maintain / enhance new integrations to bypass largest volume of data exchanges to reduce volume-related monthly costs.
Review opportunities for other data exchange improvements related to volume reduction or cost savings.
What you can bring:
B.A./B.S. in STEM field preferred
Must possess exceptional quantitative, analytical, critical thinking and communication skills
Must be self-directed and be able to thrive in a quick turn-around working environment
Expert SQL skills, particularly in an analytics / reporting capacity. Significant experience creating and maintaining reporting datasets and processes.
Demonstrated ability to pick up new data visualization tools – direct experience required in at least one of the following - Looker, MicroStrategy, SSRS, and Tableau (preferred)
Experience with EDI exchange including data audits (preferred)
Where we are:
This role will be remote, but our company headquarters is in El Segundo, CA
Compensation &amp; Total Rewards
At TechStyleOS, we believe work and life should fit together! We continue to build a culture of flexibility, to empower you to do your best and put yourself first. Our Total Rewards program rewards employees for their hard work, supporting their health, well-being, families, and ultimately their life journey. Total Rewards at TechStyleOS includes:
Benefits include:
Hybrid Work Schedule*
Unlimited Paid Time Off*
Summer Fridays*
Healthcare Plans
Employee Discounts
401k
Annual Bonus Program
Equity Program*
And More
Varied for retail and fulfillment roles
The annual base salary range for this position is from $67,590 to $105,710. The range provided includes the base salary that TechStyleOS expects to pay for the role. Offered base salary will be dependent on factors including the scope and complexity of the role, candidate’s related work experience, subject matter expertise and work location.
#CR-LI1
#LI-TechStyleOS
About TechStyleOS
TechStyleOS is the globally integrated Operations and Services provider behind some of the fastest growing online fashion brands in history, including Fabletics, Savage X Fenty, JustFab, ShoeDazzle, and FabKids. With capabilities spanning technology, data science, supply chain management, fulfillment, customer service, and more, we help brands launch, scale and grow—across product categories and geographically. From predictive analytics to data-driven marketing and attribution, our unique approach is powered by our proprietary, end-to-end tech platform that enables the brands we serve to deliver a level of personalization, value, and satisfaction that are unrivaled in the fashion industry.
Fabletics, Inc. is an equal opportunity employer. We recruit, employ, compensate, develop, and promote regardless of race, national origin, religion, sex, sexual orientation, gender identity, age, disability, genetic information, veteran status, and other protected status as required by applicable. At Fabletics, Inc., we champion a vibrant workplace culture that thrives on diversity law and do not tolerate discrimination or harassment. We are one team from many backgrounds, innovating through diversity of individuals, who are driven by passion for creating an inclusive space for all. Fabletics, Inc. will continue to champion a workplace culture that prizes diversity and inclusivity.
We encourage you to apply regardless of meeting all qualifications and/or requirements.
Apply Now: click Apply Now
Show Less
Report</t>
  </si>
  <si>
    <t>Are you looking to make an impact by helping agencies meet their mission goals through successful implementation and operation of their regulatory, mission or compliance programs? Are you ready to help our clients mitigate risks that arise from transformational core business operational change or ongoing operations? Are you interested in helping clients transform how they operate their business to be more effective? If so, Deloitte's Regulatory Compliance team could be the place for you! Our team brings professionals with diverse skillsets including deep experience in industry, AI-enabled data analytics, statistical modeling, and cloud technologies to help our clients preserve their reputation and public trust of their agencies while managing regulatory demands.
Are you a problem solver looking to join a dynamic team that utilizes cutting edge approaches and innovative technology to identify and mitigate emerging threats within our client's environment? If you are interested in finding solutions for our clients without the extensive demands of travel, you should consider an opportunity with our US Delivery Center (USDC)! We bring together cohesive teams with a focus on thought diversity and collaborative problem solving to address client challenges efficiently and effectively. The USDC is growing rapidly, and we are actively seeking the right professionals to join our team!
The Team
Deloitte's Government and Public Services (GPS) practice - our people, ideas, technology and outcomes-is designed for impact. Serving federal, state, &amp; local government clients as well as public higher education institutions, our team of over 15,000+ professionals brings fresh perspective to help clients anticipate disruption, reimagine the possible, and fulfill their mission promise.
We bring a diverse set of forward thinking capabilities to help agencies proactively manage risks they face in their dynamically changing environments. Our team assesses and transforms the process, controls, and/or infrastructure needed to help our clients address a wide variety of regulatory and compliance risks. We leverage solutions that align to the end-to-end regulatory lifecycle through leveraging AI technology and innovative solutions that incorporate industry as well as domain knowledge.
Deloitte brings a rigorous analytic-based approach to effectively detect, prevent, and respond to issues related to fraud, waste, and abuse. Our practitioners channel their analytic expertise to identify the nature, size, and scope of Program Integrity threats and address them through the development and deployment of analytic solutions such as machine learning models and graph algorithms.
Work you'll do/Responsibilities
Perform day-to-day quantitative risk analysis including the development, maintenance, and operations of a suite of advanced analytical, econometric, and AI models and business intelligence tools.
Be accountable for interpreting and translating results, trends, and takeaways to team members, clients, and executive leadership with varying levels of subject matter knowledge.
Drive the production of predictive analytic reports, responsible for executing key modeling governance activities around change management, performance monitoring, and testing, in alignment with industry best practices.
Develop and lead new, innovative analyses which may include dataset manipulation and transformation, piloting of cutting-edge AI and machine learning analytical techniques and technologies, and transformation of static reporting into dynamic visualizations.
This is a cross-functional role where teams will interact with data collection, reporting, system designers, architects, database administrators, and cyber risk professionals to assist, from a business prospective, in overall production processes to enhance the value delivered to our clients.
Qualifications
Required
2 + years of experience in one or more of the following areas:
Data quality analysis, statistical analysis and/or modeling, financial or cost analysis, internal controls, and/or external/internal financial audit.
Experience across the entire model development lifecycle, including interacting with model risk management teams and executing model governance best practices
Deep technical understanding, including proficiency in an analytical programming language, such as SAS, Python, or R, to provide clear technical direction, mentoring and growing the skills of your team
Hands-on development experience of AI and machine learning models, packages, or COTS tools, with corresponding model risk management and governance of AI and machine learning (e.g., bias)
Strong executive presentation skills, able to strategically and effectively communicate with both external and internal stakeholders, as well as collaboratively across business units, technology, and policy teams
Bachelor's Degree in Economics, Finance, Statistics, Mathematics, Computer Science, Management Information Systems, Engineering, Business Analytics disciplines, or related area.
Must be legally authorized to work in the United States without the need for employer sponsorship, now or at any time in the future
Ability to obtain and maintain the required clearance for this role
Nice to Have (Not Required)
Master's degree
Development experience of explainable AI (XAI) algorithms and frameworks
Development of AI audit and ethics frameworks
CFA, FRM, INFORMS CAP, or similar industry certificate
This role is virtual unless candidates are within commutable distance to delivery centers in Mechanicsburg PA, Gilbert AZ, or Lake Mary FL
For individuals assigned and/or hired to work in Colorado, Deloitte is required by law to include a reasonable estimate of the compensation range for this role. This compensation range is specific to the State of Colorado and takes into account the wide range of factors that are considered in making compensation decisions including but not limited to skill sets; experience and training; licensure and certifications; and delivery model. We would not anticipate that the individual hired into this role would land at or near the top end of the range, but such a decision will be dependent on the facts and circumstances of each case. A reasonable estimate of the range is $49,420 - $91,780.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Benefits
At Deloitte, we know that great people make a great organization. We value our people and offer employees a broad range of benefits.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
Please check out Deloitte Career Page to explore other open opportunities.
All qualified applicants will receive consideration for employment without regard to race, color, religion, sex, sexual orientation, gender identity, national origin, age, disability or protected veteran status, or any other legally protected basis, in accordance with applicable law.
Start your job application: click Apply Now
Show Less
Report</t>
  </si>
  <si>
    <t>Job Description
TechStyleOS is looking for a Data Analyst to join our team.
How Do You Fit In?
As a Data Analyst on the Central Data Platforms team, you will be supporting the Data Integrations team, Global Supply Chain, and other shared services. This role requires not only highly technical and analytical skills, but also strong collaboration and communication across internal technical teams, business stakeholders, and external data providers. You will be responsible for building out datasets and reporting tools that monitor critical inbound and outbound dataflows.
The primary focus of this role will be to work with our Data Integration and Global Applications team to understand existing data flows and set up reporting datasets that can be used to monitor any potential gaps. In addition, there will be a strong partnership with core business functions such as Global Supply Chain to understand business expectations of the incoming data. From this understanding, new dashboards will be built to proactively highlight potential disconnects between our incoming data and our business requirements. With these new reports in hand, you will identify root cause of data issues and coordinate with the corresponding data owner to get issues resolved. This role is critical to keep data flowing seamlessly and accurately to fuel our data-driven culture.
This position will report to the Director, Data Analytics - Global Applications under our Central Data Platforms team.
What you will be doing:
(60%) End to end ownership of key data quality monitoring products and mechanisms including dashboards, exception alerts and unit tests. Specifically, you will:
Partner with technical data integration teams to understand business critical data pipelines.
Build and monitor necessary reporting / intelligent alerts in order to notify stakeholders of data integrity issues or state changes to KPIs proactively.
Utilize systems and tools including Snowflake, Tableau and DBT to scale quality assurance.
Help identify data gaps or processing issues and coordinate communication with proper data owner.
(25%) Architect of supporting datasets and business logic. Specifically, you will:
Define, build, name and maintain new KPIs around inbound data integrity to support new dashboards outlined above.
Must be able to instrument and maintain business logic (SQL based) when required and drive necessary changes when new data partners are onboarded, or new business expectations are defined.
(15%) Drive new projects that center around data exchange and cost efficiency. Specifically, you will:
Help maintain / enhance new integrations to bypass largest volume of data exchanges to reduce volume-related monthly costs.
Review opportunities for other data exchange improvements related to volume reduction or cost savings.
What you can bring:
B.A./B.S. in STEM field preferred
Must possess exceptional quantitative, analytical, critical thinking and communication skills
Must be self-directed and be able to thrive in a quick turn-around working environment
Expert SQL skills, particularly in an analytics / reporting capacity. Significant experience creating and maintaining reporting datasets and processes.
Demonstrated ability to pick up new data visualization tools – direct experience required in at least one of the following - Looker, MicroStrategy, SSRS, and Tableau (preferred)
Experience with EDI exchange including data audits (preferred)
Where we are:
This role will be remote, but our company headquarters is in El Segundo, CA
Compensation &amp; Total Rewards
At TechStyleOS, we believe work and life should fit together! We continue to build a culture of flexibility, to empower you to do your best and put yourself first. Our Total Rewards program rewards employees for their hard work, supporting their health, well-being, families, and ultimately their life journey. Total Rewards at TechStyleOS includes:
Benefits include:
Hybrid Work Schedule*
Unlimited Paid Time Off*
Summer Fridays*
Healthcare Plans
Employee Discounts
401k
Annual Bonus Program
Equity Program*
And More
Varied for retail and fulfillment roles
The annual base salary range for this position is from $67,590 to $105,710. The range provided includes the base salary that TechStyleOS expects to pay for the role. Offered base salary will be dependent on factors including the scope and complexity of the role, candidate’s related work experience, subject matter expertise and work location.
#CR-LI1
#LI-TechStyleOS
About TechStyleOS
TechStyleOS is the globally integrated Operations and Services provider behind some of the fastest growing online fashion brands in history, including Fabletics, Savage X Fenty, JustFab, ShoeDazzle, and FabKids. With capabilities spanning technology, data science, supply chain management, fulfillment, customer service, and more, we help brands launch, scale and grow—across product categories and geographically. From predictive analytics to data-driven marketing and attribution, our unique approach is powered by our proprietary, end-to-end tech platform that enables the brands we serve to deliver a level of personalization, value, and satisfaction that are unrivaled in the fashion industry.
Fabletics, Inc. is an equal opportunity employer. We recruit, employ, compensate, develop, and promote regardless of race, national origin, religion, sex, sexual orientation, gender identity, age, disability, genetic information, veteran status, and other protected status as required by applicable. At Fabletics, Inc., we champion a vibrant workplace culture that thrives on diversity law and do not tolerate discrimination or harassment. We are one team from many backgrounds, innovating through diversity of individuals, who are driven by passion for creating an inclusive space for all. Fabletics, Inc. will continue to champion a workplace culture that prizes diversity and inclusivity.
We encourage you to apply regardless of meeting all qualifications and/or requirements.
Start your job application: click Apply Now
Show Less
Report</t>
  </si>
  <si>
    <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analyst intern,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our business. You’ll work closely with your customer to understand their questions and needs, and then dig into their data-rich environment to find the pieces of their information puzzle. You’ll apply analytical skills and use the right combination of tools and frameworks to turn that set of disparate data points into objective answers to help clients make informed decisions. You’ll provide your customer with a deep understanding of their data, what it all means, and how they can use it. This position is a hybrid role with a combination of working at a Booz Allen office or client site and working remotely.
Join us as we use data science for good in consulting.
Empower change with us.
You Have:
Experience with machine learning, data mining, statistics, or graph algorithms in an academic or internship environment
Ability to leverage expertise in data gathering, analytical, and problem-solving work
Ability to apply critical thinking to a wide variety of problems
Ability to obtain a security clearance
Scheduled to obtain a Bachelor’s degree between December 2022 and May 2025
Nice If You Have:
Knowledge of an object-oriented language, including Java, C++, C#, or Python
Bachelor's degree in CS, Computer Engineering, Industrial Engineering, Systems Engineering, Math, or Statistics preferred; Master's degree in CS, Computer Engineering, or Systems Engineering a plus
Clearance:
Applicants selected will be subject to a security investigation and may need to meet eligibility requirements for access to classified information.
Compensation:
The salary for this position will be determined based on various factors. The proposed salary range for this position in Colorado is $19 to $26 per hour. This position is not eligible for benefits.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URT1
Start your job application: click Apply Now
Show Less
Report</t>
  </si>
  <si>
    <t>AstraZeneca Pharmaceuticals Inc</t>
  </si>
  <si>
    <t>Intenships in Machine Learning Research</t>
  </si>
  <si>
    <t>Gaithersburg, MD</t>
  </si>
  <si>
    <t>Location: Gaithersburg, MD or Waltham, MA
DS&amp;AI is a new department at AZ, and we are embedding Data Science (DS) and Artificial Intelligence (AI) across our R&amp;D to enable our scientists to push the boundaries of science to deliver life-changing medicines.
We are currently seeking candidates who are working towards obtaining Master, or Doctorate degree in Machine Learning, Computer Science, Statistics, Mathematics, Data Science, Computational Biology/Chemistry, Physics for an 9-12 week internship contract?during the summer of 2022.
Multiple positions are available, and projects will be allocated depending on specific candidate experiences.
Objectives/Goals of the Position:
Explore, develop, and utilize machine learning skills within Drug Discovery &amp; Development
Primary Duties:
Support AstraZeneca ML researchers in developing and implementing ML models for problems such as image and video understanding, cough detection, learning from graphs, synthetic data generation, protein fold prediction, antibody design and optimisation, active learning etc.
Start your job application: click Easy Apply
Show Less
Report</t>
  </si>
  <si>
    <t>machine learning engineer</t>
  </si>
  <si>
    <t>Toyota Research Institute</t>
  </si>
  <si>
    <t>Machine Learning Research Scientist - Natural Language Processing</t>
  </si>
  <si>
    <t>Los Altos, CA</t>
  </si>
  <si>
    <t>At Toyota Research Institute (TRI), we’re on a mission to improve the quality of human life. We’re developing new tools and capabilities to amplify the human experience. To lead this transformative shift in mobility, we’ve built a world-class team in Human-Centered AI, Human Interactive Driving, Energy and Materials, Machine Learning, and Robotics.
Our Machine Learning (ML) team is looking for Research Scientists with a focus on Natural Language Processing, Computer Vision and Multi-Modal Foundation Models. We are aspiring to make progress on some of the hardest scientific challenges around the safe and effective usage of large robotic fleets, simulation, and prior knowledge (physics, domain knowledge, behavioral science), not only for automation but also for human augmentation.
As a Research Scientist, you will work with a multidisciplinary team proposing, conducting, and transferring pioneering research in Machine Learning. You will use large amounts of sensory data and simulation to solve open problems, publish at top academic venues, and test your ideas in the real world (including on our robots (https://www.tri.global/news/virtual-robotics-event/) of course!). You will also work closely with other teams at TRI to transfer and ship our most successful algorithms and models towards world-scale long-term autonomy and sophisticated assistance systems. Responsibilities and required qualifications are as follows:
Responsibilities:
Conduct daring research primarily in Natural Language Processing, Computer Vision, Planning, Dialog, and Robotics that solves open problems of high practical and/or ethical value and validate it in real-world benchmarks and systems.
Push the boundaries of knowledge and the state of the art in areas including language and vision for robotics.
Partner with a multidisciplinary team including other research scientists and engineers across the ML team, TRI, Toyota, and our university partners.
Stay up to date on the state-of-the-art in Machine Learning ideas.
Present results in verbal and written communications, internally, at top international venues, and via open-source contributions to the community.
Lead collaborations with our external research partners (e.g., Stanford, Berkeley, MIT) and mentor research interns.
Bachelor’s or Master’s degree in a quantitative field (e.g. Computer Science, Mathematics, Physics, Engineering). Ph.D. in Machine Learning, Robotics, Control Theory, Computer Vision, or related fields preferred.
Expertise in at least one key ML area.
Qualifications:
Consistent track record of publishing at high-impact conferences/journals (e.g., CoRL, ICLR, NeurIPS, ICML, UAI, RSS, ICRA, COLT, CDC, L4DC, CVPR, ICCV, ECCV, PAMI, IJCV, etc.) on some of the aforementioned topics.
Proficiency with one or more coding languages and systems, preferably python, Unix, and a DL framework (e.g., PyTorch).
Can identify, propose, and lead new research projects, working in collaboration with other researchers and engineers to complete it from initial idea to working solution.
Passionate about ML research.
A reliable teammate who loves to think big, go deeper and delivers with integrity.
The pay range for this position at commencement of employment is expected to be between $151,800 and $210,000/year for California-based roles; however, base pay offered may vary depending on multiple individualized factors, including market location, job-related knowledge, skills, and experience. Note that TRI offers a generous benefits package (including 401(k) eligibility and various paid time off benefits, such as vacation, sick time, and parental leave) and an annual cash bonus structure. Details of participation in these benefit plans will be provided if an employee receives an offer of employment.
Please reference this Candidate Privacy Notice to inform you of the categories of personal information that we collect from individuals who inquire about and/or apply to work for Toyota Research Institute, Inc. or its subsidiaries, including Toyota A.I. Ventures GP, L.P., and the purposes for which we use such personal information.
Show Less
Report</t>
  </si>
  <si>
    <t>Machine Learning Software Developer</t>
  </si>
  <si>
    <t>Laboratory Description
MIT Lincoln Laboratory, located in Lexington, Massachusetts, is a United States Department of Defense research and development center chartered to apply advanced technology to problems of national security. The Laboratory provides technical expertise to the US government in domains ranging from cybersecurity to novel radar design to advanced microelectronics, and more. http://www.ll.mit.edu.
Job Description
Our group is seeking highly motivated scientists and engineers who are interested in applying machine learning, computer vision, and AI techniques to solve challenging technical problems. The candidate will aid in the design, implementation, and analysis of machine learning algorithms across a broad problem space. First-hand experience with state-of-the-art machine learning techniques is desired, as well as experience with the design and implementation of such methods on image, video, or data processing tasks. The candidate will work with an experienced team to learn about the homeland protection mission and to develop a career path matching their technical interests.
Requirements:
Master’s degree in Computer Science, Applied Mathematics, Information Science, Physics or related field with a strong background in quantitative sciences OR
Bachelor’s degree in Computer Science, Applied Mathematics, Information Science, Physics with at least 2 years of relevant experience in quantitative sciences
Prior exposure to machine learning algorithms, through coursework or research, is required.
Applicant should have a strong curiosity to explore open questions under guidance and to acquire new skills in development platforms
Be proficient in Python, Julia, or other high level programming language
A minimum GPA of 3.5 is required.
Desired skills:
Experience with multiple programming languages such as C, C++, or Java
For Benefits Information, click http://hrweb.mit.edu/benefits
Selected candidate will be subject to a pre-employment background investigation and must be able to obtain and maintain a Secret level DoD security clearance.
To safeguard our health and well-being, MIT Lincoln Laboratory requires COVID-19 vaccination for all employees. Individuals may request exemption from the vaccine requirement for medical or religious reason.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To apply to this job, click Apply Now
Show Less
Report</t>
  </si>
  <si>
    <t>Associate Staff - Machine Learning Algorithm Developer</t>
  </si>
  <si>
    <t>The Homeland Sensors and Analytics Group builds technology to counter threats to our critical infrastructure, land and maritime borders, transportation systems, and public places. We focus on the development and fielding of advanced sensors, AI and data analytics, and integrated human-machine decision making to help recognize and disrupt these threats. We specialize in collecting and processing a wide range of data types — including radar, video, imagery, text, point cloud, transactional, and body-worn sensor data — from both commercial and Laboratory-developed sensors. We often apply advanced machine learning methods to convert raw data into actionable insights about the activities of threat actors, networks, or organizations. Our ultimate goal is to field solutions that significantly enhance the decision-making process of analysts and operators who secure the homeland. Learn more at https://www.ll.mit.edu/r-d/homeland-protection/homeland-sensors-and-analytics.
Job Description
Our group is looking for motivated researchers and engineers who would like to address critical problems requiring machine learning as part of collaborative, interdisciplinary teams. Specifically, the candidate will aid in the design, implementation, and testing of machine learning algorithms relevant to Homeland Security and Defense applications. Knowledge of state-of-the-art machine learning techniques is considered important, as well as experience with the design and implementation of such methods on image, video, text, or other sensor data processing tasks. This position will provide the opportunity to learn about mission-relevant applications of AI, conduct independent research (including model design decisions and performance assessments), and discuss the results of that research within collaborative team settings.
Requirements
Master of Science degree in computer science, mathematics, electrical engineering, information science, data science, or an equivalent field. In lieu of a Master’s degree, a Bachelor’s degree with at least three years of directly related research experience will be considered.
Prior exposure to machine learning algorithms, through coursework or research. This includes deep learning techniques in addition to more general machine learning methods (e.g., Bayesian inference).
Proficiency with Python.
Experience with common computer vision, natural language processing, or machine learning toolboxes (PyTorch, Pandas, OpenCV, TensorRT, libtorch, etc).
Desired Skills
Experience with experimental design methods.
Familiarity with additional algorithm development environments/languages like Matlab or C++.
Experience with flexible deployment mechanisms such as containers is a plus, but not required.
For Benefits Information, click http://hrweb.mit.edu/benefits
Selected candidate will be subject to a pre-employment background investigation and must be able to obtain and maintain a Secret level DoD security clearance.
To safeguard our health and well-being, MIT Lincoln Laboratory requires COVID-19 vaccination for all employees. Individuals may request exemption from the vaccine requirement for medical or religious reason.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39640
Apply Now: click Apply Now
Show Less
Report</t>
  </si>
  <si>
    <t>National Renewable Energy Laboratory</t>
  </si>
  <si>
    <t>Postdoctoral Researcher – Molecular Modeling and Machine Learning for Plant Biopolymers</t>
  </si>
  <si>
    <t>Golden, CO</t>
  </si>
  <si>
    <t>Posting Title
Postdoctoral Researcher – Molecular Modeling and Machine Learning for Plant Biopolymers
.
Location
CO - Golden
.
Position Type
Postdoc (Fixed Term)
.
Hours Per Week
40
.
COVID-19 Safety Protocols
Employment at NREL is contingent upon your compliance with all NREL and U.S. Department of Energy (DOE) safety protocols and mitigation efforts directed at the COVID-19 pandemic.
Working at NREL
The National Renewable Energy Laboratory (NREL), located at the foothills of the Rocky Mountains in Golden, Colorado is the nation's primary laboratory for research and development of renewable energy and energy efficiency technologies.
From day one at NREL, you’ll connect with coworkers driven by the same mission to save the planet. By joining an organization that values a supportive, inclusive, and flexible work environment, you’ll have the opportunity to engage through our eight employee resource groups, numerous employee-driven clubs, and learning and professional development classes.
NREL supports inclusive, diverse, and unbiased hiring practices that promote creativity and innovation. By collaborating with organizations that focus on diverse talent pools, reaching out to underrepresented demographics, and providing an inclusive application and interview process, our Talent Acquisition team aims to hear all voices equally. We strive to attract a highly diverse workforce and create a culture where every employee feels welcomed and respected and they can be their authentic selves.
Our planet needs us! Learn about NREL’s critical objectives, and
see how NREL is focused on saving the planet.
Note: Research suggests that potential job seekers may self-select out of opportunities if they don't meet 100% of the job requirements. We encourage anyone who is interested in this opportunity to apply. We seek dedicated people who believe they have the skills and ambition to succeed at NREL to apply for this role.
Job Description
The Renewable Resources and Enabling Sciences Center is a talented team of scientists (researchers) and technicians working in biological, chemical, and catalytic research approaches to renewable energy and materials for a circular economy. The center has strong focus in polymer design and upcycling, separations, synthetic biology and bioconversion, analytical sciences, computational modeling, and lignocellulosic chemistry and catalysis. Join our research team to develop and apply cutting edge simulation techniques to solve physicochemical research challenges towards a sustainable future.
Applicants are invited to apply for a postdoctoral position to apply cutting edge molecular simulation techniques (QM, MD, and QM/MM) to understand the structure, function, and interaction of complex polysaccharides in the plant cell wall (PCW). The position is part of larger efforts focused on understanding the three-dimensional structure of complex carbohydrate biopolymers, their mechanisms of cross-linking, and their function in the PCW.
This position also requires the candidate to be involved in developing and applying machine learning (Classifier models/Deep Learning) techniques to understand and decode substrate specificities of enzymes involved in the biosynthesis of complex carbohydrates in plants. This project will leverage specific high-throughput biochemical experimental datasets of glycosyl transferase structure, substrate specificity, and activity generated by our experimental collaborators.
This position will involve close collaboration with experimentalists utilizing NMR, chemical biology, and mass spectrometry to characterize carbohydrate bio-polymer structure and function and the development of biochemical experimental datasets on glycosyl transferases.
In addition, the position will have opportunities to support other research efforts within the Renewable Resources and Enabling Sciences Center. This is a very passionate and growing research center with mission driven team members who are highly skilled, diverse, and dynamic.
Job responsibilities include:
Design and execute quantum mechanical calculations to estimate the energetics and thermodynamics of cross-linking reaction mechanisms in complex carbohydrate bio-polymers.
Develop high-throughput in silico approaches to accurately estimate NMR chemical shifts of carbohydrate polymers.
Design and execute molecular dynamics simulations of complex carbohydrate molecules (e.g. pectins) to characterize their 3D structure and develop structural correlations to their crosslinking ability.
Perform protein structure prediction and docking studies to develop 3D structures of enzymes and enzyme-substrate complexes.
Develop, apply, and benchmark interpretable machine learning and deep learning models trained on physics-based in silico data (protein structures, docking data, etc.) and experimental biochemical data to decode substrate specificity of glycosyl transferase enzymes.
Transform simulation outputs and data into a form that can be compared against experimental results. Analyze results and provide conclusions and insight to the project team.
Effectively communicate and interact with scientists and engineers to define the requirements of the simulations and models. Obtain necessary input data for simulations and provide meaningful interpretation of modeling results to guide experiments, operations, and engineering designs.
Disseminate research findings to the community through peer-reviewed journal articles, presentations at conferences, symposia, and review meetings.
Collaborate with modeling and experimental researchers at NREL and other institutions to discuss and analyze project results and propose new directions.
Maintain professionalism and an environment of mutual respect in all communication and interactions with fellow staff and collaborators.
.
Basic Qualifications
Must be a Ph. D. graduate within the last 3 years in Chemistry, Physical chemistry, Computational chemistry, Chemical Engineering or a related field with a focus on computational modeling.
.
Additional Required Qualifications
Creativity in working with management, principal investigators, and senior staff to plan, design, and execute projects.
A strong publication history in peer-reviewed scientific literature.
Experience communicating research results at national/international conferences.
Ability to work independently and in teams to deliver high-quality results within aggressive timelines.
Experience with high performance computing, linux shells, and (preferred) GPU usage.
Preferred Qualifications
Well-versed in molecular dynamics simulations best practices, forcefields, and packages (e.g. CHARMM, AMBER, GROMACS, NAMD etc.). Analysis of large-scale MD datasets of polymeric systems to characterize 3D structure and assembly is desired.
Demonstrated expertise of applying quantum mechanical methods to estimate reaction thermodynamics, reaction energetics, kinetic rates, NMR chemical shifts, geometry optimizations and potential energy surfaces. Familiarity with Gaussian or any open source QM packages (psi4, pySCF) is desired.
Expertise in state-of-the-art protein structure prediction methods and docking algorithms is also desired.
Experience of developing machine learning models trained on experimental of physics-based simulation data is highly desired.
Basic (or advanced) knowledge of organic, carbohydrate chemistry and/or polymer physics.
Fluency in Python/BASH.
.
Annual Salary Range (based on full-time 40 hours per week)
Job Profile: Postdoctoral Researcher / Annual Salary Range: $69,400 - $114,500
NREL takes into consideration a candidate’s education, training, and experience, as well as the position's work location, expected quality and quantity of work, required travel (if any), external market and internal value, including seniority and merit systems, and internal pay alignment when determining the salary level for potential new employees. In compliance with the Colorado Equal Pay for Equal Work Act, a potential new employee’s salary history will not be used in compensation decisions.
Benefits Summary
Benefits include medical, dental, and vision insurance; short-term disability insurance*; pension benefits*; 403(b) Employee Savings Plan with employer match*; life and accidental death and dismemberment (AD&amp;D) insurance; personal time off (PTO) and sick leave; and paid holidays. NREL employees may be eligible for, but are not guaranteed, performance-, merit-, and achievement- based awards that include a monetary component. Some positions may be eligible for relocation expense reimbursement.
Based on eligibility rules
Submission Guidelines
Please note that in order to be considered an applicant for any position at NREL you must submit an application form for each position for which you believe you are qualified. Applications are not kept on file for future positions. Please include a cover letter and resume with each position application.
.
EEO Policy
NREL is an Equal Opportunity/Affirmative Action Employer. All qualified applicants will receive consideration for employment without regard basis of age (40 and over), color, disability, gender identity, genetic information, marital status, military or veteran status, national origin/ancestry, race, religion, creed, sex (including pregnancy, childbirth, breastfeeding), sexual orientation, and any other applicable status protected by federal, state, or local laws.
EEO is the Law
|
Pay Transparency Nondiscrimination
|
Reasonable Accommodations
E-Verify
www.dhs.gov/E-Verify
|For information about right to work, click
here
for English or
here
for Spanish.
E-Verify is a registered trademark of the U.S. Department of Homeland Security. This business uses E-Verify in its hiring practices to achieve a lawful workforce.
Show Less
Report</t>
  </si>
  <si>
    <t>Pfizer</t>
  </si>
  <si>
    <t>Machine Learning Research Scientist</t>
  </si>
  <si>
    <t>ROLE SUMMARY
Pfizer Machine Learning Computational Sciences (MLCS) group has an opening for a computational methods developer with expertise in molecular modeling, Artificial Intelligence (AI), Machine Learning (ML), and scientific programming. The successful candidate will identify novel and creative applications of AI/ML and develop cutting-edge predictive and interpretable models to advance discovery and development efforts across Pfizer. This is an exciting opportunity to join a growing group of computational scientists and machine learning researchers who are passionate about developing novel computational methods and ML models to address challenging problems from early discovery to late-stage development and across established (small molecule and antibody) and emerging (mRNA therapeutics and gene therapy) therapeutic modalities.
ROLE RESPONSIBILITIES
Apply and extend the latest deep learning-based structure prediction methods to model T-cell receptors (TCR) and TCR-peptide-MHC complexes, supporting an interdisciplinary effort to explore potential therapeutic applications of TCRs.
Collaborate with colleagues from diverse scientific background to identify problems and opportunities; combine techniques from computational chemistry, computational biology, and AI/ML, particularly utilizing recent deep learning techniques, to rapidly develop powerful computational solutions.
Effectively utilize relevant public and proprietary databases and available computational resources (internal HPC and Cloud) to develop predictive models to assess pharmacological and developability properties of candidate molecules from different therapeutic modalities (small molecules, antibodies, mRNA etc).
Leverage proprietary computational framework and applications to deploy ML models and other tools for wide usage by Pfizer scientists.
Communicate and explain computational models and ML algorithms to broad scientific audience from diverse discipline.
Remain current with relevant scientific literature; proactively identify, assess, and internalize promising methods and tools from external sources.
Strengthen Pfizer’s external visibility and scientific reputation of excellence through publications in high-impact scientific journals and presentations at external conferences.
BASIC QUALIFICATIONS
Ph.D. in computational chemistry, computational biology, physical or biological sciences, chemical engineering, computer science, or related discipline.
Proficiency in Python; experience with scientific programming and algorithm design related to machine learning.
Practical hands-on experience with developing predictive models using modern deep learning techniques (e.g., CNNs and transformers) and packages (e.g., PyTorch, TensorFlow, JAX).
Track record of applying machine learning, in particular modern deep learning approaches, to solve relevant biological problems.
Proficiency in general molecular modeling techniques and familiarity with concepts, techniques, and common tools used for sequence analysis and protein structure modeling.
Experience with Unix/Linux and HPC environments.
Excellent communication and interpersonal skills.
PREFERRED QUALIFICATIONS
Strong publication record and demonstrated contribution of the machine learning field, e. g. NeurIPS, ICML, ICLR, etc.
Demonstrated track record of applying several AI/ML techniques such as ConvNet, transformers, generative modeling, and reinforcement learning to tackle complex drug discovery and development problems.
Experience in applying ML to immunology problems such as modeling of HLA-peptide and HLA-peptide-TCR structure and binding.
Additional Information:
Relocation Support Available
Eligible for employee referral
Work Location Assignment: Flexible
Flexible colleagues are assigned a Pfizer site within a commutable distance where they work about 2-3 days weekly to connect and innovate with their team face-to-face. However, they also benefit from being able to work offsite regularly when it makes business sense to do so.
Last Day to Apply: February 10, 2023
Relocation assistance may be available based on business needs and/or eligibility.
Pfizer requires all U.S. new hires to be fully vaccinated for COVID-19 prior to the first date of employment. As required by applicable law, Pfizer will consider requests for Reasonable Accommodations.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
Apply Now: click Apply Now
Show Less
Report</t>
  </si>
  <si>
    <t>Teamflo</t>
  </si>
  <si>
    <t>Machine Learning</t>
  </si>
  <si>
    <t>Sr Software Engineer, Machine Learning - https://www.notion.so/teamflowhq/Sr-Software-Engineer-Machine-Learning-380677966e684337a6c3348f1fd89f81
Who We Are
Teamflow is a company that specializes in creating natural language understanding engines and innovative conversational experiences. Our goal is to use these technologies to automate routine tasks that were previously only possible with human intervention, by allowing users to request them through a single text field. This allows us to take productivity to a whole new level, streamlining and accelerating workflows.
Our culture
Teamflow's Culture- https://www.notion.so/teamflowhq/Teamflow-s-Culture-8f24be7f619a4e4aa7e93ba02d58cf4c
Role Overview
We at Teamflow are seeking a skilled NLP Machine Learning Engineer to join our team and contribute to the development of natural language processing models. As an NLP Machine Learning Engineer, you will be responsible for building and training models and working with the rest of the product and engineering team to bring them into production. This role offers a unique opportunity for growth and making a significant impact within the company.
Job Description
Must-haves
At least 3 years of experience in NLP, including the application of predictive modelsA minimum of 2 years of experience in programming and strong mathematical skills, including proficiency in statistics and linear algebraMLOPS experienceKnowledge of LLMs and transformer networksExperience working with large datasetsGood understanding of cloud services like AWS or GCP, ability to optimize resources to minimize costExperience with productization of ML/AI solutionsKnowledge of the CI pipeline and working with Git/GitHub
Nice-to-haves:
Any full stack development experience
Competencies:
Great communication skillsHustleSpeed
Job Type: Full-time
Pay: $85,876.22 - $221,361.69 per year
Benefits:
Health insurance
Paid time off
Vision insurance
Schedule:
8 hour shift
Experience:
Machine learning: 3 years (Required)
Software engineering &amp; productizing AI models: 2 years (Required)
PyTorch: 1 year (Preferred)
GCP/AWS: 1 year (Preferred)
Work Location: Remote
Show Less
Report</t>
  </si>
  <si>
    <t>Machine Learning Engineer, University Graduate (TikTok-Data)- 2023 Start (BS/MS)</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</si>
  <si>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We are looking for talented individuals to join our team in 2023. As a graduate, you will get unparalleled opportunities for you to kickstart your career, pursue bold ideas and explore limitless growth opportunities. Co-create a future driven by your inspiration with TikTok.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TikTok and its affiliates' jobs globally. Applications will be reviewed on a rolling basis - we encourage you to apply early.
Technical Assessment
Candidates who pass resume evaluation will be invited to participate in TikTok's technical online assessment in HackerRank.
Responsibilities
As a University Graduate Machine Learning Engineer, you'll have the chance to work with our clients and teams to address key business problems and identify areas of growth for the company. With your education and experience, you will be able to make a real-world impact from day one.
Qualifications
Final year or recent graduate with a background in Computer Science or equivalent majors
Good understanding of data structures and algorithms.
Solid knowledge in one of the following areas: machine learning, deep learning, data mining, large-scale systems.
Experience in Python, C++, Java, Golang, or other programming languages.
Preferred Qualifications:
Demonstrated software engineering and machine learning experience from previous internships, work experience, coding competitions, or publications.
Curiosity towards new technologies and entrepreneurship.
High levels of creativity and quick problem-solving capabilities.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Job Information
The base salary range for this position in the selected city is $104149 - $172800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To apply to this job, click Apply Now
Show Less
Report</t>
  </si>
  <si>
    <t>The Opportunity: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new opportunities. As an aspiring data scientist, you know you can help turn these complex data sets into useful information to solve global challenges. Across private and public sectors — from fraud detection, to cancer research, to national intelligence — you see data scientists turning data into actions and you want to be part of the team.
We have an opportunity for you to develop your analytical skills and establish your career in data science. You’ll join a rigorous training program that combines skills assessments, a comprehensive curriculum, functional mentorship, a capstone analytic challenge, and support to place you on your first data science project. You’ll learn how to write scripts to integrate data, conduct exploratory data analysis to discover hidden trends, apply machine learning to train predictive models, and use the right combination of tools and frameworks to turn that set of disparate data points into objective answers that inform decisions. Equipped with the foundational data science skills to accelerate your career, you’ll join a team and apply those skills to support our clients’ critical national security missions. Embrace the challenge and join us in driving change through data science. This position is a hybrid role with a combination of working at a Booz Allen office or client site and working remotely.
Empower change with us.
You Have:
3+ years of experience in Data Science or Data Engineering
Experience with Python, R, and SQL
Ability to obtain a security clearance
Bachelor’s degree
Nice If You Have:
Experience with Data Visualization tools, including Tableau, Qlik, and Power BI
Experience with machine learning frameworks, including scikit-learn, Keras, TensorFlow, or Pytorch
Experience with natural language processing, computer vision, or deep learning model development
Knowledge of GitHub or Cloud environment, including AWS or Azure
Master's degree in Data Science, Mathematics, Engineering, Physics, Statistics, or Computer Science
Clearance:
Applicants selected will be subject to a security investigation and may need to meet eligibility requirements for access to classified information.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individual’s particular combination of education, knowledge, skills, competencies, and experience, as well as contract-specific affordability and organizational requirements. The projected compensation range for this position is $77,300 to $176,000. The estimate displayed represents the typical salary range for this position, and is just one component of Booz Allen’s total compensation package for employees.
Create Your Career:
Grow With Us
Your growth matters to us—that’s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Allen’s culture of respect, equity, and opportunity means that, here, you are free to bring your whole self to work. With an array of business resource groups and other opportunities for connection, you’ll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we’ll support you as you pursue a balanced, fulfilling life—at work and at home.
Your Candidate Journey
At Booz Allen, we know our people are what propel us forward, and we value relationships most of all. Here, we’ve compiled a list of resources so you’ll know what to expect as we forge a connection with you during your journey as a candidate with us.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Start your job application: click Apply Now
Show Less
Report</t>
  </si>
  <si>
    <t>Machine Learning Applied Researcher</t>
  </si>
  <si>
    <t>Looking for a company that inspires passion, courage and creativity, where you can be on the team shaping the future of global commerce? Want to shape how millions of people buy, sell, connect, and share around the world? If you’re interested in joining a purpose driven community that is dedicated to crafting an ambitious and inclusive work environment, join eBay – a company you can be proud to be with.
Do you want to make a huge impact on a large e-commerce website? Are you interested in solving groundbreaking research problems while impacting all eBay e-commerce channels? Does working with Artificial intelligence, cloud computing, large-scale optimization, and machine learning excite you? If you answered yes, the Core AI team at eBay is the right place for you! We are looking for Applied Researchers in Machine Learning with a diverse set of backgrounds to join us.
With hundreds of millions of buyers and sellers, 1B+ of live listings at any point of time, millions of daily transactions, and billions of daily queries, eBay provides a phenomenal playground for researchers to work with data and conduct experiments at scale. We actively pursue ideas that result in scalable algorithms and systems.
You will work in different areas of Machine Learning (ML), focusing on customer and item listing data related to applications at eBay. You will approach some of the most interesting AI problems eBay is facing in this area. Join our tightly-knit team of standouts who enjoy working on large-scale, challenging, and exciting problems. We work in focused and collaborative project teams following an agile methodology. You will feel like you’re working in a startup, while at the same time having the resources of a large company.
Areas of work include (but not limited to):
Deep Learning
Transfer learning and domain adaptation
Language Models
Knowledge Graphs
Weakly Supervised and Semi-Supervised Learning
Behavioral modeling
Responsibilities:
Actively leads on one or more technical areas of research and development of ML technologies
Develop and improve ML applications
Work with engineers and other multi-functional teams, including Applied Researchers, Project Managers, QA, etc.
Highly visible across major Engineering organizations, and regularly visible through external forums such as conferences, workshops, or open source initiatives
Leads collaboration with other research teams in eBay to build the best of breed experience
Research and stay up-to-date with state of the art in Deep Learning and ML. Publishing is strongly encouraged
Requirements:
Ph.D. program in Computer Science, statistics, mathematics or related disciplines or a Master degree plus three years of research experience
Can rapidly experiment and prototype in Python and is capable of working on production systems
Hands-on experience with PyTorch or TensorFlow
Hands on experience with ML algorithms
Experience in research and development of knowledge graphs
Proficient in machine learning with a focus on neural networks
Experience in large scale research projects that resulted in working and scalable products
Strong research track record, publications in at least one outstanding machine learning or NLP conference such as ACL, NeurIPS, EMNLP, ICML, ICASSP, KDD, AAAI, etc.
Collaboration skills and ability to influence a multi-functional team to deliver results
Strong written and oral communication skills
Excellent analytical skills
Experience in mentoring and guiding junior researchers and research engineers is preferred
What do we offer:
A comprehensive field of responsibility
Competitive salary and excellent benefits
A diverse team with exciting personalities, passion for e-commerce, integrity and a good sense of humor
An excellent working environment with lots of flexibility
The pay range for this position at commencement of employment in California, Washington, or New York City is expected in the range below.
$135,200 - $205,700
However, base pay offered may vary depending on multiple individualized factors, including market location, job-related knowledge, skills, and experience. The total compensation package for this position may also include other elements, including a sign-on bonus, restricted stock units, and discretionary awards in addition to a full range of medical, financial, and/or other benefits (including 401(k) eligibility and various paid time off benefits, such as vacation, sick time, and parental leave), dependent on the position offered. Details of participation in these benefit plans will be provided if an employee receives an offer of employment.
If hired, employees will be in an “at-will position” and the Company reserves the right to modify base salary (as well as any other discretionary payment or compensation program) at any time, including for reasons related to individual performance, Company or individual department/team performance, and market factors.
Benefits are an essential part of your total compensation for the work you do every day. Whether you’re single, in a growing family, or nearing retirement, eBay offers a variety of comprehensive and competitive benefit programs to meet your needs. Including maternal &amp; paternal leave, paid sabbatical, and plans to help ensure your financial security today and in the years ahead because we know feeling financially secure during your working years and through retirement is important.
Here at eBay, we love creating opportunities for others by connecting people from widely diverse backgrounds, perspectives, and geographies. So, being diverse and inclusive isn’t just something we strive for, it is who we are, and part of what we do each and every single day. We want to ensure that as an employee, you feel eBay is a place where, no matter who you are, you feel safe, included, and that you have the opportunity to bring your unique self to work. To learn about eBay’s Diversity &amp; Inclusion click here: https://www.ebayinc.com/company/diversity-inclusion/
#LI-SM1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View our accessibility info to learn more about eBay's commitment to ensuring digital accessibility for people with disabilities. For more information see: EEO is the Law Poster and EEO is the Law Poster Supplement.
Jobs posted with location as "Remote - United States (Excludes CO, HI, NM, NYC)" excludes residents of Colorado, Hawaii, New Mexico and New York City.
This website uses cookies to enhance your experience. By continuing to browse the site, you agree to our use of cookies. Visit our Privacy Center for more information.
Start your job application: click Apply Now
Show Less
Report</t>
  </si>
  <si>
    <t>Postdoctoral Scientist - Machine Learning</t>
  </si>
  <si>
    <t>PhD in a relevant field, received within 2 years of starting the program
Proven publication record in Robotics, Machine Learning, Computer Vision, Computer Science, or other related technical fields
Experience in data science and quantitative research
Proficiency in technologies relevant to the subfield
Amazon is looking for talented Postdoctoral Scientists to join our global Science teams for a one-year, full-time research position. Postdoctoral Scientists will innovate as members of Amazon’s key global Science teams, including: AWS, Alexa AI, Alexa Shopping, Amazon Style, CoreAI, Last Mile, and Supply Chain Optimization Technologies.
Postdoctoral Scientists will join one of may central, global science teams focused on solving research-intense business problems by leveraging Machine Learning, Econometrics, Statistics, and Data Science. Postdoctoral Scientists will work at the intersection of ML and systems to solve practical data driven optimization problems at Amazon scale. Postdocs will raise the scientific bar across Amazon by diving deep into exploratory areas of research to enhance the customer experience and improve efficiencies.
Please note: This posting is one of several Amazon Postdoctoral Scientist postings. Please only apply to a maximum of 2 Amazon Postdoctoral Scientist postings that are relevant to your technical field and subject matter expertise.
Key job responsibilities
Work closely with a senior science advisor, collaborate with other scientists and engineers, and be part of Amazon’s vibrant and diverse global science community.
Publish your innovation in top-tier academic venues and hone your presentation skills.
Be inspired by challenges and opportunities to invent cutting-edge techniques in your area(s) of expertise.
Ability to independently deliver results in a fast-paced environment
Publications at top-tier, peer-reviewed conferences and/or journals
Exceptional verbal and written communication skills
Expert knowledge in modeling and performance, operationalization, and scalability of scientific techniques and establishing decision strategies
Required application materials:
CV, which lists all peer-reviewed publications/conferences and previous awards/grants received,
Research statement that outlines your research achievements and future research interests, and
A journal article or book chapter that demonstrates your domain expertise.
This role will be supporting a global business unit and could support from a few different locations.
This role could potentially be located in the below areas:
San Francisco, CA
Los Angeles, CA
Boston, MA
New York City, NY
Seattle, WA
Nashville, TN
Pursuant to the San Francisco Fair Chance Ordinance, we will consider for employment qualified applicants with arrest and conviction records.
Pursuant to the Los Angeles Fair Chance Ordinance, we will consider for employment qualified applicants with arrest and conviction record.
Our compensation reflects the cost of labor across several US geographic markets. The base pay for this position ranges from $152,000 in our lowest geographic market, up to $175,800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Applicants should apply via our internal or external career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Show Less
Report</t>
  </si>
  <si>
    <t>Entry Level Data Science Specialist</t>
  </si>
  <si>
    <t>Must Have Knowledge of statistical techniques and machine learning algorithms
Artificial Intelligence
Hands-on Knowledge of analysis tools like R, Python
Understanding of Text analysis- Natural Language processing (NLP)
Knowledge on Google Cloud Platform
Advanced Excel, PowerPoint skills
Advanced communication (written and oral) and strong interpersonal skills
Ability to work cross-culturally
Good to have Deep Learning
Job Type: Full-time
Salary: $55,000.00 - $60,000.00 per year
Benefits:
Health insurance
Schedule:
8 hour shift
Work Location: One location
Show Less
Report</t>
  </si>
  <si>
    <t>Machine Learning Engineer LEAD</t>
  </si>
  <si>
    <t>3 main skillsets the team is looking for:
Great experience in AB testing and iterative optimization
Conceptual knowledge of ML to understand use cases and interact with data scientists and other stakeholders
Experience in information retrieval algorithms (BM25, TFIDF, Semantic Search,
Description:
Machine Learning Engineer focused on improving and growing Search capabilities which power our business. They will work directly with product and technology owners to define solutions, build them, test them, and deploy them at scale. See your abilities bring real world ML capabilities to life.
Experience in support and/or engineering for the specific technical discipline: security, database, network, collaboration, desktop, storage, backup / recovery, mainframe platforms, UNIX platforms, AS/400 platforms, Windows platforms, web engineering, Citrix, directory services, and integration (EAI, batch and real time solutions)
Excellent communication and presentation skills to effectively communicate information to customers and to all levels within the organization.
Proven ability to understand company business problems and identify probable technical solutions to those problems
INTERESTED PLEASE SHARE ME YOUR UPDATED RESUME TO jobs at sunixasolution otcom
Job Type: Contract
Pay: $20.00 - $80.00 per hour
Schedule:
8 hour shift
Experience:
BM25: 10 years (Required)
TFIDF: 10 years (Required)
Semantic Web: 10 years (Required)
Work Location: Remote
Show Less
Report</t>
  </si>
  <si>
    <t>Modern Intelligenc</t>
  </si>
  <si>
    <t>Machine Learning Research Assistant</t>
  </si>
  <si>
    <t>Modern Intelligence is seeking exceptional students to join the team as a Machine Learning Research Assistant, and contribute to the creation of classical and hierarchical neural networks for American defense, in areas including sensor fusion, decision making, autonomy, complex inference, electronic warfare, and more. This position is the candidate’s choice of half-time or full-time. Interested candidates with a PhD are encouraged to apply to our AI Research Scientist Internship position. This position is full time and open to remote candidates.
About Modern’s Research:
Modern Intelligence is an Artificial Intelligence product and R&amp;D company. Our product line is defense-first, and tackles some of the hardest and most interesting problems of the decade in machine learning, with a current focus on multi-modal domain awareness and complex scene understanding. And our research program focuses on foundational improvements to machine learning that aim to close the performance gap between artificial and biological neural networks. Whereas the current trend in machine learning is towards more data, more GPUs, and models with trillions of parameters, the fruit fly brain needs less than 200,000 neurons to achieve vision, target identification, navigation, and obstacle avoidance that is orders of magnitude more robust than any artificial neural network.
The brittleness and inefficiency of artificial neural networks likely comes from a combination of
artificial neurons having “less compute”,
artificial neural architectures produced by NAS and human engineers having suboptimal topologies, and
SGD and other training processes being highly inefficient
relative to their biological equivalents. Modern’s research program uses proprietary advances in information theory to train hierarchical neural networks, or HNNs, with modular intermediate levels of structure that address the problem of multiscale competence. (See a recent interview with Dr. Michael Levin [video][transcript] to learn more about the high-level biological insights that motivate multiscale competence as a desirable [and possibly necessary] factor for robustness and efficient learning of high-complexity problems.)
About the position:
Pay: $7,000 / month for full-time
We’re looking for a curious and insightful student who believes that the answer isn’t just more data, and who has a deep appreciation of the benefits of sparsity, hierarchy, efficiency, and taking the right lessons from biology. With your team at Modern, you’ll get hands-on experience with some of the hardest problems in ML from both the product and the research direction. You’ll help build Modern’s research community, and will contribute directly to a research program that creates and trains HNNs in order to address the multiscale competence problem, work towards natural robustness in neural networks, and create general re-usable neural modules that can be leveraged in future learning. You’ll have as much guidance as you need and as much project ownership as you want, including the opportunity and encouragement to propose, design, and run your own experiments, and to publish the results.
Basic Qualifications:
Recent PhD or active enrollment in a PhD program in Computer Science, Data Science, Mathematics, Statistics, Physics, or related field. Undergraduates and masters students will be considered if their application is sufficiently strong.
Strong proficiency in coding and data science
Competence, and ideally proficiency, in at least one popular ML framework, e.g. Tensorflow or Pytorch.
Strong interest and academic experience in AI / ML, specifically in deep learning and/or reinforcement learning
Some project-level experience in AI / ML, with publications preferred but not required
Excellent communication skills, and the ability to work effectively in a team
Must be available for full time employment for a minimum of 6 months
Deeper Qualifications:
Recent PhD or active enrollment in a PhD program in Computer Science, Data Science, Mathematics, Statistics, Physics, or related field. Undergraduates and masters students will be considered if their application is sufficiently strong.
Strong proficiency in coding and data science
Competence, and ideally proficiency, in at least one popular ML framework, e.g. Tensorflow or Pytorch.
Strong interest and academic experience in AI / ML, specifically in deep learning and/or reinforcement learning
Some project-level experience in AI / ML, with publications preferred but not required
Excellent communication skills, and the ability to work effectively in a team
To apply, submit a resume or CV here on Lever. Cover letters and letters of recommendation are not required but are strongly encouraged, especially if written from professors, researchers, or engineers who can speak to your interest and abilities.
Show Less
Report</t>
  </si>
  <si>
    <t>GRI</t>
  </si>
  <si>
    <t>Machine Learning Engineer</t>
  </si>
  <si>
    <t>About Us
We’re on a mission to crush technical debt.
We believe that a big challenge in the next decade will be crumbling digital infrastructure. Our entire modern economy runs on code, but we haven’t developed appropriate tools to ensure software remains reliable over time.
Companies know that technical debt threatens the reliability of their services and slows down the pace of innovation, but struggle to find enough engineering talent to fix issues—most software maintenance today is still done manually and delayed as long as possible.
We believe there is a better way. By combining the best of static analysis and machine learning, we are building the infrastructure for self-maintaining software. Our work involves solving challenging technical problems across program analysis, distributed systems, and machine learning.
We’re funded by top investors (Founders Fund, Abstract Ventures, 8VC) and have launched a private alpha with significant ARR.
About the role
As our first machine learning hire, you will be responsible for building our foundational ML infrastructure and experimenting with novel techniques to deliver product value through deep learning. You’ll experiment with fine-tuning existing models and building custom models to solve problems like automatic type inference, code similarity analysis, and program synthesis.
This role is ideal for tinkerers and researchers who want to see their insights transformed into real products. You will have significant ownership over our product roadmap and autonomy to design experiments from scratch.
Responsibilities
Research potential approaches to deploy machine learning for solving concrete business problems.
Define strategies to build ML infrastructure for model development (training, validation, tuning) and model serving.
Transform words into product: understand concepts in research papers and revamp research code to build production-grade ML code to power magical experiences in our product.
Qualifications
4+ years of software engineering experience with at least 2 years of applied machine learning experience
Execution-driven mindset: you love shipping.
Comfortable working on low-structure environments and navigating unknown unknowns.
Excellent communication, writing and presentation skills.
Why you should join us
Build a meaningful product to solve a tangible problem for companies.
Ownership in all senses of the word: significant equity upside, direct impact on product vision, and contact with users.
Solve your own problems. We dogfood our own product and you can build the ideal developer experience as you work.
You’ll learn new techniques on the cutting edge of research in programming languages and machine learning.
Work with a talented team from Google and University of Illinois Urbana-Champaign.
We’re well-funded and offer a competitive base salary up to $250k.
Location Policy
We believe that talent is widely distributed, but that the most impactful work is done through high bandwidth in-person collaboration. Candidates from anywhere in the Americas are welcome to apply, but we hope to work with you regularly in person. We’re happy to travel to you, or can sponsor you to join us in NYC or San Francisco either permanently or temporarily.
Relocation is not required—don’t let your location stop you from applying.
Job Type: Full-time
Pay: Up to $250,000.00 per year
Schedule:
Day shift
Monday to Friday
Self-determined schedule
Weekend availability
Experience:
Software Engineering: 4 years (Required)
Machine Learning: 2 years (Required)
Work Location: Remote
Show Less
Report</t>
  </si>
  <si>
    <t>Postdoctoral Appointee - Probabilistic Machine Learning</t>
  </si>
  <si>
    <t>The Mathematics and Computer Science Division at Argonne National Laboratory seeks self-motivated and independent Postdoctoral researcher to develop and apply state-of-the-art probabilistic machine learning techniques for the development of efficient and robust surrogate models for scientific machine learning applications. This is envisaged to support various scientific domains that are relevant to Argonne's mission, including but not limited to Fusion Science, High Performance Computing, Aerostructure Manufacturing, and High Energy Physics.
Probabilistic machine/deep learning and, especially, the Bayesian framework provides an exciting avenue to address some of the challenges related to reliability and robustness encountered by their deterministic counterparts. However, the Bayesian inference for large models needed for scientific machine learning can be computationally intensive. The selected candidate will be building on the ongoing research at Argonne by developing efficient probabilistic modeling and inference through a combination of novel non-parametric sparsity-inducing Bayesian priors, information-theoretic learning, neural architecture search and hybrid sequential - parallel ensembling, and probabilistic programming techniques.
Argonne is the home of a DOE Leadership Computing Facility which will be home to Aurora, an exascale computing system, and is already equipped with cutting edge machine-learning accelerators such as Cerebras, Sambanova, Groq, Graphcore, Nvidia DGX-A100, and many other advanced AI platforms. The selected candidate will also have the unique opportunity to develop and scale probabilistic machine learning approaches for various DOE scientific domains using these state-of-the-art computing resources.
Position Requirements
Recent or soon-to-be completed Ph.D. (typically completed within 3 years) in Computer Science or Mathematics with strong background in one or more of the following: Statistical machine learning, Bayesian deep learning, probabilistic and differentiable programming, probability and measure theory.
Evidence of relevant achievements in probabilistic machine/deep learning, deep latent variable models, uncertainty quantification or Bayesian inference algorithms research and development, as demonstrated with technical publications, presentations, or software releases.
Strong development skills in deep learning frameworks (eg., PyTorch, TensorFlow, or Jax)
Familiarity with probabilistic programming frameworks (eg., Tensorflow Probability, Pyro, Gen, Edward2)
Strong skill in written and oral communication.
Preferred experience:
Machine learning on high-performance computing systems and AI accelerators.
Previous scientific machine learning experience.
Familiar with Information theoretic principles, generative models, and ensembling UQ techniques.
Job Family
Postdoctoral Family
Job Profile
Postdoctoral Appointee
Worker Type
Long-Term (Fixed Term)
Time Type
Full time
As an equal employment opportunity and affirmative action employer, and in accordance with our core values of impact, safety, respect, integrity and teamwork, Argonne National Laboratory is committed to a diverse and inclusive workplace that fosters collaborative scientific discovery and innovation. In support of this commitment, Argonne encourages minorities, women, veterans and individuals with disabilities to apply for employment. Argonne considers all qualified applicants for employment without regard to age, ancestry, citizenship status, color, disability, gender, gender identity, gender expression, genetic information, marital status, national origin, pregnancy, race, religion, sexual orientation, veteran status or any other characteristic protected by law.
Argonne employees, and certain guest researchers and contractors, are subject to particular restrictions related to participation in Foreign Government Sponsored or Affiliated Activities, as defined and detailed in United States Department of Energy Order 486.1A. You will be asked to disclose any such participation in the application phase for review by Argonne's Legal Department.
All Argonne offers of employment are contingent upon a background check that includes an assessment of criminal conviction history conducted on an individualized and case-by-case basis. Please be advised that Argonne positions require upon hire (or may require in the future) for the individual be to obtain a government access authorization that involves additional background check requirements. Failure to obtain or maintain such government access authorization could result in the withdrawal of a job offer or future termination of employment.
Please note that all Argonne employees are required to be vaccinated against COVID-19. All successful applicants will be required to provide their COVID-19 vaccination verification as a condition of employment, subject to limited legally recognized exemptions to COVID-19 vaccination.
Show Less
Report</t>
  </si>
  <si>
    <t>Machine Learning Research Engineer</t>
  </si>
  <si>
    <t>Job Description
Would you enjoy exploring groundbreaking signal processing for powering future Bose products? Our Audio Systems Research group at Bose has an opening for a machine learning engineer, researching audio enhancement algorithms, voice processing technologies, and methods for distinguishing different device and user state behaviors. Work ranges from basic experimental research to building functional prototype systems for demonstrating new features. We will help your development of theoretical and empirical skills in engineering, perceptual testing, and systems thinking.
We are DSP and Machine Learning researchers who team with other domain experts at Bose to invent and craft new technologies for improving our products’ audio performance. Bring your expertise in ML, DSP, acoustics, and audio to help us develop the next generation of out-loud and wearable audio products!
In this role, you will
advance the state-of-the-art in audio performance and user experience by developing innovations from initial theoretical research to a realizable prototype;
collaborate with other research engineers to assess the technical and perceptual merits of the innovation;
develop and tune algorithms for music and voice processing; and
help transfer research results to the product development team.
What we require
BS in Electrical Engineering, Computer Engineering, Computer Science, or a related field, with an emphasis on Machine Learning
Experience using machine learning frameworks &amp; libraries like scikit-learn and TensorFlow
Knowledge of Python or a similar scripting language
Great communication skills and an ability to work independently
Passion and knowledge about audio engineering
What we'd like
Voice processing experience
Musical background
Master's degree
Knowledge of MATLAB
Experience with version control, cloud services, and data management
Research experience
Bose is an equal opportunity employer that is committed to inclusion and diversity. We evaluate qualified applicants without regard to race, color, religion, sex, sexual orientation, gender identity, genetic information, national origin, age, disability, veteran status, or any other legally protected characteristics. For additional information, please review: (1) the EEO is the Law Poster (http://www.dol.gov/ofccp/regs/compliance/posters/pdf/OFCCP_EEO_Supplement_Final_JRF_QA_508c.pdf); and (2) its Supplements (http://www.dol.gov/ofccp/regs/compliance/posters/ofccpost.htm). Please note, the company's pay transparency is available at http://www.dol.gov/ofccp/pdf/EO13665_PrescribedNondiscriminationPostingLanguage_JRFQA508c.pdf. Bose is committed to working with and providing reasonable accommodations to individuals with disabilities. If you need a reasonable accommodation because of a disability for any part of the application or employment process, please send an e-mail to Wellbeing@bose.com and let us know the nature of your request and your contact information.
To apply to this job, click Apply Now
Show Less
Report</t>
  </si>
  <si>
    <t>Morgan Stanley</t>
  </si>
  <si>
    <t>Machine Learning Researcher</t>
  </si>
  <si>
    <t>Machine Learning Researcher
Job Number:
3227543
POSTING DATE: Jan 9, 2023
PRIMARY LOCATION: Americas-United States of America-New York-New York
EDUCATION LEVEL: Bachelor's Degree
JOB: Development
EMPLOYMENT TYPE: Full Time
JOB LEVEL: Vice President
DESCRIPTION
Morgan Stanley is a global financial services firm and a market leader in investment banking, securities, investment management and wealth management services. With offices in more than 43 countries, the people of Morgan Stanley are dedicated to providing our clients the finest thinking, products and services to help them achieve even the most challenging goals.
As a market leader, the talent and passion of our people is critical to our success. We embrace integrity, excellence, team work and giving back.
Technology
The Technology division partners with our business units and leading technology companies to redefine how we do business in ever more global and dynamic financial markets.
Our sizeable investment in technology results in leading-edge tools, software, and systems. Our insights, applications, and infrastructure give a competitive edge to clients businesses and to our own.
Institutional Securities Technology (IST) develops and oversees the overall technology strategy and bespoke technology solutions to drive and enable the institutional businesses and enterprise-wide functions. Our clients include Fixed Income, Equities, Commodities, Investment Banking, Research and Global Capital Markets.
We are also responsible for Pioneer and Application Infrastructure groups that look to develop foundational strategies, tools and technologies that are leveraged across Technology, as well as standardized data and enterprise-wide services to provide leverage to the Firm's businesses.
Position Description:
Morgan Stanley’s Machine Learning Center of Excellence is responsible for working with business units and technology teams across the firm to solve mission-critical problems. We are a highly motivated and collaborative team of scientists, technologists, and market practitioners.
We are seeking someone capable of independently tackling previously-unsolved research problems that have commercial applications.
Successful candidates will have a track record of exceptionally creative, hands-on, high-impact machine learning research and applications. We welcome candidates from both industry and academia, and at various levels of seniority, from Ph.D. students nearing graduation to established researchers. Broad experience across multiple fields is a plus
QUALIFICATIONS
Required:
Development experience in Python or R (C, C++, Java, etc is a plus)
Deep understanding of statistical learning methods
Strong communications and organizational skills
4+ years of applicable research experience
Bachelor's degree required, Ph.D. desired
Expected base pay rates for the role will be between 140000 and 200000 per year at the commencement of employment. However, base pay if hired will be determined on an individualized basis and is only part of the total compensation package, which, depending on the position, may also include commission earnings, incentive compensation, discretionary bonuses, other short and long-term incentive packages, and other Morgan Stanley sponsored benefit programs.
Apply Now: click Apply Now
Show Less
Report</t>
  </si>
  <si>
    <t>Senior Machine Learning Engineer ( Python , ML , DE , GCP ) - REMOTE</t>
  </si>
  <si>
    <t>Connecticut</t>
  </si>
  <si>
    <t>Analytics &amp; Behavior Change is an innovation engine supporting the entire CVS Health organization by embedding deep insights into key decision processes and focusing on our biggest, most complex problems. Join Analytics &amp; Behavior Change to make a meaningful difference to our communities through data and analytics and help CVS Health change the landscape of the health care industry!
This position lies within the Enterprise Data &amp; Machine Learning team. The EDML team focuses on data and ML platform design and development aimed at improving the productivity and efficacy of thousands of fellow data scientists and engineers throughout the organization. This foundation will facilitate hundreds of millions of ML enabled member and consumer touchpoints. Our work is ambitious and far reaching with the potential to become a new internal standard, an OSS project, or differentiating intellectual property.
The Enterprise Data and Machine Learning team developing CVS Health’s Machine Learning and Feature Engineering Platform is looking for an exceptional Senior Machine Learning Engineer to join our team that is building the cloud ML platform to supercharge analytics in a modern centralized ecosystem across the enterprise.
As a Senior Machine Learning Engineer on the Enterprise Cloud Data and Machine Learning Engineering Platform team, you will contribute to enabling functionality related to the end-to-end ML and Feature lifecycle management on the Google Cloud Platform. You will leverage and integrate the cloud native services with other standard operational and automation tools with the goal of establishing the foundational services, automation for project and user enablement, defining best practices, and accelerators for self-service project and use case enablement. The platform serves as the enterprise standard to enable scale, security, transparency, reliability, and speed of analytical asset delivery into production.
Key responsibilities include:
Understanding of advanced algorithms and applications (R/Python)
Ability to translate functionality into scalable, tested, and configurable platform software
Software development in Python and Google Cloud Platform
Development of features aligned to enterprise AutoML, Feature Engineering, and MLOPS capability
Definition and automation of key metrics and metadata management through software packages that standardize logging and governance for the platform tenants
Ability to recommend infrastructure components GPU’s or CPU’s based on the job/compute needs
Ability to manage and integrate with data sources on-prem and cloud (RDBMS systems, Warehouses, BigQuery, Bucket Storage)
Great communication skills
Working with cross functional teams in an agile environment
Pay Range
The typical pay range for this role is:
Minimum: 90,000
Maximum: 180,000
Please keep in mind that this range represents the pay range for all positions in the job grade within which this position falls. The actual salary offer will take into account a wide range of factors, including location.
Required Qualifications
2+ years of experience deploying and monitoring models in batch/real-time business processes, and understanding of ML frameworks
3+ years Python programming experience leveraging strong software development principles
Preferred Qualifications
Hands on experience in building solutions using cloud native services (GCP preferred, AWS acceptable): bucket storage, BigQuery, Kubeflow, DataProc, VertexAI, DataFusion
Healthcare, Retail, Pharmacy and/or Insurance domain experience
Education
Bachelor’s Degree in Computer Science, Masters or PHD preferred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
Apply Now: click Apply Now
Show Less
Report</t>
  </si>
  <si>
    <t>Entry Level Machine Learning Engineer - 333316</t>
  </si>
  <si>
    <t>Developing and implementing common NLP frameworks and languages including NLTK, Spacy, Stanford NLP, BERT, TFIDF, Wordnet
Knowledge of Topic Modelling, Sentiment analysis, Summarization, Semantic analysis, Entity identification, OCR and Word Embedding Vectors and other machine learning / deep learning capabilities using unstructured text datasets.
Implementation/deployment of NLP pipeline
Understanding with leading supervised and unsupervised machine learning methods such as Regression, Neural Networks, Deep Learning, KNN, Naive Bayes, SVM, Decision Trees, Random Forest, Gradient Boosting, Ensemble methods, text mining,
Must have strong development ability in Python and NLP, ML packages
Job Type: Full-time
Salary: $65,000.00 - $70,000.00 per year
Benefits:
Health insurance
Schedule:
8 hour shift
Work Location: One location
Show Less
Report</t>
  </si>
  <si>
    <t>Colossal Biosciences</t>
  </si>
  <si>
    <t>Graduate Research Fellow, Machine Learning – Summer 2023</t>
  </si>
  <si>
    <t>The Machine Learning Graduate Research Fellow will apply cutting-edge machine learning techniques for various research challenges in species de-extinction. This position will work on our computational sciences team to support projects in biology, genetics, embryology, biochemistry and conservation. This position will report to a senior computational scientist.
**This position is remote from anywhere in the United States with a preference for the Dallas, TX location**
Duties and Responsibilities:
Contribute to cutting-edge machine learning research for de-extinction and conservation efforts at Colossal.
Design, develop and evaluate novel machine learning algorithms for applications in the biology, hardware, wetware, and conservation teams.
Apply creative and innovative solutions to data preprocessing, feature extraction, self-supervised pre-training, neural network architecture augmentation, or transfer learning to improve the performance of machine learning tasks with sparse data.
Required Skills and Abilities:
Demonstrated interest in either conservation or biological data science
Proficiency with python, linux and shell programming languages.
Solid knowledge and experience with at least one popular deep learning framework (e.g., PyTorch, TensorFlow) and familiarity with deep neural network architectures
Hands-on experience in applying both neural and non-neural, classical machine learning models and algorithms.
A people person with an ability to collaborate with users of different backgrounds, with good presentation and communication skills
Education and Experience:
Currently enrolled in an accredited university seeking a PhD in statistics, applied mathematics, machine learning, electrical engineering, computational biology, or similar.
Subject matter expertise and research in one or more of the following areas: machine learning, deep learning, statistics, data science, or similar.
Professional or course work experience in one of the following fields: image processing, machine learning, computer vision, computational audio, machine learning for genomics or graph neural networks.
What Colossal Offers You:
Medical, dental, and vision coverage
Unlimited PTO and company holidays so you can rest and recharge
Flexible spending accounts (FSA)
Company matched 401k retirement plan
Paid parental leave up to 12 weeks
Education reimbursement
An opportunity to help us return the Earth to a healthier state
The team at Colossal is committed, colorful, passionate, intelligent, collaborative, creative, experienced, scientific and world-class. That sounds like a lot to fit into one building. That's why we are spread out in three locations that include laboratories, test facilities, academic institutions, libraries and offices. Dallas. Austin. Boston.
Through it all, however, we maintain a culture of positivity, hope, happiness and belief that we're doing something big. Something Colossal.
Colossal is proud to be an equal employment opportunity workplace. We welcome people from all backgrounds as well as celebrate and support diversity. We are committed to providing an inclusive environment of mutual respect that is free from discrimination and harassment so everyone can thrive.
EEO is the Law
Colossal is proud to be named a Best Place to Work by Built In across 4 categories:
#1 on the 50 Best Startups to Work For in Dallas!
100 Best Places to Work in Dallas
50 Best Startups to Work For in Boston
100 Best Places to Work in Boston
Built In 2023 Award Lists
Show Less
Report</t>
  </si>
  <si>
    <t>precision technologies corp</t>
  </si>
  <si>
    <t>Jr UI/UX Designer Training and Placement</t>
  </si>
  <si>
    <t>If you want to start your IT career as a UI/UX Designer, then you are at the right place. Training program lined up:
New training batch for UI/UX Designer in different domains. (Insurance,Guide-wire,Salesforce,Healthcare,Pharma,Retail,Banking,Finance)
Training provided by a remote full-time trainer with good working professional experience as a UI/UX Designer
Please feel free to reach me out on 732 352 3966
We are premium employment providers in I.T
if you are looking for similar positions mentioned below please contact us.
Did you hear that Job Growth is improving but unemployment stays high?
That’s a great reason to accept a contract/fulltime and get in the door with some excellent companies.
Precision Technologies Corp is your right hand in some of the most high-end lucrative companies. Do let me know your interest and send your updated resume in word format.
Precision Technologies Corp is looking to hire efficient candidates in
Business Analyst
Quality Analyst
JAVA / J2EE (Cloud, Advanced Java, AWS, Core)
Python Developer
Salesforce Developer (Lightening)
Data Analyst (Machine Learning, Data Science)
Precision Technologies Corp. (PTC) is a leading E-Verified IT staffing and solutions company in New Jersey, USA.
Leveraging on years of staffing and consulting experience, Company has pioneered in the field of IT and outsourcing services.
With a wide range of project execution models and costing models, our solutions are very client-centric, cost-effective, and process-driven quality solutions.
Our clients are amongst the listed Fortune 500 companies such as AT&amp;T, Symantec, United Health Care, Cognizant, Wall-Mart, Accenture, BCBS, IBM, HCL America, American Express, American Airlines, State of TX, FRB, SAE International, Citi Group, AAA Insurance, Hartford Insurance, Quilogy, Capital One group, Sprint, Cingular, Verizon, Bank of America, JPMC, Nation Wide, Freddie Mac, Fannie Mae, Wells Fargo, Bell south, to mention few.
Benefits Include H1B Sponsorship.
The company is E-verified to get an OPT STEM Extension.
Medical Insurance One-time travel expenses paid (discuss with me for further details).
Strong and motivated marketing team to place an employee on the project.
We also offer interactive employee referral bonuses. 500$ Sure shot guaranteed placement.
(Career gap candidates can apply for this job.)
please reach me at Nikhil(at)precisiontechcorp(Dot)com
Eligibility Criteria:
Minimum 0-2 yrs. experience with Bachelor's/Master's degree in Computer Science or equivalent with valid status.
Recent graduates with no experience are also welcome to apply for the above positions.
Should have an understanding of programming or database concepts and should know any programming language or database.
Willing to relocate nationwide in the US for projects, we do both in-class and Online training. Eligibility for training: Citizens / GC / CPT / OPT / H4 EAD / L2 EAD / J2 EAD
Regards
Nikhil
(Nikhil(at)precisiontechcorp(dot)com)
Precision Technologies
Job Type: Full-time
Salary: From $35.30 per hour
Benefits:
Health insurance
Referral program
Schedule:
8 hour shift
Experience:
UI: 1 year (Preferred)
UX: 1 year (Preferred)
Work Location: Remote
Show Less
Report</t>
  </si>
  <si>
    <t>Hunter Engineering</t>
  </si>
  <si>
    <t>Data Science Co-Op</t>
  </si>
  <si>
    <t>Bridgeton, MO</t>
  </si>
  <si>
    <t>Overview:
Do you have a passion for data science/engineering? We’re hiring a Data Science Co-Op for our company’s headquarters in Bridgeton, Missouri. If you possess:
Major studies in Computer Science or Computer Engineering
Experience with coding
Hunter could be a great fit for you! Family owned since 1946, Hunter Engineering is the global industry-leader in wheel alignment systems, wheel balancing systems, vehicle inspection systems, and more. Hunter equipment, made in America, is approved, and used by vehicle manufacturers, tire companies, and dealers in over 130 countries. Hunter was named a 2022 finalist for Best Places to Work award by St. Louis Business Journal.
The Data Science Co-Op offers a set onsite schedule of 40 hours per week.
Co-Op Start Date: May/June 2023
Co-Op End Date: beginning of January 2024
What you will do:
Test and evaluate machine learning models.
Data annotation and manipulation.
Create and use PowerShell and Python scripts to acquire and organize data.
Create and use VBA scripts in Excel as part of data evaluation.
Create and use Python programs to clean and evaluate data.
Work with source control tools like GIT to save and control data.
Annotate data used for training an ML model. An example annotation program would be the use of Microsoft VoTT to identify and tag objects in images.
Document frequently used processes for others to duplicate.
Update training, test, and validation data used for a specific ML model.
Work with an AI platform like TensorFlow or PyTorch.
Configure and use a Linux PC to shorten ML model training times.
Experiment with ML models and data to improve final results.
Software design and testing.
Additional Qualifications Include:
Minimum 3.2 GPA (must be on resume)
Major studies in Computer Science or Computer Engineering
Coding experience in C++, Python, or SQL
Excellent communication skills
Hunter Fosters a Culture of:
Innovation &amp; Continuous Improvement
Appreciation &amp; Recognition
Advancement Opportunities
Pay for Performance
Some Benefits and Perks Include:
Real-world experience
Off-campus team bonding/appreciation event
Lunch and Learns with full-time employees and company executives
Free Onsite Fitness &amp; Recreation Center
Our people come first as we aim for excellence. We value work/life balance and take pride in our culture of excellence, respect, innovation, teamwork, and service to others. Will you join us in our mission to ‘align people and innovation to drive excellence?’
Apply Now: click Apply Now
Show Less
Report</t>
  </si>
  <si>
    <t>Machine Learning Research Scientist - Postdoctoral Researcher</t>
  </si>
  <si>
    <t>Company Description
Join us and make YOUR mark on the World!
Are you interested in joining some of the brightest talent in the world to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Pay Range
$107,820- $121,680 Annually
Job Description
We have multiple openings for Postdoctoral Researchers to engage in the research, design, and deployment of machine learning and statistical methods to solve important data and science problems stemming from the Laboratory's mission spaces. You will work as part of collaborative, multidisciplinary teams to develop representation learning techniques for multimodal data fusion and surrogate modeling problems stemming from HPC simulation of physical processes. These positions are in the Center for Applied Scientific Computing (CASC) Division within the Computing Directorate.
You will
Research, design, implement, and apply advanced machine learning methods for multiple applications in a collaborative scientific environment.
Actively participate with project scientists and engineers in defining, planning, and formulating experimental, modeling, and simulation efforts for complex problems stemming from national security applications.
Propose and implement advanced analysis methodologies, collect and analyze data, and document results in technical reports and peer-reviewed publications.
Contribute to grant proposals and collaborate with others in a multidisciplinary team environment, including academic and industrial partners, to accomplish research goals.
Pursue independent (but complementary) research interests and interact with a broad spectrum of scientists internal and external to the Laboratory.
Perform other duties as assigned.
Qualifications
Ph.D. in Machine Learning, Statistics, Computer Science, Mathematics or a related field.
Experience developing, implementing and applying advanced statistical or machine learning models and algorithms using modern software libraries such as pytorch, tensorflow, stan, or similar.
Ability and desire to obtain substantial domain knowledge in fields of application in order to communicate effectively with subject matter experts, and to identify novel, impactful applications of machine learning.
Experience with scientific programming in at least one high level language such as Python/R/Julia.
Ability to conduct research, as documented by publications, reports, and presentations.
Analytical problem-solving and decision-making skills needed to craft creative solutions and independently solve complex problems.
Proficient verbal and written communication skills necessary to effectively collaborate in a multidisciplinary team environment, present and explain technical information to technical as well non-technical audiences, document work and write research papers.
Qualifications We Desire
Experience with high-performance computing, GPU programming, parallel programming, cloud computing, and/or related methods.
Demonstrated technical leadership in fields related to machine learning.
Experience with scientific programming in low level languages such as C/C++/Fortran.
Experience with design of experiments, surrogate modeling, or latent space models for multimodal data
Additional Information
All your information will be kept confidential according to EEO guidelines.
Position Information
This is a Postdoctoral appointment with the possibility of extension to a maximum of three years, open to those who have been awarded a PhD at time of hire date.
Why Lawrence Livermore National Laboratory?
Included in 2022 Best Places to Work by Glassdoor!
Flexible Benefits Package
401(k)
Education Assistance
Flexible schedules (*depending on project needs)
Security Clearance
None required. However, if your assignment is longer than 179 days cumulatively within a calendar year, you must go through the Personal Identity Verification process. This process includes completing an online background investigation form and receiving approval of the background check. (This process does not apply to foreign nationals.)
Pre-Employment Drug Test
External applicant(s) selected for this position must pass a post-offer, pre-employment drug test. This includes testing for use of marijuana as Federal Law applies to us as a Federal Contractor.
Equal Employment Opportunity
We are an equal opportunity employer that is committed to providing all with a work environment free of discrimination and harassment.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We invite you to review the Equal Employment Opportunity posters which include EEO is the Law and Pay Transparency Nondiscrimination Provision.
Reasonable Accommodation
Our goal is to create an accessible and inclusive experience for all candidates applying and interviewing at the Laboratory. If you need a reasonable accommodation during the application or the recruiting process, please use our online form to submit a request.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Apply Now: click Apply Now
Show Less
Report</t>
  </si>
  <si>
    <t>NOKIA</t>
  </si>
  <si>
    <t>Bell Labs Machine Learning Researcher</t>
  </si>
  <si>
    <t>Murray Hill, NJ</t>
  </si>
  <si>
    <t>Come create the technology that helps the world act together
Nokia is committed to innovation and technology leadership across mobile, fixed and cloud networks. Your career here will have a positive impact on people’s lives and will help us build the capabilities needed for a more productive, sustainable, and inclusive world.
We challenge ourselves to create an inclusive way of working where we are open to new ideas, empowered to take risks and encouraged to bring our authentic selves to work.
The team you'll be part of
Nokia Bell Labs is the world-renowned research arm of Nokia, having invented many of the foundational technologies that underpin information and communications networks and all digital devices and systems. This research has produced nine Nobel Prizes, five Turing Awards and numerous other awards.
Our team, Statistics and Data Science Research Group, is part of Bell Labs Artificial Intelligence Lab. We are statisticians, computer scientists, and engineers, designing and developing innovative solutions to advance the state-of-the art in AI/ML and data science. We have multiple openings for researchers with background in any of our research areas including, but not limited to, computer vision, time-series analytics, NLP, autoML, visual analytics, interactive machine learning, active learning, and deep learning.
What you will learn and contribute to
We are looking for an individual who is a passionate problem-solver in data, Artificial Intelligence, and Machine Learning.
As part of our team, you will:
research and develop advanced machine learning and AI techniques and algorithms
build and prototype systems to demonstrate research innovations and technology impact
propose, investigate and publish research in premier conferences and journals worldwide
partner with Nokia’s business units to ensure successful transfer and commercialization of research assets
create and maintain strong collaborative associations with university-based researchers, other leading research organizations
Education Recommendations
Ph.D. degree in Statistics, Computer Science, Electrical Engineering or related field with an accredited school in US.
Your skills and experience
You have:
developed innovative statistical and machine learning algorithms and/or data science solutions
strong problem solving and software development skills (R, Python, or similar)
published paper(s) in peer-reviewed venues
demonstrated capability to develop proof-of-concept prototypes
What we offer
Nokia offers flexible and hybrid working schemes, continuous learning opportunities, well-being programs to support you mentally and physically, opportunities to join and get supported by employee resource groups, mentoring programs and highly diverse teams with an inclusive culture where people thrive and are empowered.
Nokia is committed to inclusion and is an equal opportunity employer
Nokia has received the following recognitions for its commitment to inclusion &amp; equality:
One of the World’s Most Ethical Companies by Ethisphere
Gender-Equality Index by Bloomberg
Workplace Pride Global Benchmark
LGBT+ equality &amp; best place to work by HRC Foundation
At Nokia, we act inclusively and respect the uniqueness of people.
Nokia’s employment decisions are made regardless of race, color, national or ethnic origin, religion, gender, sexual orientation, gender identity or expression, age, marital status, disability, protected veteran status or other characteristics protected by law.
We are committed to a culture of inclusion built upon our core value of respect.
Join us and be part of a company where you will feel included and empowered to succeed.
Show Less
Report</t>
  </si>
  <si>
    <t>YouTube</t>
  </si>
  <si>
    <t>Staff Software Engineer, Machine Learning, YouTube</t>
  </si>
  <si>
    <t>Minimum qualifications:
Bachelor's degree or equivalent practical experience.
8 years of experience in software development, and with data structures/algorithms.
5 years of experience testing, and launching software products, and 3 years of experience with software design and architecture.
5 years of experience with machine learning algorithms and tools (e.g., TensorFlow), artificial intelligence, deep learning, and/or natural language processing.
Preferred qualifications:
Master’s degree or PhD in Engineering, Computer Science, or a related technical field.
3 years of experience in a technical leadership role leading project teams and setting technical direction.
3 years of experience working in a complex, matrixed organization involving cross-functional, and/or cross-business projects.
About the job
Google's software engineers develop the next-generation technologies that change how billions of users connect, explore, and interact with information and one another. Our products need to handle information at massive scale, and extend well beyond web search. We're looking for engineers who bring fresh ideas from all areas, including information retrieval, distributed computing, large-scale system design, networking and data storage, security, artificial intelligence, natural language processing, UI design and mobile; the list goes on and is growing every day. As a software engineer, you will work on a specific project critical to Google’s needs with opportunities to switch teams and projects as you and our fast-paced business grow and evolve. We need our engineers to be versatile, display leadership qualities and be enthusiastic to take on new problems across the full-stack as we continue to push technology forward.
With your technical expertise you will manage project priorities, deadlines, and deliverables. You will design, develop, test, deploy, maintain, and enhance software solutions.
At YouTube, we believe that everyone deserves to have a voice, and that the world is a better place when we listen, share, and build community through our stories. We work together to give everyone the power to share their story, explore what they love, and connect with one another in the process. Working at the intersection of cutting-edge technology and boundless creativity, we move at the speed of culture with a shared goal to show people the world. We explore new ideas, solve real problems, and have fun — and we do it all together.
The US base salary range for this full-time position is $174,000-$276,000 + bonus + equity + benefits. Our salary ranges are determined by role, level, and location. The range displayed on each job posting reflects the minimum and maximum target for new hire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equity, or benefits. Learn more about benefits at Google.
Responsibilities
Write product or system development code.
Participate in, or lead design reviews with peers and stakeholders to decide amongst available technologies.
Review code developed by other developers and provide feedback to ensure best practices (e.g., style guidelines, checking code in, accuracy, testability, and efficiency).
Contribute to existing documentation or educational content and adapt content based on product/program updates and user feedback.
Triage product or system issues and debug/track/resolve by analyzing the sources of issues and the impact on hardware, network, or service operations and quality.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
Show Less
Report</t>
  </si>
  <si>
    <t>Python Developer</t>
  </si>
  <si>
    <t>Python Developer:
Apexon is a digital-first technology services firm backed by Goldman Sachs Asset Management and Everstone Capital. We specialize in accelerating business transformation and delivering human-centric digital experiences. For over 17 years, Apexon has been meeting customers wherever they are in the digital lifecycle and helping them outperform their competition through speed and innovation.
RESPONSIBILITIES AND QUALIFICATIONS
Strong programming experience with Python
Should have exposure on CI/CD
Hands-on Experience on SQL
Nice to have OpenShift experience
Should have ML/Operation experience
Experience using databases and object-oriented design in python mandatory
The role requires developing object-oriented Python code to perform ETL jobs on Machine learning models. Some of the skills required in Python are,
Experience with connecting to one or more databases from Python (Using sql alchemy, Pyodbc is a plus)
Experience with data libraries like Pandas, NumPy (usage of standard operations on data frames like apply, group by and other transformational methods are common amongst this project at client)
Knowledge of Object-Oriented Programming
Familiarity with unit tests (Preferably with PYtest)
Experience must be in Python 3.6 or above
Knowledge of APIs using Python (Django, flask is a plus)
Job Types: Full-time, Part-time
Salary: $39.88 - $80.11 per hour
Schedule:
8 hour shift
Experience:
Python: 1 year (Preferred)
CI/CD: 1 year (Preferred)
SQL: 1 year (Preferred)
OpenShift: 1 year (Preferred)
Work Location: Remote
Show Less
Report</t>
  </si>
  <si>
    <t>Bill &amp; Melinda Gates Foundation</t>
  </si>
  <si>
    <t>Program Officer, Digital Learning Research &amp; Development</t>
  </si>
  <si>
    <t>The Foundation
We are the largest nonprofit fighting poverty, disease, and inequity around the world. Founded on a simple premise: that people everywhere, regardless of identity or circumstances, should have the chance to live healthy, productive lives. By building a global and cultural workplace that supports greater diversity, equity, and inclusion — of voices, ideas, and approaches — together with our employees and partners, we can help all people improve their lives from poverty and health to education. As an organization we offer full healthcare premiums coverage, generous paid time off, contribution to your retirement fund, several employee communities, and a commitment to embedding diversity, equity, and inclusion into everything we do.
The Team
The foundation’s U.S. Program (USP) works to ensure that everyone in the US has access to life-changing opportunities. That’s why our primary focus in education is ensuring that all students – especially Black, Latino, and low-income students – have an opportunity to earn a degree or certificate that prepares them for a successful career and life. But often, education isn’t enough. Factors outside of schools and the classroom have an enormous impact on a student’s success. That’s why we’re also supporting efforts by public officials and community groups to better understand and advance economic mobility, leading to permanent ladders out of poverty for families and communities, such that race, ethnicity, and income are no longer predictors of outcomes.
Over its history, the Bill &amp; Melinda Gates Foundation has invested heavily in research and development to provide educators with tools, strategies, and platforms that empower them to better serve Black and Latino students and students from low-income backgrounds. This work has included, but has not been limited to:
1. Developing and evaluating innovative curricular and instructional approaches to student learning needs and advising technologies in K12 and PS
2. Exploring the interplay between social emotional learning and executive functions on student learning
3. Working with early-stage developers to test products in anticipation of scaling efforts, and
4. Exploring and developing research practice partnerships to support field-identified research priorities and better understand how students master academic content and thrive.
Your Role
We are seeking an outstanding candidate for Program Officer, Digital Learning Research &amp; Development (PO) to play a vital role in advancing innovation and efficacy via structured R&amp;D (and early-stage product management) approaches. The Program Officer will bring demonstrated expertise in learning experience design, rapid cycle research for product improvement and product development (preferably in content driven ed tech), and equity-centered user research, user testing. Additionally, they will have experience developing a learning agenda to facilitate evidence generation and ongoing solution design, development, and iteration. They will serve as a collaborative member of a dynamic and innovative Digital Learning sub-team and our Post-Secondary Solutions team, as well as across our entire Solutions portfolio. This individual will collaborate with multiple Program Officers developing and scaling high quality digital learning tools (i.e., affordable digital courseware and digital learning infrastructure) to improve academic success and momentum for students, while helping colleges and universities spread and scale effective digital instruction at the undergraduate level as part of a broader institutional transformation strategy.
What You’ll Do
The work of this Program Officer is carried out in partnership with field partners and colleagues of the Digital Learning sub-team. To further the strategy’s impact, this individual will:
Design and implement (potentially with grantees and solution development partners) R&amp;D cycles to advance greater digital learning solution efficacy, scalability, and innovation to accelerate the solution’s quality, scaled adoption, and return on investment.
Apply rapid-cycle research methodologies to ensure that digital learning solution(s) improve student outcomes (including A/B testing, equity-centered user design and testing).
Prospect, develop, negotiate, launch, and lead high impact and strategic investments (often multi-stakeholder investments including RFPs and RFIs that require deeper measurement, quantitative research, qualitative research, and education evaluation and efficacy research). Provide grant management and cross foundation and external relationship management to further the Digital Learning portfolio and the PS team’s impact.
Plan, implement, and/or lead analyses of the market, emerging innovations, barriers to scale, product market fit (i.e., segmentation analysis), user and institutional needs, and opportunities in the digital learning and learning technologies market aligned to the foundation and PS strategy’s mission (essentially bridging from R&amp;D capabilities into product management).
Synthesize new and existing research literature into summaries, presentations, and tools to enable Foundation management, leadership, and external partners to understand and/or apply these findings.
Provide guidance, consultation, and support to grantees and external stakeholders to achieve desired impact of grants; organize and conduct site visits when appropriate, provide technical guidance, lead, and convene meetings (internal and external) and apply and evaluate milestone-based performance objectives to achieve successful outcomes.
Cultivate and optimize lasting and high impact relationships with colleagues, external partners, and grantees.
Lead internal processes and portfolio progress while ensuring appropriate documentation, grant budgeting and reporting. Improve operational efficiency and effectiveness.
Contribute to both development and coordination of key investments related to this portfolio as well as collaborating with a team of program officers passionate about the digital courseware solution as well as other postsecondary success solutions and portfolio(s).
Collaborate with key R&amp;D-focused Program Officers across the education team to strengthen our collective R&amp;D practices and processes.
Your Experience
A commitment to equity and equitable practices in how we do our work.
Expertise and practical experience applying education and learning-science research, learning experience design, impact research (particularly formative approaches during product development), and user-centered design and testing to the design, development, improvement, and deployment of digital learning solutions.
Confirmed ability to lead and run complex, multi-stakeholder R&amp;D programs (including both efficacy and qualitative research focused on product improvement), preferably as it relates to education and learning. Validated project management competence required.
Experience with and understanding of higher education instructing and learning delivery, faculty development, learning sciences, evidence-based and/or digital pedagogies, and/or implementation of high impact digital learning at the undergraduate level.
Base level understanding of deployment and use of machine learning and artificial intelligence methodologies to improve usability and efficacy of platforms and learning technologies.
Excellent quantitative, analytical, writing, and verbal skills essential for communicating progress and stewardship with diverse audiences.
Proven ability to collaborate effectively.
Strategic problem solver with a bias for action and implementation.
Bachelor’s or other relevant degree with 5+ years of higher education or relevant private sector / digital learning and education technology experience.
Advanced degreed preferred.
Prior strategic philanthropy or social impact investing experience preferred.
Knowledge and/or experience in improving and refining digital learning tools and resources (such as digital courseware); understanding of the US digital learning market, learning analytics, and learning (digital courseware) platforms currently available in the market.
Must be able to legally work in the country where this position is located without visa sponsorship.
Hiring Requirements
As part of our standard hiring process for new employees, employment will be contingent upon successful completion of a background check.
Depending upon your work location, we may require proof of full vaccination against COVID-19 and any recommended booster doses. All employees based in the United States are to provide proof of full vaccination upon hire and any recommended boosters, subject to applicable laws.
Candidate Accommodations
If you require assistance due to a disability in the application or recruitment process, please submit a request here.
Inclusion Statement
We are dedicated to the belief that all lives have equal value. We’re committed to creating a workplace where employees thrive both personally and professionally. We also believe our employees should reflect the rich diversity of the global populations we aim to serve—in race, gender, age, cultures and beliefs—and we support this diversity through all of our employment practices.
All applicants and employees who are drawn to serve our mission will enjoy equality of opportunity and fair treatment without regard to race, color, age, religion, pregnancy, sex, sexual orientation, disability, gender identity, gender expression, national origin, genetic information, veteran status, marital status, and prior protected activity.
Show Less
Report</t>
  </si>
  <si>
    <t>JOB TYPE: Freelance, Contract Position (no agencies/C2C - see notes below)
LOCATION: Remote - United States and Canada only (TimeZone: EST | Partial overlap)
HOURLY RANGE: Our client is looking to pay $100 – $120/hr
ESTIMATED DURATION: 40h/week - Long term
ABOUT US:
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
We've onboarded some of the world's most reputable brands and now we need a Machine Learning Engineer for one of our clients.
THE OPPORTUNITY
Must Have
At least 2 years of ML and systems engineering experience
Experience designing and architecting large-scale machine learning systems
Strong coding skills, with ability to write high-performance code in either Java, Python, Scala, and/or other equivalent languages
Nice To Have
Docker
Google Cloud Platform
Kubernetes
TensorFlow
Role Responsibilities: This is a contract position for a Sr. Software/ML Engineer reporting to the Senior Engineering Manager, ML Experience. A successful candidate will be required to do the following:
Develop products and features that power model lifecycle jobs
Support their customers to deliver a great model development experience and adoption of their platform
Partner closely with other platform teams to deliver cohesive experiences for end users
Work effectively with other members of the team to develop high quality, scalable, and high performant ML infrastructure software solutions and products
Of course, this is just a sample of the kinds of work this role will require! You should assume that your role will encompass other tasks, too, and that your job duties and responsibilities may change from time to time at our client's discretion, or otherwise applicable with local law.
Education/Certifications:
Skill requirements:
Solid Infrastructure background with 2+ years of industry ML Engineering &amp; systems experience
Practical experience designing &amp; architecting large scale machine learning systems
Strong engineering and coding skills, with the ability to write high-performance production code. Proficiency in Java, Python, Scala, and/or other equivalent languages
You have built distributed services with technologies such as Docker, Kubernetes, Spark, etc
Experience with Google Cloud Platform is a plus
Hands-on experience in Machine learning frameworks &amp; technologies such as Tensorflow / TFX, Pytorch, Kubeflow
You have strong analytical and quantitative skills
Strong collaboration skills, as well as both verbal and written communication skills.
About the team:
The Machine Learning Experience team builds scalable and high performance machine learning infrastructure and systems to accelerate and optimize the model building experience for all data and applied science teams. Our client's team ensures the systems that enable ML practitioners to prototype, train, serve, and operate their ML models are reliable, cost-efficient, and increase their productivity.
Interview Process: Behavioral Interview with hiring manager and technical (coding/system design) interviews with 2 team members. 45 mins/interview
Remote or Hybrid: Open to either Remote, Hybrid, or Brooklyn onsite. Expectation is to work 40 hours/week aligning with any of the US timezones (Eastern, Central, Mountain, or Pacific)
Apply Now!
ABOUT THE HIRING PROCESS:
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
C2C Candidates: This role is not available to C2C candidates working with an agency. But if you are a professional contractor who has created an LLC/corp around your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This is a remote position.
Show Less
Report</t>
  </si>
  <si>
    <t>Research Scientist (L5) - Product Machine Learning Research</t>
  </si>
  <si>
    <t>Los Gatos, California
Location flexible, Los Gatos, CA preferred
Netflix is the world's leading internet entertainment service with over 220 million paid memberships in over 190 countries, enjoying TV series, documentaries, feature films, and games across a wide variety of genres and languages. Members can watch videos and play games as much as they want, anytime, anywhere, on any internet-connected screen. As Netflix continues to grow, we are venturing further into exciting new innovations in personalization, discovery, experimentation, backend operations, and more, all driven by research at the frontiers of ML.
The Product Machine Learning Research team is an applied research team designed to build up Netflix’s ML capabilities by diving deep and exploring technical opportunities aligned with the biggest challenges at Netflix, and partnering with teams across the business to bring these capabilities to life. As a Senior Researcher on the Product Machine Learning Research team, you will have the opportunity to drive and execute bleeding-edge research in a variety of topics (examples include but are not limited to recommender systems, causal inference, fair and reliable ML) while working in close partnership both with other researchers in the team and with partners in a wide range of product teams. You will develop expertise in the frontiers of ML, influence the direction of company roadmaps, and work cross-functionally with engineering and product to prototype, test, and implement your research in order to deliver improvements to the member experience and drive change across the company. Additionally, you will also be actively engaged with the broader ML research community through publications, organizational activities, and academic collaborations.
We are looking for an experienced researcher that can establish and execute a strong research agenda, disseminate knowledge and get others behind their ideas, and foster an open environment of collaboration, innovation, and intellectual excitement.
What you bring
Ample ML research experience, in academia or industry, in fields such as recommender systems, causal inference, machine cognition (e.g., NLP, CV), fairness, explainability, statistical learning, reinforcement learning, optimization, operations research, algorithmic game theory, or economics and computation
A track record of leading ambitious research projects inspired by real-world challenges
Passion for collaboration and for building solid relationships with colleagues and stakeholders to tackle big, cross-functional problems
Exceptional communication with both technical and non-technical audiences
Self-motivated to build, with an ability to thrive with minimal oversight and process
Ph.D. in a relevant area
Netflix's culture is an integral part of what makes us successful, and we approach diversity and inclusion seriously and thoughtfully. We are an equal-opportunity employer and celebrate diversity, recognizing that bringing together different perspectives and backgrounds helps build stronger teams. We do not discriminate on the basis of race, religion, color, national origin, gender, sexual orientation, age, marital status, veteran status, or disability status.
To learn more about our work, visit our research page.
At Netflix, we carefully consider a wide range of compensation factors to determine your personal top of market. We rely on market indicators to determine compensation and consider your specific job family, background, skills, and experience to get it right. These considerations can cause your compensation to vary and will also be dependent on your location.
The overall market range for roles in this area of Netflix is typically $150,000 - $900,000
This market range is based on total compensation (vs. only base salary), which is in line with our compensation philosophy. Netflix is a unique culture and environment. Learn more here.
Show Less
Report</t>
  </si>
  <si>
    <t>Machine Learning Scientist, Autopilot AI</t>
  </si>
  <si>
    <t>What to Expect
You will be part of a team of deep learning experts who research, design, implement, optimize, and deploy neural networks that advance the state of the art in perception for autonomous driving.
What You’ll Do
Perform large-scale distributed training of neural networks for autonomous driving tasks, such as object detection, depth estimation, behavior prediction, segmentation, etc.
Participate in the complete neural network life cycle: develop a new task or neural architecture, optimize it for inference on our NN accelerator, deploy it to a development build, work with peer engineering teams to integrate it into our planning and controls stack, and validate its safety with our QA team.
Stay abreast of advances in machine learning, particularly in the areas of object detection, depth estimation, behavior prediction, image segmentation, video networks, autoregressive networks (e.g. GPT, pixel-cnn), latency-efficient neural architectures.
What You’ll Bring
Strong experience with Python and software engineering best practices.
An “under the hood” knowledge of deep learning: layer details, loss functions, optimization, etc.
Fluency with common neural network architectures for computer vision, speech, NLP, etc.
Expertise in one of these areas: object detection, object tracking, behavior prediction, pose estimation, gesture recognition, depth estimation, semantic &amp; instance segmentation, video networks, autoregressive networks (e.g. GPT, pixel-cnn), reinforcement learning, neural radiance fields (NeRF).
Experience with PyTorch, or another major deep learning framework such as TensorFlow.
Experience with data manipulation tools including jupyter notebooks, numpy, scipy, matplotlib, scikit-learn, Python &amp; Bash scripting, Linux environment.
(bonus) Familiarity with neural network quantization, distillation, pruning, etc.
(bonus) Comfortable working in a shared cluster environment (e.g. Slurm, network filesystems).
(bonus) Record of driving research projects from start to end, including conception, experimentation, iteration, and integration into a working product.
To apply to this job, click Apply Now
Show Less
Report</t>
  </si>
  <si>
    <t>Postdoc: AI for Clean Energy</t>
  </si>
  <si>
    <t>Posting Title
Postdoc: AI for Clean Energy
.
Location
CO - Golden
.
Position Type
Postdoc (Fixed Term)
.
Hours Per Week
40
.
COVID-19 Safety Protocols
Employment at NREL is contingent upon your compliance with all NREL and U.S. Department of Energy (DOE) safety protocols and mitigation efforts directed at the COVID-19 pandemic.
Working at NREL
The National Renewable Energy Laboratory (NREL), located at the foothills of the Rocky Mountains in Golden, Colorado is the nation's primary laboratory for research and development of renewable energy and energy efficiency technologies.
From day one at NREL, you’ll connect with coworkers driven by the same mission to save the planet. By joining an organization that values a supportive, inclusive, and flexible work environment, you’ll have the opportunity to engage through our eight employee resource groups, numerous employee-driven clubs, and learning and professional development classes.
NREL supports inclusive, diverse, and unbiased hiring practices that promote creativity and innovation. By collaborating with organizations that focus on diverse talent pools, reaching out to underrepresented demographics, and providing an inclusive application and interview process, our Talent Acquisition team aims to hear all voices equally. We strive to attract a highly diverse workforce and create a culture where every employee feels welcomed and respected and they can be their authentic selves.
Our planet needs us! Learn about NREL’s critical objectives, and
see how NREL is focused on saving the planet.
Note: Research suggests that potential job seekers may self-select out of opportunities if they don't meet 100% of the job requirements. We encourage anyone who is interested in this opportunity to apply. We seek dedicated people who believe they have the skills and ambition to succeed at NREL to apply for this role.
Job Description
NREL’s hybrid energy systems team has an immediate opening for a full-time postdoctoral researcher for studying various aspects of the use of Artificial Intelligence in devising clean energy solutions with a particular emphasis on developing novel algorithms for applied energy challenges while addressing aspects of data quality and bias.
The Hybrid Energy Systems group performs research to advance the research, integration, and demonstration of thermal, mechanical, wind, solar, battery and other storage technologies as well their end uses in mobility, buildings, and industrial processes involving the orchestration of 1000s of edge devices at individual, local, regional, to national scales. In this pursuit we work closely with the U.S. Department of Energy (DOE), industry partners, and academic institutions. The group’s work involves the development of modeling, simulation, emulation, control, and optimization approaches for various combinations of energy generation and end use applications.
The successful candidate for this position will be responsible for:
Developing foundational AI techniques, algorithms, and solutions involving clean energy technologies that can be vetted in experimental setups
Conducting interdisciplinary Artificial Intelligence research involving the understanding and quantification of bias in AI solutions involving buildings and transportation
Discovering and developing techniques to incorporate streaming data at the edge that are used to enhance AI solutions
Working with domain scientists to understand and translate the domain drivers into requirements for the AI solutions
Maintain an active publishing profile in peer reviewed journals and top tier conferences
The ideal candidate will have:
Deep knowledge of computing or computational approaches for modeling, simulation, and/or control of instrumented systems
Demonstrated knowledge of machine learning, deep learning, active learning, transfer learning, etc.
Knowledge of statistical techniques including sampling strategies and the design of experiments
An interest in societal aspects of the use of AI for engineering solutions
Knowledge of C/C++, Python, or Julia and the use of AI libraries on GPUs
Knowledge of High-Performance Computing is highly desirable
Strong social and communication skills and experience in working with multidisciplinary teams.
Strong publication records in the areas of expertise.
Experience in working with multidisciplinary teams.
This position requires effective knowledge sharing and dissemination through publications, presentations, open source or licensed software and data products, community communication and engagement, and invention disclosures.
.
Basic Qualifications
Must be a recent PhD graduate within the last three years.
.
Additional Required Qualifications
PhD in Computer Science, Computer Engineering, Computational Science, Mechanical Engineering, Electrical Engineering, or related disciplines.
Preferred Qualifications
.
Annual Salary Range (based on full-time 40 hours per week)
Job Profile: Postdoctoral Researcher / Annual Salary Range: $71,300 - $117,600
NREL takes into consideration a candidate’s education, training, and experience, as well as the position's work location, expected quality and quantity of work, required travel (if any), external market and internal value, including seniority and merit systems, and internal pay alignment when determining the salary level for potential new employees. In compliance with the Colorado Equal Pay for Equal Work Act, a potential new employee’s salary history will not be used in compensation decisions.
Benefits Summary
Benefits include medical, dental, and vision insurance; short-term disability insurance*; pension benefits*; 403(b) Employee Savings Plan with employer match*; life and accidental death and dismemberment (AD&amp;D) insurance; personal time off (PTO) and sick leave; and paid holidays. NREL employees may be eligible for, but are not guaranteed, performance-, merit-, and achievement- based awards that include a monetary component. Some positions may be eligible for relocation expense reimbursement.
Based on eligibility rules
Submission Guidelines
Please note that in order to be considered an applicant for any position at NREL you must submit an application form for each position for which you believe you are qualified. Applications are not kept on file for future positions. Please include a cover letter and resume with each position application.
.
EEO Policy
NREL is an Equal Opportunity/Affirmative Action Employer. All qualified applicants will receive consideration for employment without regard basis of age (40 and over), color, disability, gender identity, genetic information, marital status, military or veteran status, national origin/ancestry, race, religion, creed, sex (including pregnancy, childbirth, breastfeeding), sexual orientation, and any other applicable status protected by federal, state, or local laws.
EEO is the Law
|
Pay Transparency Nondiscrimination
|
Reasonable Accommodations
E-Verify
www.dhs.gov/E-Verify
|For information about right to work, click
here
for English or
here
for Spanish.
E-Verify is a registered trademark of the U.S. Department of Homeland Security. This business uses E-Verify in its hiring practices to achieve a lawful workforce.
Show Less
Report</t>
  </si>
  <si>
    <t>Post Doc Researcher - Machine Learning and Reinforcement Learning - Microsoft Research</t>
  </si>
  <si>
    <t>Microsoft Research New York City (MSR NYC) is seeking outstanding applicants for multiple postdoctoral researcher positions in machine learning (ML) and AI, especially in the following focus areas: theoretical ML, interactive ML (including reinforcement learning and active learning), and natural language processing (including grounded language understanding and applications of RL to NLP). These are two-year positions, starting in July 2023.
For full consideration, all application materials should be submitted by December 9, 2022.
As a postdoctoral researcher, you will have the opportunity to pursue your own research agenda while interacting with our group's diverse array of researchers and practitioners, and contributing to ongoing research projects. We collaborate extensively with groups at other MSR locations and across Microsoft. Postdoc researchers receive a competitive salary and benefits, and are eligible for relocation benefits.
Microsoft Research offers an exhilarating and supportive environment for cutting-edge, multidisciplinary research, both theoretical and empirical, with access to an extraordinary diversity of data sources, an open publications policy, and close links to top academic institutions around the world.
We are seeking candidates in the general area of machine learning, especially those with a demonstrated interest in the following focus areas: theoretical machine learning, interactive machine learning (including theoretical, applied, and empirical reinforcement learning and active learning), and natural language processing (including grounded language understanding and applications of RL to NLP). Applicants should have a well-established research track record, evidenced by conference or journal publications (or equivalent pieces of writing) and broader contributions to the research community.
Applicants must have fulfilled their PhD degree requirements, including submission of their dissertation, prior to joining MSR NYC. We encourage candidates with tenure-track academic job offers to apply (with the option of doing a one-year rather than two-year postdoc), provided they are able to defer their start date by at least one year to accept our position.
Microsoft’s mission is to empower every person and every organization on the planet to achieve more, and we’re dedicated to this mission across every aspect of our company. Our culture is centered on embracing a growth mindset and encouraging teams and leaders to bring their best each day. Join us and help shape the future of the world.
How to Apply
To be assured of full consideration, all application materials, including reference letters, need to be received by December 9, 2022. Applications received after that date may or may not be considered.
To ensure we receive a complete application from you, please be sure to follow these instructions:
Upload your CV.
When prompted in your application, please provide the names and contact information for at least 3 reference letter writers (in nearly all cases, one will be from your dissertation advisor).
Upload (as separate attachments to your application) 2 conference or journal articles, book chapters, or equivalent (potentially unpublished) writing samples that you are most proud of, and which best demonstrate your expertise.
Upload (as an attachment to your application) an academic statement (no more than 4 pages) that outlines both your research achievements and agenda.
After you submit your application, the system will send a request for letters to your list of references on your behalf. Note: The application system will not request reference letters until after you have submitted your application. You may wish to alert your letter writers in advance so that they will be ready to submit your letter by our application deadline of December 9, 2022. While you will not be able to view the letters themselves, you can check the status of individual reference requests within your application.
Responsibilities
As a postdoc, you define your own research agenda in collaboration with other researchers, driving forward an effective program of basic, fundamental, and applied research. We highly value collaboration and building new ideas with members of the group and others. You may also have the direct opportunity to realize your ideas in products and services used worldwide.
Qualifications
This role is not to exceed two years.
Required qualifications
PhD in relevant field (completed or close to completion by the start date).
Research ability demonstrated by two conference or journal publications, book chapters, or equivalent (potentially unpublished) writing samples, requested as part of the application.
Preferred qualifications
Research agenda that overlaps with ML &amp; AI group.
The ability to work in a highly collaborative and interdisciplinary environment.
Participation and activity in the scientific community.
Strong communication skills.
The typical base pay range for this role across the U.S. is USD $94,300 - $182,600 per year.
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
There is a different range applicable to specific work locations, within the San Francisco Bay area and New York City metropolitan area, and the base pay range for this role in those locations is USD $120,900 - $198,600 per year.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Report</t>
  </si>
  <si>
    <t>Analog Devices</t>
  </si>
  <si>
    <t>Machine Learning Scientist</t>
  </si>
  <si>
    <t>Analog Devices (NASDAQ: ADI) designs and manufactures semiconductor products and solutions. We enable our customers to interpret the world around us by intelligently bridging the physical and digital worlds with unmatched technologies that sense, measure and connect.
Analog Devices is uniquely positioned for success at the boundary of the physical and digital worlds. Analog Devices transforms physical phenomena – sound, light, radio waves, voltages, currents, and motion – into high-fidelity data. Our mission is to build the Intelligent Edge, where AI transforms how we solve challenging problems by combining breakthrough algorithms, data, advanced circuits, deep application knowledge, and close customer relationships.
Analog Devices has established the AI Solutions Business Unit to deliver AI-enabled products to the broad array of markets we serve. The AI Solutions BU develops products at multiple technology stack layers, from AI-enabled software applications to deeply embedded AI algorithms in our silicon. The AI Solutions BU collaborates with our Market BUs to solve problems beyond the reach of pure semiconductor, circuit-level, or architectural innovation.
Responsibilities include:
Create novel machine learning models, training pipeline and application of machine learning to solve key challenges relevant to Analog Devices’ business.
Develop proof-of-concept to validate the performance and other relevant metrics of the machine learning solutions
Lead or contribute to productization of machine learning solutions in collaboration with Analog Garage, Analog Devices’ R&amp;D lab
Work closely with engineers in AI Solutions BU to establish and maintain a state-of-the-art machine learning framework and best practices for Analog Devices
Stay abreast of state-of-the-art machine learning algorithms, and research advances beyond the state of the art in areas relevant to Analog Devices.
Qualifications:
Assumes PhD degree or equivalent experience.
Candidates should have a strong background in machine learning and AI, and at least one of the following areas: signal processing, computer vision, communication systems, algorithm development, or software development.
This search is open to new Ph.D.’s as well as more experienced candidates. More senior candidates should have experience in organizing and leading technical projects.
For positions requiring access to technical data, Analog Devices, Inc. may have to obtain export licensing approval from the U.S. Department of Commerce - Bureau of Industry and Security and/or the U.S. Department of State - Directorate of Defense Trade Controls. As such, applicants for this position – except US Citizens, US Permanent Residents, and protected individuals as defined by 8 U.S.C. 1324b(a)(3) – may have to go through an export licensing review process.
Analog Devices is an equal opportunity employer. We foster a culture where everyone has an opportunity to succeed regardless of their race, color, religion, age, ancestry, national origin, social or ethnic origin, sex, sexual orientation, gender, gender identity, gender expression, marital status, pregnancy, parental status, disability, medical condition, genetic information, military or veteran status, union membership, and political affiliation, or any other legally protected group.
EEO is the Law:
Notice of Applicant Rights Under the Law
.
Job Req Type: Experienced
Required Travel: No
Shift Type: 1st Shift/Days
Start your job application: click Apply Now
Show Less
Report</t>
  </si>
  <si>
    <t>Boston, Massachusetts
Full Time
Posted on:
17-2-2022
Machine Learning Research Engineer
Job Description
We are hiring ML Research Engineers to join our world-class AI research team. As a member of this high-performing team, your work covers the entire lifecycle from literature research, reproducing and modifying existing implementations, creating new models, ingesting, cleaning, making sense of data and applying transforms, distributed model training, carrying out rich validation strategies, up through packaging the models in formats that are suitable for the production environment.
Responsibilities
Modify, optimize and scale our existing Data Science products and solutions.
Develop and implement new methodologies, algorithms, and models to improve how we leverage our data.
Extract and manipulate data from existing data sources (including analysis and reporting).
Lead the identification and development of new data sources.
Work collaboratively with team members across the company (engineering, product, etc.) to translate your findings into solutions.
Communicate data-driven recommendations concisely and understandably.
Qualifications and Skills
Have a strong foundation in Computer Science with competencies in data structures, algorithms, and software design.
Solid Expertise in Python, C++, or Java.
Demonstrable experience with Machine Learning and Natural Language Processing
Experience with deep learning toolkits such as TensorFlow, PyTorch, etc.
Experience with cloud-based development environments such as Google, AWS, etc.
Comprehensive knowledge of predictive analytics, statistical modeling, and data mining
Problem-solving skills. Hands-on, can-do attitude.
Team player with the ability to work in a close-knit, fast-paced startup environment.
Apply to
this job
At Dianthus we are committed to building a diverse team, so we are proud to be an equal opportunity workplace. All qualified applicants will receive consideration for employment without regard to race, color, religion, gender, gender identity or expression, sexual orientation, national origin, genetics, disability, age, or veteran status.
Show Less
Report</t>
  </si>
  <si>
    <t>SC</t>
  </si>
  <si>
    <t>West Columbia, SC</t>
  </si>
  <si>
    <t>Job Description
This is an excellent opportunity to develop professional expertise and contribute to a specialized team. As a Software Engineer, the person in this position will design and develop scalable solutions using AI tools and machine learning models for various neural network-related solutions for various areas.
You will utilize big data computation and storage tools to create prototypes and datasets. Conduct model training and evaluations. Integrates, bench tests, onsite tests, tunes, and monitors solutions. Proficient with languages like C and C++. Develop software for the Linux platforms.
Responsibilities:
· Design and develop real-time AI – Neural Network solutions for maintenance equipment including graphical user interfaces.
· Write clean, documented code following best practices.
· Develop and implement communication protocols.
· Work independently and collaboratively with a motivated team.
· Generate requirements and design documentation.
· Plan for, design, and deliver testing, and tested products into the QA process.
· Apply communication and problem-solving skills to solve software issues related to the design, development, deployment, testing, and operation of systems.
· Meet deadlines to ensure projects are completed within acceptable time and cost targets.
· Willingness and ability to travel up to 15% of the time.
· Other duties may apply as required.
Minimum Requirements:
· Bachelor’s degree in Software Engineering or similar experience.
· 3+ years of software development experience with demonstrated contributions.
· Coding knowledge and experience with languages: C, C++.
· Experience with Linux or Embedded Linux.
· Experience with Supervised and Semi-Supervised Learning, Deep Learning, Support Vector Machines, Linear, and Logistic Regression.
· Working knowledge of AI Frameworks such as TensorFlow, Café, PyTorch, Darknet, and OpenCV.
· Working knowledge of AI edge devices such as NVIDIA Jetson.
· Experience with configuration management tools.
· Must have excellent communication skills.
Preferred Requirements:
· Master’s degree in Software Engineering or similar experience.
· Experience using statistical computer languages (R, Python, SLQ, etc.) to manipulate data and draw insights from large data sets.
· Experience working with and creating data architectures.
· Knowledge of a variety of machine learning techniques (semantic segmentation, clustering, decision tree learning, artificial neural networks, etc.) and their real-world advantages/drawbacks.
· Knowledge of advanced statistical techniques and concepts (regression, properties of distributions, statistical tests, and proper usage, etc.) and experience with applications.
Job Type: Full-time
Pay: $100,000.00 - $115,000.00 per year
Benefits:
401(k)
401(k) matching
Dental insurance
Employee assistance program
Flexible schedule
Health insurance
Health savings account
Life insurance
Paid time off
Parental leave
Professional development assistance
Relocation assistance
Tuition reimbursement
Vision insurance
Schedule:
8 hour shift
Day shift
Monday to Friday
Ability to commute/relocate:
West Columbia, SC 29170: Reliably commute or willing to relocate with an employer-provided relocation package (Required)
Experience:
development of real-time AI – Neural Network solutions: 3 years (Preferred)
Linux application development: 3 years (Preferred)
development with statistical computer languages: 3 years (Preferred)
professional C and/or C++ development: 3 years (Preferred)
Work Location: Hybrid remote in West Columbia, SC 29170
Show Less
Report</t>
  </si>
  <si>
    <t>Rich &amp; Assoc., Inc</t>
  </si>
  <si>
    <t>Azure/Applied Artificial Intelligence/Machine Learning Consultant</t>
  </si>
  <si>
    <t>Azure/Applied Artificial Intelligence/Machine Learning Consultant
The following is a must:
AZURE- Solid experience with AZURE IS A MUST/ No Exceptions
Synapse
AI/ML
You must be a good teacher/Mentor
6++ months REMOTE W2 Contract position
*Must be able to work EST hours
5+ years of experience developing artificial intelligence or machine learning solutions, combating business problems, as a machine learning engineer, data engineer, or similar role
This person will be a coach and mentor to the AI team. He wills also lead projects. He will be collaborating with the team.
Understanding of cloud providers (AWS, GCP, etc.) and cloud-native development principles
Experience working with a company to define applications and manage them through the entire product lifecycle
Architect, position, design, develop, and deploy enterprise solutions including conversational AI, machine learning, and cognitive services (e.g. vision and image; textual and language processing).
Job Type: Contract
Salary: $100.00 - $110.00 per hour
Schedule:
Monday to Friday
Work Location: Remote
Job Type: Contract
Pay: $100.00 - $110.00 per hour
Schedule:
8 hour shift
Monday to Friday
Work Location: Remote
Show Less
Report</t>
  </si>
  <si>
    <t>Expedition Technology Inc</t>
  </si>
  <si>
    <t>Machine Learning Operations Engineer</t>
  </si>
  <si>
    <t>Washington, VA</t>
  </si>
  <si>
    <t>Are you a motivated engineer who is passionate about embracing new challenges and solving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and research organizations in the Defense and Intelligence communities.
We are seeking a Machine Learning Operations Engineer to join our team.
Machine Learning Operations (MLOps) Engineer
As an MLOps Engineer you will work directly with data scientists, data engineers and machine learning researchers to prototype a cutting-edge deep learning system using the latest technologies. Our customer is ready and eager to deploy our products, so we need someone who will dive into our deep learning codebase, learn about the aspects of the process and take ownership of the code repository. Your responsibilities will include: feature development, deploying ML models to production, and ensuring that pipelines are robust and perform as desired.
If you are passionate about using complex data to contribute to ML approaches, are comfortable developing and delivering robust ML systems, enjoy optimizing and automating processes, and collaborating with motivated, dedicated team to turn analytics questions into engineering solutions, this is the role for you.
If you are up to the challenge, you will:
Build and integrate end to end machine learning systems using the latest open source and cloud technologies
Develop, integrate, and maintain multi-step machine learning pipelines
Help to maintain and evolve a deep learning capability and support analysis and testing of outputs
Apply and refine a variety of object detection and classification algorithms in the image domain
Employ strategies to optimize the use of simulated training data in combination with real data for supervised learning
Identify and evaluate new patterns and technologies to improve performance, maintainability and scalability of our ML systems
Find opportunities to simplify workflows, automate tasks, and build components that are reusable across multiple use-cases and teams
Collaborate with team members including regular meetings and peer review of code
Qualifications
United States citizenship- must be eligible to obtain and maintain a US-Government issued security clearance of Top Secret or higher. Citizenship is a requirement for clearance.
Significant experience building end to end ML systems as an MLOps Engineer, Platform Engineer, or equivalent
Experience with designing and implementing end-to-end ML workflows (Data Mining - Data Preparation - Modeling - Deployment - model monitoring) at scale
Familiar with Cloud ML frameworks and infrastructure (preferably AWS), and ML modeling frameworks (Sklearn, PyTorch, Tensorflow, etc.)
Understanding ML algorithms and best practices for working with deep learning systems
Expertise in Python, knowledge of Bash and Unix command line toolkit
Experience with Docker
Strong communication skills to enable cross-functional collaboration and strong communicator
Bachelors, Masters, or PhD Degree in Computer Science, Statistics, Machine Learning or equivalent professional experience
What does EXP offer our team?
At EXP, you will receive a flexible, self-directed benefits package designed to fit your individual needs. Highlights include:
Company-paid, medical, dental and vision insurance
Up to 45 days of Paid Time Off (PTO)?
Individual Benefit Account (IBA) with generous company contribution
Supplemental bonus potential
Up to 12% 401k match
Tuition reimbursement
Professional development opportunities
Student loan repayment assistance
Team member referral program
Free tickets to sporting events, theater, concerts and more
Who we are:
Expedition Technology designs, develops, and delivers innovative, advanced signal, image, and multi-INT solutions for the defense and intelligence communities. We leverage advanced algorithms, platforms, and technologies to solve our customers’ most complex, demanding, and urgent C4ISR challenges. Our culture promotes individual growth and opportunity, prioritizes a collaborative team spirit, and invites the intellectually curious to creatively solve challenging problems. Headquartered in Northern Virginia’s high-tech corridor, EXP is a rapidly growing, privately held, employee-owned company that pushes the boundaries of what is possible every day.
We are proud that our dynamic and collaborative culture along with our generous benefits package allowed us to earn a spot on the 2019, 2020 and 2021 Washington Business Journal's Best Places to Work List.
If you are interested in seeing for yourself why our employees' voices made us a Best Place to Work, send us your resume. We look forward to talking with you.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Start your job application: click Easy Apply
Show Less
Report</t>
  </si>
  <si>
    <t>Postdoctoral Appointee - Machine Learning for Computational X-Ray Science</t>
  </si>
  <si>
    <t>The Advanced Photon Source (APS) is one of the most productive X-ray light source facilities in the world and conducts a wide range of cutting-edge research from battery materials to COVID-19 vaccines. The upcoming APS upgrade will further increase its source brightness and enable more applications with higher resolution and imaging rate. To achieve this goal, the X-Ray Science Division is seeking a postdoctoral candidate to develop robust and effective algorithms to automate data analysis and experimental control in computational microscopy including tomography, ptychography, and fluorescence imaging. The work involves utilizing state-of-the-art machine learning techniques to optimize parameters for experimental data acquired at the APS. The candidate will be part of a multidisciplinary team of beamline scientists, mathematicians, and software engineers.
Position Requirements
Education and Experience Requirements
Recent or soon-to-be completed PhD (typically completed within the last 0-3 years) in statistics, applied mathematics, physics, or related scientific or engineering field with a strong emphasis on machine learning.
Expertise in Python or other scientific programming languages
Demonstrated strong analytical and problem-solving skills
Effective verbal and written communication skills
Mixture of experience and interest in learning the following topics: image processing, black-box optimization, recurrent neural network, dimension reduction and statistical analysis of high-dimensional datasets
Desired but not required knowledge
Computational microscopy such as tomography and coherent diffraction imaging
Experience one of the following: Keras, Pytorch, Tensorflow
Experience in software development
Job Family
Postdoctoral Family
Job Profile
Postdoctoral Appointee
Worker Type
Long-Term (Fixed Term)
Time Type
Full time
As an equal employment opportunity and affirmative action employer, and in accordance with our core values of impact, safety, respect, integrity and teamwork, Argonne National Laboratory is committed to a diverse and inclusive workplace that fosters collaborative scientific discovery and innovation. In support of this commitment, Argonne encourages minorities, women, veterans and individuals with disabilities to apply for employment. Argonne considers all qualified applicants for employment without regard to age, ancestry, citizenship status, color, disability, gender, gender identity, gender expression, genetic information, marital status, national origin, pregnancy, race, religion, sexual orientation, veteran status or any other characteristic protected by law.
Argonne employees, and certain guest researchers and contractors, are subject to particular restrictions related to participation in Foreign Government Sponsored or Affiliated Activities, as defined and detailed in United States Department of Energy Order 486.1A. You will be asked to disclose any such participation in the application phase for review by Argonne's Legal Department.
All Argonne offers of employment are contingent upon a background check that includes an assessment of criminal conviction history conducted on an individualized and case-by-case basis. Please be advised that Argonne positions require upon hire (or may require in the future) for the individual be to obtain a government access authorization that involves additional background check requirements. Failure to obtain or maintain such government access authorization could result in the withdrawal of a job offer or future termination of employment.
Please note that all Argonne employees are required to be vaccinated against COVID-19. All successful applicants will be required to provide their COVID-19 vaccination verification as a condition of employment, subject to limited legally recognized exemptions to COVID-19 vaccination.
Show Less
Report</t>
  </si>
  <si>
    <t>Staff Software Engineer I, Machine Learning Platform</t>
  </si>
  <si>
    <t>Company Description
Etsy is the global marketplace for unique and creative goods. We build, power, and evolve the tools and technologies that connect millions of entrepreneurs with millions of buyers around the world. As an Etsy Inc. employee – whether a team member of Etsy, Reverb, Depop, or Elo7 – you’ll tackle unique, meaningful, and large-scale problems alongside passionate coworkers, all the while making a rewarding impact and Keeping Commerce Human.
Job Description
What’s the role?
Etsy is looking for a Staff Software Engineer to join our Machine Learning Platform team. Our team ensures the systems that enable ML practitioners to prototype, train, serve, and operate their ML models are reliable, cost-efficient, and increase their productivity.
We are looking for individuals who will push the boundaries of our ML platform by investigating &amp; building cutting-edge systems for Etsy.
This is a full-time position reporting to the Engineering Manager, ML Platform, and the base salary range will be 196,000 - 230,000 USD per year. In addition to salary, you will also be eligible for an equity package, an annual performance bonus, and our competitive benefits that support you and your family as part of your total rewards package at Etsy. For this role, we are considering candidates based in the US who are either remote, flex, or office-based. Etsy offers different work modes to meet the variety of needs and preferences of our team. Learn more about our flexible work options and vaccination policy here.
What’s this team like at Etsy?
Here’s an article published on Etsy’s Code as Craft blog about the team and platform!
We're large enough that you'll focus on meaningful, complex challenges, but small enough that you can make a rewarding impact
We build platforms &amp; services for machine learning problems at scale
We are passionate about supporting our customers (internal applied scientists and machine learning engineers)
We take pride in our products and team culture
What does the day-to-day look like?
Develop products and features that power model prototyping and training jobs at Etsy
Support our customers to deliver a great model development experience and adoption of our platform
Partner closely with other platform teams to deliver cohesive experiences for end users
Lead the team’s technical strategy, thoughtfully proposing new products or product upgrades when appropriate
Provide technical mentorship for other members of the team
Of course, this is just a sample of the kinds of work this role will require! You should assume that your role will encompass other tasks, too, and that your job duties and responsibilities may change from time to time at Etsy's discretion, or otherwise applicable with local law.
Qualifications
Qualities that will help you thrive in this role are:
You are a caring teammate who enjoys helping others. Your growth mindset means you find joy in continuous learning and self-improvement. It also helps if you have:
Solid Infrastructure background with 5+ years of industry ML Engineering &amp; systems experience
Practical experience designing &amp; architecting large scale machine learning systems
Strong engineering and coding skills, with the ability to write high-performance production code. Proficiency in Java, Python, Scala, and/or other equivalent languages
You have built distributed services with technologies such as Docker, Kubernetes, Spark, etc
Experience with Google Cloud Platform is a plus
Hands-on experience in Machine learning frameworks &amp; technologies such as Tensorflow / TFX, Pytorch, Kubeflow
You have strong analytical and quantitative skills
Strong collaboration skills, as well as both verbal and written communication skills
Curiosity and humility. We are dedicated to learning and constantly improving. We hope you also value things like blameless postmortems and have a natural drive to figure out how everything works.
Additional Information
What's Next
If you're interested in joining the team at Etsy, please share your resume with us and feel free to include a cover letter if you'd like. As we hope you've seen already, Etsy is a place that values individuality and variety. We don't want you to be like everyone else - we want you to be like you! So tell us what you're all about.
Our Promise
At Etsy, we believe that a diverse, equitable and inclusive workplace furthersrelevance, resilience, and longevity. We encourage people from all backgrounds, ages, abilities, and experiences to apply. Etsy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due to a disability, you need an accommodation during any part of the interview process, please let your recruiter know. While Etsy supports visa sponsorship, sponsorship opportunities may be limited to certain roles and skills.
For U.S. roles only:
Many Etsy roles are open to remote candidates, and you'll be able to identify which ones within the location header of each job description. We're open to remote hires from all U.S. states except Hawaii and Alaska.
Show Less
Report</t>
  </si>
  <si>
    <t>Moderna Therapeutics</t>
  </si>
  <si>
    <t>Scientist, Machine Learning</t>
  </si>
  <si>
    <t>The Role:
Moderna is seeking an exceptionally talented and highly motivated machine learning scientist with RNA biology background to work as part of a highly collaborative, multi-disciplinary, and fast-paced team. The successful candidate will develop novel machine learning algorithms and leverage all available bioinformatics and analytics tools and data resources to support R&amp;D projects and RNA therapeutic programs.
The successful candidate must have a very strong foundation in machine learning (as documented by publications in peer-reviewed journals) and bioinformatics, and experience in applying machine learning models in the field of RNA therapeutics. This position has significant visibility and potential for growth in a dynamic organization.
Here’s What You’ll Do:
Develop and apply novel machine learning algorithms to solve the needs and challenges specific to developing mRNA medicines
Work with RNA biologists, the high throughput screening team, and the NGS team to acquire appropriate datasets to train, build, refine machine learning models
Utilize deep understanding of scientific literature and concepts to drive innovation for mRNA design
Contribute to scientific and strategy discussions to advance and enhance the Moderna mRNA Platform
Maintain accountability for project success and result delivery
Communicate research findings to both technical and non-technical collaborators internally and externally
Here’s What You’ll Bring to the Table:
Ph.D. in Computer Science, Bioinformatics, Computational Biology, or related field with post-doctoral training
1-3 years of relevant academic or industry experience is required, preferably with applications in RNA molecular biology or structural biology
The ideal candidate will have deep scientific and technical expertise in the following:
Familiar with RNA secondary structure prediction tools and principles
Experience with chemical probing experiments coupled with next-generation sequencing (NGS)
At least one programming or scripting language (multiple preferred), e.g. Python, R
High performance computing in a distributed/cloud environment, e.g. AWS
Software development best practices, including agile, version control, unit and integration testing, documentation, and deployment
Ability to manage multiple concurrent, fast-paced projects and to work with collaborators from both wet lab and dry lab
An established record of innovative research achievements in machine learning/bioinformatics reported in top-tier journals and patent applications
Excellent written and oral communication skills
Positive team building and teamwork skills: innate ability to influence, lead and inspire people, within function and beyond functional/company boundaries
C andidate will be curious in exploring new path for drug discovery, bold in proposing creative experimental designs and ideas. Will work collaboratively with multifunctional teams and will be relentless in pursuing successful outcomes
Moderna is pleased to provide you and your family with a comprehensive and innovative suite of benefits, including:
Highly competitive and inclusive medical, dental and vision coverage options
Flexible Spending Accounts for medical expenses and dependent care expenses
Lifestyle Spending Account funds to help you engage in personal enrichment and self-care activities
Family care benefits, including subsidized back-up care options and on-demand tutoring
Free premium access to fitness, nutrition, and mindfulness classes
Exclusive preferred pricing on Peloton fitness equipment
Adoption and family-planning benefits
Dedicated care coordination support for our LGBTQ+ community
Generous paid time off, including:
Vacation, sick time and holidays
Volunteer time to participate within your community
Discretionary winter shut down
Paid sabbatical after 5 years; every 3 years thereafter
Generous Paid Leave offerings, including 18 weeks of 100% paid parental leave for all new parents
401k match and Financial Planning tools
Moderna-paid Life, LTD and STD insurance coverages, as well as voluntary benefit options
Complimentary concierge service including home services research, travel booking, and entertainment requests
Free parking or subsidized commuter passes
Location-specific perks and extras!
Candidates should be aware that Moderna currently maintains a policy requiring all US-based employees to be fully vaccinated against COVID-19 and receive a booster shot once eligible . Newly hired employees must be vaccinated and boosted prior to their employment start date. Moderna is an equal opportunity employer and will provide a reasonable accommodation to those unable to be vaccinated or receive a booster where it is not an undue hardship to the company to do so as provided under federal, state, and local law.
About Moderna
In over 10 years since its inception, Moderna has transformed from a research-stage company advancing programs in the field of messenger RNA (mRNA), to an enterprise with a diverse clinical portfolio of vaccines and therapeutics across seven modalities, a broad intellectual property portfolio in areas including mRNA and lipid nanoparticle formulation, and an integrated manufacturing plant that allows for rapid clinical and commercial production at scale. Moderna maintains alliances with a broad range of domestic and overseas government and commercial collaborators, which has allowed for the pursuit of both groundbreaking science and rapid scaling of manufacturing. Most recently, Moderna's capabilities have come together to allow the authorized use and approval of one of the earliest and most effective vaccines against the COVID-19 pandemic.
Moderna's mRNA platform builds on continuous advances in basic and applied mRNA science, delivery technology and manufacturing, and has allowed the development of therapeutics and vaccines for infectious diseases, immuno-oncology, rare diseases, cardiovascular diseases and autoimmune diseases. Moderna has been named a top biopharmaceutical employer by Science for the past seven years. To learn more, visit www.modernatx.com .
Moderna is a smoke-free, alcohol-free and drug-free work environment.
Moderna is committed to equal employment opportunity and non-discrimination for all employees and qualified applicants without regard to a person’s race, color, gender, age, religion, national origin, ancestry, disability, veteran status, genetic information, sexual orientation or any characteristic protected under applicable law. Moderna will make reasonable accommodations for qualified individuals with known disabilities, in accordance with applicable law. #LI-AM1
-
To apply to this job, click Apply Now
Show Less
Report</t>
  </si>
  <si>
    <t>Doctor Evidence</t>
  </si>
  <si>
    <t>Scientific Literature Annotator</t>
  </si>
  <si>
    <t>Job Description: Scientific Literature Annotator
Reports to: Director, Client Success
Status: Part-Time Intern/Contractor
Location: Remote, US based
COMPANY SUMMARY
Dr.Evidence is pleased to offer an exciting opportunity to join a dynamic and rapidly growing company based in Santa Monica, California. Dr.Evidence is a healthcare technology company that provides SaaS (Software as a Solution) technologies to help our biopharmaceutical clients make more informed, evidence-based decisions. Dr.Evidence offers a fast-paced, pioneering environment. Our goal is to build an ambitious and energized team, committed to our mission and focused on marketing, but balanced with a respectful, nourishing work environment and lifestyle.
JOB OBJECTIVE
Dr.Evidence is looking for students with knowledge or a foundation in clinical trial study design and epidemiological methods to complete annotation of scientific literature. The annotations will serve as the gold standard for the machine learning used in our DocSearch platform
This will be a part-time, paid internship, competitive hourly wage, requiring a minimum of 10 hours per week. Training will be provided prior to beginning the annotation process to ensure successful preparation.
ESSENTIAL CHARACTERISTICS AND EXPERIENCE
Graduate degree within public health, particularly Epidemiology, are preferred
Strong background in study design and clinical trial methods, including statistical analyses
Experience composing and reviewing systematic literature reviews or essays
Ability to apply standardized annotation and grading techniques to scientific literature
Expansive medical knowledge, as being able to understand a wide variety of topics is crucial
Detail-oriented and enjoys working in a fast-paced environment
Previous experience in designing or composing methods for a clinical study, is a great addition
Show Less
Report</t>
  </si>
  <si>
    <t>Broad Institute</t>
  </si>
  <si>
    <t>Postdoc - Applied Machine Learning</t>
  </si>
  <si>
    <t>Job Description
The
Vector Engineering
Group at the Broad Institute of MIT and Harvard is seeking an exceptional postdoctoral fellow with hands-on machine learning (ML) experience. In this role, you will have the opportunity to design ML solutions for real-world biomedical problems and to watch your solutions executed and validated by skilled wet-lab scientists in the group. You will be supported by an in-house computational team that includes two ML experts in the field along with the extended support from the communities of Broad Institute, Harvard and MIT. You will start by working on pre-defined biomedical problems and be expected to identify, formulate, and work on other problems of your choice to drive the computational side of several projects for directed protein evolution and engineering in the context of high throughput screens. The position does not assume prior molecular biology or bioinformatics knowledge, although it is a plus. Outstanding candidates will have considerable knowledge of machine learning, statistics, algorithm design, and data analysis, alongside an ability to communicate effectively with wet-lab scientists. You will also have the opportunity to present your work at scientific conferences, publish manuscripts, and contribute to and participate in meetings with academic and industry partners.
The
Vector Engineering laboratory
led by
Ben Deverman
is focused on expanding the impact of gene therapy by developing next-generation adeno-associated viruses (AAV). Our group is situated within the
Stanley Center for Psychiatric Research
at the Broad Institute of MIT and Harvard and benefits from a unique blend of blue skies academic research and biotechnology-driven projects. At the Broad Institute, we have access to state-of-the-art facilities and unparalleled collaborative support from academic and industry partners. We value team-oriented individuals and dedicated scientific and professional mentorship. Empowered by a diverse and talented team of scientists and data science experts, our vector engineering objectives will transform the field of gene therapy and accelerate vector transition into clinical development.
Benefits of being a postdoctoral fellow in the Deverman lab:
Excellent opportunity to prepare for your next steps into both academia and biotech industry where there is high demand for machine learning scientists experienced in biomedical problem challenges
Opportunities to work on impactful projects that are aimed at developing technologies used to treat rare genetic diseases
Opportunities to grow professionally by taking on independent research projects and leading the design of experimental pipelines and analytical methods
Opportunities to contribute to challenging problems in gene therapy that are non-repetitive, non-routine, and require consistent innovation
Work environment where the supervisor and colleagues care for each other’s scientific and personal growth; open communication and feedback are highly valued
The lab has a growing and cohesive computational and machine learning team that has a collaboration-oriented culture; computational scientists and wet-lab scientists work very closely with each other on projects
A research milieu at the intersection of academia and biotech
Enjoy a strong postdoc support system at the Broad Institute of MIT and Harvard
Requirements
A PhD (expected or obtained) in a computational field (Computer Science, Mathematics, Engineering, Statistics, Machine Learning, etc) with a main focus on designing and/ or applying machine learning algorithms/ solutions
Exhibits initiative and the ability to take ownership of complex projects
Solid understanding of data science principles (e.g., statistics, algorithms) and fluency in scientific and numerical programming with Python. Top candidates will have extensive experience performing statistical analysis in Pandas or similar packages.
Cares passionately about the quality of his/her work and demonstrates zealous attention to detail; is curious and tenacious about investigating anomalies in data
Manages time well and is able to respond to shifting priorities in a fast-paced and rapidly changing environment
Demonstrated ability to communicate effectively across disciplines to facilitate productive collaborations with wet-lab scientists
Good team player: flexibility to lead projects, collaborate, and work as a team member in projects led by other scientists.
Completed application review will begin on a rolling basis. Starting date is flexible.
For full consideration, submit a CV and a cover letter describing why you want to pursue research applying your machine learning skills in the biotechnology field.
#LI-DNP
All Broad employees, regardless of work location, must be fully vaccinated for COVID-19 by Tuesday, October 12, 2021. Requests for exemption for medical or sincerely held religious beliefs will be considered.
All qualified applicants will receive consideration for employment without regard to race, color, religion, sex, sexual orientation, gender identity, national origin, disability or protected veteran status.
EEO is The Law - click here for more information
Equal Opportunity Employer Minorities/Women/Protected Veterans/Disabled
Check out this video for a look into our community!
Start your job application: click Apply Now
Show Less
Report</t>
  </si>
  <si>
    <t>Electronic Trading Associate - Expert Graduate Programme - 2023</t>
  </si>
  <si>
    <t>Description - External
The team that powers electronic trading
The Statistical Modeling and Development team as part of Barclays’ Front Office trading, creates eTrading (agency and internal algorithms) models, machine learning models, undertakes other data science and software development projects. The team partners with Sales &amp; Trading, Technology, Risk and other control functions to deliver industry-leading algorithms for automated pricing, risk management and execution across all asset classes. Join us as an intern and discover where technical discipline and business intersect.
What to expect
As an Electronic Trading intern, you’ll take your first steps in the extremely challenging and fascinating world of algorithmic trading &amp; data science. Working with a broad spectrum of colleagues, you’ll learn how data science fits into our business. What’s more, you’ll help our team to turn mathematical and algorithmic ideas into trading reality.
In this intensely computing-based role, you could get involved in:
learning to use statistical models and algorithmic coding in practice
test practical machine learning techniques
researching and implementing new models
expanding our computational platform by helping solve complex software development problems.
How you’ll develop
Throughout the summer, our support will help you deliver your best work. In our team-driven environment, you’ll find that mentoring happens naturally and friendships are easy to form. Mentors will guide your progress, and networking and social events will provide a fully rounded experience.
As part of your summer experience, you’ll receive performance feedback. By the time the summer’s over, you’ll walk away with a solid understanding of eTrading business, our culture and your potential place within it. We invite top-performing, eligible summer associates to join us full-time after graduation.
To be considered for this program, you must:
be working towards a PhD or Master’s in a technical discipline such as statistics, computer science, mathematics, physics, quantitative finance, operations research or similar
be on track to complete your degree between December 2022 - June 2023.
Who thrives here:
people with strong logical thinking, problem solving, mathematical aptitude
people with exceptional computational thinking and strong programming skills in JAVA/C++, R, Python or similar programming languages
communication skills and a teamwork mentality are key in this role.
Salary / Rate Minimum: $140,000
Salary / Rate Maximum: $140,000
The minimum and maximum salary/rate information above include only base salary or base hourly rate. It does not include any another type of compensation or benefits that may be available.
For further information about Barclays, please visit our website home.barclays
To learn more about careers at Barclays, visit search.jobs.barclays
It is the policy of Barclays to ensure equal employment opportunity without discrimination or harassment on the basis of race, color, creed, religion, national origin, alienage or citizenship status, age, sex, sexual orientation, gender identity or expression, marital or domestic/civil partnership status, disability, protected veteran status, genetic information, or any other basis protected by law.
Show Less
Report</t>
  </si>
  <si>
    <t>Mobica</t>
  </si>
  <si>
    <t>Myrtle Point, OR</t>
  </si>
  <si>
    <t>Job Description
For our client, a Big Tech Silicon Valley technology company, we are looking for a Machine Learning Researcher to join our ML R&amp;D team.
This is an exciting opportunity to shape the future and work with top talent on innovative cross-functional (ML, UX, HW) projects. You'll impact the entire development process, from sparking fresh ideas to final production.
Initiatives on this exciting project span fundamental and applied research (product oriented) and focus on the area of ambient computing and HCI as well as custom HW (IoT, wearable devices), embedded and unconstrained cloud models, gesture and presence detection, and many others.
As an expert, you will lead all required processes from designing experiments, defining data collection requirements, data analysis and pre-processing, training models, optimizing, debugging and deploying the models to production.
Qualifications
Mandatory skills
Master in Machine Learning or a related field
Proficient programming skills in Python and one of the deep learning toolkits: Keras, Tensorflow, or PyTorch
Good knowledge of C++
+3 years of experience conducting novel research and working in a commercial R&amp;D lab.
Nice to have skills
Ph.D. in Machine Learning or a related field
Publication track record in academic journals and conferences
Lead research projects, iterate fast through various hypotheses - perform literature reviews, design &amp; plan experiments, define requirements for data, and execute experiments
Strong communication skills and the ability to work in a collaborative environment.
Ability to work independently in an agile environment
Other mandatory requirements or limitations
Meetings - usually twice a week in PST timezone.
A glance at chat and emails in the evening hours.
Additional Information
Mobica | Be Extraordinary_
We are Mobica, a global software services company headquartered in Manchester, UK, with offices across Europe and the USA. We partner with businesses across multiple industries, from aerospace to finance and semiconductors to automotive, providing them with access to engineering expertise across the entire technology stack.
Mobica Way
Well-known Clients and Projects focused on the Technologies of Tomorrow - Our expertly crafted software underpins many of today’s amazing customer experiences. We work with well-known global brands to develop widely used tech. When you join us, you'll be both challenged and supported, and you'll be a part of something extraordinary.
Empowered Mobicans driving their Careers - We empower our people to develop their skills, push boundaries and move towards new heights. As a Mobican, you’ll have ample opportunities to advance, learn and grow towards your desired career outcomes.
Ideas are prioritized over Hierarchy and Biases - In Mobica, you are listened to and valued. We’ve built an environment that fosters open communication. We've made it our mission to ensure all team members feel welcome, protected from discrimination and have access to equal opportunities.
We believe that employees should be happy - At Mobica, you can define precisely how you would like to work - at home or in the office - we will create the environment for that. You’ll get access to various virtual, offline and on-site events and platforms where you can learn, brainstorm, challenge, express yourself or simply have some fun and make new friends. Oh, and please help yourself to some delicious fruits and snacks in the office at any time.
What can you expect from us?
We Learn by doing; you will collaborate with industry experts willing to share their knowledge, passion, and experience.
We invest in improving your skills by participating in training and mentoring programs.
You can advance your career with us by choosing from different career paths (technical, management).
We’ll help to broaden your horizons by working in an open and supportive multicultural environment.
Commercial projects from the domain.
Great atmosphere and supportive environment.
You will work in a friendly, relaxed atmosphere created by many bonding events and activities.
What do we offer?
Competitive salary adequate to your skills and performance.
Flexible working hours.
Training programs.
Private medical insurance.
Multisport program.
English lessons.
Company social events.
Relocation assistance.
Diversity and Inclusion Statement
We aim to recruit, develop and retain the most talented people we can find, from a range of backgrounds and cultures. Inclusivity and equality are cornerstones of our Mobica community and a big part of what makes us so brilliant to work with. Here, dedication and performance are valued and rewarded regardless of nationality, gender, age, religious beliefs or other personal characteristics. Here, diversity is celebrated and everyone belongs.
“The benefits of having a diverse workforce from different backgrounds, recruited and developed only on the basis of ability, is a core personal belief for me - so I join with other members of Mobica’s leadership in promoting a commitment to recognise equal opportunities and rights for our talented individuals. Every Mobican can expect to be treated with dignity and respect regardless of personal characteristics or beliefs.”
Samuel Kingston
CEO
Mobica | Be Extraordinary_
Join the visionaries - Be Extraordinary
Show Less
Report</t>
  </si>
  <si>
    <t>NXP Semiconductors</t>
  </si>
  <si>
    <t>Machine Learning Software Engineer (Entry Level)</t>
  </si>
  <si>
    <t>Generic Job Description (not Job Level specific): The FW/MW Engineer / Architect analyzes, designs, programs, debugs and modifies software. Troubleshoots code for firmware (IC embedded code) applications. Work often involves analog and digital hardware and software operating systems. Position requires knowledge and exposure to hardware design. Typically programs in machine language, assembly language and high-level languages (e.g., C, C++).
NXP is an Equal Opportunity/Affirmative Action Employer regardless of age, color, national origin, race, religion, creed, gender, sex, sexual orientation, gender identity and/or expression, marital status, status as a disabled veteran and/or veteran of the Vietnam Era or any other characteristic protected by federal, state or local law. In addition, NXP will provide reasonable accommodations for otherwise qualified disabled individuals.
Show Less
Report</t>
  </si>
  <si>
    <t>Machine Learning Software Engineer</t>
  </si>
  <si>
    <t>Doral, FL</t>
  </si>
  <si>
    <t>The Opportunity:
Are you looking for an opportunity to not just develop software, but to build a system that will have a positive impact? Are you a machine learning (ML) engineer or data scientist with development skills who relishes the opportunity to leverage and deploy artificial intelligence (AI) models within a solution? We are looking for a software engineer who embraces real-world AI problems and relishes the opportunity to apply the latest in technology.
In an increasingly connected world, massive amounts of structured and unstructured data introduce new opportunities. These opportunities require developers capable of building the services and infrastructure necessary to realize the promise of ML and AI. As a machine learning software engineer, you will transform cutting edge machine learning capabilities into applications that solve global challenges.
You’ll work closely with your client to understand their questions and needs, then collaborate with subject matter experts and an elite group of fellow engineers to deliver impactful solutions to the client. You’ll identify the right combination of tools and frameworks, train models, develop machine learning operations pipelines, and deliver robust machine learning applications that turn complex datasets into objective answers to help our military leaders make informed decisions in operational environments.
Join us. The world can’t wait.
You Have:
2+ years of experience with server-side languages, including Python or Java
Experience with TensorFlow or PyTorch
Experience with developing in Jupyter Notebook
Ability to deploy production application to a Cloud environment, including Google Cloud or Amazon Web Services
Secret clearance
Bachelor's degree
Nice If You Have:
2+ years of experience with training models in Databricks with MLflow
TS/SCI clearance
Clearance:
Applicants selected will be subject to a security investigation and may need to meet eligibility requirements for access to classified information; Secret clearance is required.
Create Your Career:
Grow With Us
Your growth matters to us—that’s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Allen’s culture of respect, equity, and opportunity means that, here, you are free to bring your whole self to work. With an array of business resource groups and other opportunities for connection, you’ll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we’ll support you as you pursue a balanced, fulfilling life—at work and at home.
Your Candidate Journey
At Booz Allen, we know our people are what propel us forward, and we value relationships most of all. Here, we’ve compiled a list of resources so you’ll know what to expect as we forge a connection with you during your journey as a candidate with us.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To apply to this job, click Apply Now
Show Less
Report</t>
  </si>
  <si>
    <t>Are you a motivated engineer who is passionate about embracing new challenges and solving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and research organizations in the Defense and Intelligence communities.
We are seeking a Machine Learning Operations Engineer to join our team.
Machine Learning Operations (MLOps) Engineer
As an MLOps Engineer you will work directly with data scientists, data engineers and machine learning researchers to prototype a cutting-edge deep learning system using the latest technologies. Our customer is ready and eager to deploy our products, so we need someone who will dive into our deep learning codebase, learn about the aspects of the process and take ownership of the code repository. Your responsibilities will include: feature development, deploying ML models to production, and ensuring that pipelines are robust and perform as desired.
If you are passionate about using complex data to contribute to ML approaches, are comfortable developing and delivering robust ML systems, enjoy optimizing and automating processes, and collaborating with motivated, dedicated team to turn analytics questions into engineering solutions, this is the role for you.
If you are up to the challenge, you will:
Build and integrate end to end machine learning systems using the latest open source and cloud technologies
Develop, integrate, and maintain multi-step machine learning pipelines
Help to maintain and evolve a deep learning capability and support analysis and testing of outputs
Apply and refine a variety of object detection and classification algorithms in the image domain
Employ strategies to optimize the use of simulated training data in combination with real data for supervised learning
Identify and evaluate new patterns and technologies to improve performance, maintainability and scalability of our ML systems
Find opportunities to simplify workflows, automate tasks, and build components that are reusable across multiple use-cases and teams
Collaborate with team members including regular meetings and peer review of code
Qualifications
United States citizenship- must be eligible to obtain and maintain a US-Government issued security clearance of Top Secret or higher. Citizenship is a requirement for clearance.
Significant experience building end to end ML systems as an MLOps Engineer, Platform Engineer, or equivalent
Experience with designing and implementing end-to-end ML workflows (Data Mining - Data Preparation - Modeling - Deployment - model monitoring) at scale
Familiar with Cloud ML frameworks and infrastructure (preferably AWS), and ML modeling frameworks (Sklearn, PyTorch, Tensorflow, etc.)
Understanding ML algorithms and best practices for working with deep learning systems
Expertise in Python, knowledge of Bash and Unix command line toolkit
Experience with Docker
Strong communication skills to enable cross-functional collaboration and strong communicator
Bachelors, Masters, or PhD Degree in Computer Science, Statistics, Machine Learning or equivalent professional experience
What does EXP offer our team?
At EXP, you will receive a flexible, self-directed benefits package designed to fit your individual needs. Highlights include:
Company-paid, medical, dental and vision insurance
Up to 45 days of Paid Time Off (PTO)?
Individual Benefit Account (IBA) with generous company contribution
Supplemental bonus potential
Up to 12% 401k match
Tuition reimbursement
Professional development opportunities
Student loan repayment assistance
Team member referral program
Free tickets to sporting events, theater, concerts and more
Who we are:
Expedition Technology designs, develops, and delivers innovative, advanced signal, image, and multi-INT solutions for the defense and intelligence communities. We leverage advanced algorithms, platforms, and technologies to solve our customers’ most complex, demanding, and urgent C4ISR challenges. Our culture promotes individual growth and opportunity, prioritizes a collaborative team spirit, and invites the intellectually curious to creatively solve challenging problems. Headquartered in Northern Virginia’s high-tech corridor, EXP is a rapidly growing, privately held, employee-owned company that pushes the boundaries of what is possible every day.
We are proud that our dynamic and collaborative culture along with our generous benefits package allowed us to earn a spot on the 2019, 2020 and 2021 Washington Business Journal's Best Places to Work List.
If you are interested in seeing for yourself why our employees' voices made us a Best Place to Work, send us your resume. We look forward to talking with you.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To apply to this job, click Easy Apply
Show Less
Report</t>
  </si>
  <si>
    <t>The Opportunity:
Are you looking for an opportunity to not just develop software, but to build a system that will have a positive impact? Are you a machine learning (ML) engineer or data scientist with development skills who relishes the opportunity to leverage and deploy artificial intelligence (AI) models within a solution? We are looking for a software engineer who embraces real-world AI problems and relishes the opportunity to apply the latest in technology.
In an increasingly connected world, massive amounts of structured and unstructured data introduce new opportunities. These opportunities require developers capable of building the services and infrastructure necessary to realize the promise of ML and AI. As a machine learning software engineer, you will transform cutting edge machine learning capabilities into applications that solve global challenges.
You’ll work closely with your client to understand their questions and needs, then collaborate with subject matter experts and an elite group of fellow engineers to deliver impactful solutions to the client. You’ll identify the right combination of tools and frameworks, train models, develop machine learning operations pipelines, and deliver robust machine learning applications that turn complex datasets into objective answers to help our military leaders make informed decisions in operational environments.
Join us. The world can’t wait.
You Have:
2+ years of experience with server-side languages, including Python or Java
Experience with TensorFlow or PyTorch
Experience with developing in Jupyter Notebook
Ability to deploy production application to a Cloud environment, including Google Cloud or Amazon Web Services
Secret clearance
Bachelor's degree
Nice If You Have:
2+ years of experience with training models in Databricks with MLflow
TS/SCI clearance
Clearance:
Applicants selected will be subject to a security investigation and may need to meet eligibility requirements for access to classified information; Secret clearance is required.
Create Your Career:
Grow With Us
Your growth matters to us—that’s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Allen’s culture of respect, equity, and opportunity means that, here, you are free to bring your whole self to work. With an array of business resource groups and other opportunities for connection, you’ll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we’ll support you as you pursue a balanced, fulfilling life—at work and at home.
Your Candidate Journey
At Booz Allen, we know our people are what propel us forward, and we value relationships most of all. Here, we’ve compiled a list of resources so you’ll know what to expect as we forge a connection with you during your journey as a candidate with us.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Apply Now: click Apply Now
Show Less
Report</t>
  </si>
  <si>
    <t>Data Wrangler</t>
  </si>
  <si>
    <t>There are over 7 billion people on this planet. And by 2050, there will be 2 billion more... many moving into urban centers at an unprecedented rate. Making sure there is enough food, fiber and infrastructure for our rapidly growing world is what we're all about at John Deere. And it's why we're investing in our people and our technology like never before! Here the world's brightest minds are tackling the world's biggest challenges. If you believe one person can make the world a better place, we'll put you to work. RIGHT NOW.
John Deere is an equal opportunity employer. All qualified applicants will receive consideration for employment without regards to, among other things, race, religion, color, national origin, sex, age, sexual orientation, gender identity or expression, status as a protected veteran, or status as a qualified individual with disability.
Primary Location: United States (US) - Illinois - Moline
Function: Data &amp; Analytics (CA)
Title: Data Wrangler - 93950
Onsite/Remote:Onsite Position
Visa sponsorship is NOT available for this position
Your Responsibilities
As a Data Wrangler for Harvester Works located in East Moline, IL, you will build technical solutions to support Data and Analytics within the Data and Software Solutions organization.
Additionally, you will:
Build solutions that transform data into insights
Execute work that supports the units Smart Connected Factory ambitions.
Innovate and implement new solutions that drive further returns to the business.
Collaborate on solutions that impact Operational Technology, Robotics and Advanced Analytics
VISA Sponsorship is NOT Available for this position
What Skills You Need
1 or more years of experience with reporting and visualization tools such as PowerBI, Tableau, etc.
1 or more years of experience utilizing complex queries to gather and analyze datasets
1 or more years of experience building databases and data pipelines
Demonstrated knowledge in various programming languages (Python, R, SQL, etc.)
What Makes You Stand Out
Demonstrated applied knowledge in Machine Learning techniques and algorithms
Experience in leveraging cloud services (AWS, Azure, etc.)
Experience interacting with a Data Lake environment or other large complex datasets
Education
Ideally you will have a degree or equivalent related work experience in the following:
Bachelors degree in Engineering or Computer Science and/or Technology
What You'll Get
At John Deere, you are empowered to create a career that will take you to where you want to go while working in an inclusive team environment. Here, you'll enjoy the freedom to explore new projects, the support to think outside the box and the advanced tools and technology that foster innovation and achievement. Additionally, we offer a comprehensive reward package to help you get started on your new career path, including:
Flexible work arrangements
Highly competitive base pay and performance bonuses
Savings &amp; Retirement benefits (401K and Defined Benefit Pension)
Healthcare benefits with a generous company contribution in the Health Savings Account
Adoption assistance
Employee Assistance Programs
Tuition assistance
Fitness subsidies and on-site gyms at specific Deere locations
Charitable contribution match
Employee Purchase Plan &amp; numerous discount programs for personal use
Click Here to find out more about our Total Rewards Package.
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
The terms of the applicable benefit plans, and all company actions administering or interpreting these plans, continue to control. Deere &amp; Company reserves the right to suspend, amend, modify, or terminate the Plan(s) in any manner at any time, including the right to modify or eliminate any cost-sharing between the company and participants. Changes, which can be made at any time, are made by action of the company's board of directors, or to the extent authorized by resolution of its board of directors, or by the Deere &amp; Company Compensation Committee. In the event of a conflict between the language of the official Plan Documents and this document, the language of the official Plan Documents will control.
ACA Section 1557 Nondiscrimination Notice
The John Deere Health Benefit Plans for Salaried Employees and The John Deere Benefit Plan for Wage Employees comply with applicable Federal civil rights laws and do not discriminate on the basis of race, color, national origin, age, disability, or sex.
Show Less
Report</t>
  </si>
  <si>
    <t>Meta</t>
  </si>
  <si>
    <t>AI Residency Program (University Grad)</t>
  </si>
  <si>
    <t>The Artificial Intelligence (AI) Residency Program is a one-year research training position designed to give you hands-on experience with artificial intelligence research while working in Meta AI. This program is designed for applicants who seek advanced experience in artificial intelligence research, under the mentorship of an established researcher, with the long-term goal of obtaining an AI research scientist/engineer role. The AI Residency application is open to all fields of study, including areas ostensibly unrelated to machine learning such as (but not limited to) math, physics, finance, economics, linguistics, computational social science, neuroscience and bioinformatics. We seek people from a diverse range of technical backgrounds who have prior coding experience and are passionate about AI research. Candidates for the residency should have a foundational knowledge in ML and AI research, and have plans to pursue a career in research after completing the program. Candidates who already hold a PhD should consider other roles at Meta.During your residency, we will pair you with an AI researcher who will act as your mentor and help guide your project. With your team, you will pick a research problem of mutual interest and then devise new AI techniques to solve it. We also encourage collaborations beyond the assigned mentor. The research will be communicated to the academic community by submitting papers to top academic venues (for example, NeurIPS, ICML, ICLR, CVPR, ICCV, ACL, EMNLP etc.), as well as open-source code releases and/or product impact. This is a full-time, in person, 12-month program that cannot be undertaken in conjunction with university study or another job.Applications will close on Tuesday, January 17, 2023 at 5pm Pacific Time. The program will start in July 2023.
AI Residency Program (University Grad) Responsibilities:
Learn how to perform research in deep learning and AI.
Understand prior work and existing literature.
Work with mentors to identify problem(s) of interest and develop novel AI techniques.
Translate ideas into practical code (in frameworks such as PyTorch).
Share results in the form of an academic paper, open-source project, or Facebook products.
Minimum Qualifications:
Currently has, or is in the process of obtaining, a Bachelor’s degree in a STEM field such as Computer Science, Mathematics, Statistics, Physics, Electrical Engineering, or equivalent practical experience.
Coding experience in a programming language, such as Python or C/C++.
Research and software engineer experience demonstrated via an internship, work experience, coding competitions, or open-source contributions.
Must obtain work authorization in the country of employment at the time of hire, and maintain ongoing work authorization during employment.
Preferred Qualifications:
Exposure to the field of AI research as demonstrated by research projects, university coursework, or self-guided study. Elaboration on these experiences should be included in the candidate personal statement.
Completed coursework in: Linear Algebra, Probability, Calculus, or equivalent.
Knowledge in learning platforms such as PyTorch, TensorFlow, or Jax.
Significant contributions to open-source projects, demonstrating strong math, engineering, statistics, or machine learning skills.
Experience communicating complex research in a clear, precise, and actionable manner.
Facebook is proud to be an Equal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law.Facebook is committed to providing reasonable accommodations for candidates with disabilities in our recruiting process. If you need any assistance or accommodations due to a disability, please let us know at accommodations-ext@fb.com.
Apply Now: click Apply Now
Show Less
Report</t>
  </si>
  <si>
    <t>Diffbot</t>
  </si>
  <si>
    <t>Menlo Park, CA</t>
  </si>
  <si>
    <t>About Us
At Diffbot, we believe that access to structured information will be the critical resource for the coming wave of intelligent applications—for everything from new app experiences, to search assistants, to enterprise business intelligence.
That’s why our team of world-class AI engineers is building a machine that can autonomously synthesize the world’s largest database of structured information and looking for those that want to join us on this mission.
Machine Learning Engineer
Machine Learning Engineers in our applied division design and build massively scaled systems that power the core of Diffbot’s autonomous knowledge extraction system. You’ll work with some of the world’s most premier researchers in their field, both at Diffbot and in academic AI labs, to implement state-of-the-art models in our production datacenter.
Responsibilities
Improve accuracy of our production machine learning systems by applying the latest published research, feature engineering, and tuning of model hyperparameters
Own end-to-end accuracy and performance for our 60+ machine learning problems
Be up to date on the latest research publications, and rapidly assess the latest results for production and scalability potential
Work closely with product leadership and customers on training datasets and error analysis
Requirements
Masters in Computer Science or equivalent work experience
Industry experience designing and developing software
Experience implementing the latest machine learning algorithms
Experience in designing performant production systems
Production/deployment engineering in java
Preferred Skills
Java, C++, C#
Published research in CV/NLP topics
PhD in Computer Science
This is a remote position.
Show Less
Report</t>
  </si>
  <si>
    <t>Measured</t>
  </si>
  <si>
    <t>SVP, Engineering</t>
  </si>
  <si>
    <t>Who We Are
Measured helps DTC brands grow by identifying media’s incremental contribution to business outcomes and providing a single source of truth for media investment decisions. The Measured Intelligence Suite is easy to use, enterprise-grade software that delivers automated incrementality experiments for every marketing channel and cross-channel source of truth reporting. Measured experiments are powered by a marketing data warehouse that was purpose built for analytics, providing a privacy-compliant place to store, manage and utilize valuable marketing data from across the business. Measured is a 100% remote-first company with employees located all around the world.
Summary
The Measured platform represents the 4th gen evolution in marketing analytics SaaS platforms. It’s packed with “standard” innovations in marketing tech and ad tech over the last 15 years, while pushing the envelope on new frontiers in marketing tech and marketing sciences. We are solving problems across distributed systems, linear/integer programming, state machine algorithms, managing industrial-scale ML models and artfully-crafted-bespoke data science models in one framework, dependency graphs based adaptive systems, SaaS-like database management, managing 100s of 3rd party API integrations, applications in graph theory, artful blending of big data &amp; small data, the list goes on. Lots and lots of original innovation throughout. The engineering program is set up in an agile and iterative mold, with just-enough-process, maximal creative freedom and ownership to enable you to really express yourself and do the best work of your career.
Many of the engineering team members have a decade and a half of experience architecting machine learning and big data systems, and drove many patented breakthrough innovations that moved the marketing measurement industry into the advanced attribution era.
We are looking for a SVP of Engineering to bring best practices from the world’s top engineering programs, and elevate our engineering execution from a strong program to a world class engineering program. If you love solving hard real-world problems and have a passion for your craft, you’ll love working with us.
Responsibilities
Be a strategic problem-solver with prior organizational leadership experience and be able to collaborate with team members.
Demonstrate excellent communication skills, an ability to connect with other engineers, developers, product managers.
Have a solid foundation in software design.
Creating standards and procedures to ensure that quality standards are met and consistent.
Developing the team to ensure quality end products.
Preparing and optimizing budgets.
Recommending technological developments and improvements inefficiency.
Contributing to recruitment activities.
Qualifications
Engineering or similar degree. Advanced degrees are a plus.
Ideally a career path growing up through the engineering career ladder.
Leadership background - experience building teams and scaling engineering orgs from 50-300.
Experience working in or building engineering excellence programs.
Ability to work across US/Europe and India markets a massive plus.
Familiarity with SaaS platforms a massive plus.
Previous working experience in software design and developing scalable platforms.
Strong skillset of engineering fundamentals.
Must be knowledgeable about industry trends, best practices, and change management.
Strong organizational leadership skills.
No recruiters, applicants only.
#LI-Remote
This is a remote position.
Show Less
Report</t>
  </si>
  <si>
    <t>McDonald's Corporation</t>
  </si>
  <si>
    <t>Machine Learning Ops Engineer</t>
  </si>
  <si>
    <t>Company Description
McDonald’s new growth strategy, Accelerating the Arches, encompasses all aspects of our business as the leading global omni-channel restaurant brand. As the consumer landscape shifts we are using our competitive advantages to further strengthen our brand. One of our core growth strategies is to Double Down on the 3Ds (Delivery, Digital and Drive Thru). McDonald’s will accelerate technology innovation so 65M+ customers a day will experience a fast, easy experience, whether at one of our 25,000 and growing Drive Thrus, through McDelivery, dine-in or takeaway.
Leading this tech revolution is McDonald’s Global Technology organization made up of intrapreneurs who get to build really cool tech with scary smart people using the latest innovations like AI, IOT, and edge computing. We do this working along diverse, global teams who are always hungry for a challenge. It’s bonus points when you get to see your family and friends use the tech you build at their favorite McD restaurant.
As we have matured as an engineering organization and seen the demands for technology grow exponentially, we’re gearing up to deliver on the next set of opportunities for the business. We are building up an engineering team in house accountable for our strategic products. We’ll have diverse squads made up of engineers with traditional and specialized skillsets, both from internal engineers coupled with our partners, to help us flex with demand and solve technology innovation challenges done at an incredible scale.
Job Description
As Machine Learning Ops engineer in our Global Technology Data &amp; Analytics team, you’ll be working with an outstanding global team of data engineers, data scientists and other product managers to build cutting edge analytics solutions and applications. It is an exciting time at McDonald’s as we are growing our analytics and ML engineering capabilities and team.
What you will do?
Design, build and the ML Ops framework and set up cloud platform components for data science models to deploy, scale and ensure ongoing monitoring
Develop CI/CD pipeline and automation for data ingestion and model deployment
Collaborate with data scienstists, data engineers and architects to define and implement technical architecture blueprint for AI/ML solutions
Build and maintain tools and infrastructure for data processing for AI/ML development initiatives
Develop and update technical documentation for senior leaders and colleagues to serve as a reference guide.
Qualifications
Must have received or be willing to receive the COVID-19 vaccination by date of hire to be considered. Proof of vaccination required.
Required Skills:
3+ years in DevOps, Data Engineering and ML background with Cloud platforms
3+ years of experience with MLOps tools such as MLFlow and Kubeflow
3+ years of experience in Python scripting and analytics platforms like Databricks or Sagemaker
Bachelor’s degree in engineering, statistics, or other field with a quantitative component is required; Master’s degree preferred.
Strongly Preferred Skills:
Hands-on experience with modern machine learning libraries, frameworks, and technologies
Ability to leverage critical thinking and analytical skills to improve business outcomes
Excellent written and verbal communication skill
Self-motivated with ability to set priorities and mentor others in a performance driven environment.
Experience with continuous integration and deployment (CI/CD) frameworks.
Additional Information
McDonald’s is committed to providing qualified individuals with disabilities reasonable accommodations to perform the essential functions of their jobs. Additionally, if you (or another applicant of whom you are aware) require assistance accessing or reading this job posting or otherwise seek assistance in the application process, please contact recruiting.supportteam@us.mcd.com
McDonald’s provides equal employment opportunities to all employees and applicants for employment and prohibits discrimination and harassment of any type without regard to sex, sex stereotyping, pregnancy (including pregnancy, childbirth, and medical conditions related to pregnancy, childbirth, or breastfeeding), race, color, religion, ancestry or national origin, age, disability status, medical condition, marital status, sexual orientation, gender, gender identity, gender expression, transgender status, protected military or veteran status, citizenship status, genetic information, or any other characteristic protected by federal, state or local laws. This policy applies to all terms and conditions of employment, including recruiting, hiring, placement, promotion, termination, layoff, recall, transfer, leaves of absence, compensation and training.
Nothing in this job posting or description should be construed as an offer or guarantee of employment.
Start your job application: click Easy Apply
Show Less
Report</t>
  </si>
  <si>
    <t>Autonomous Systems Developer artificial intelligence and machine learning</t>
  </si>
  <si>
    <t>Group 22—Counter Weapons of Mass Destruction (C-WMD) Systems Group.
The C-WMD Systems Group develops systems and technology for preparedness, as well as the characterization, detection, mitigation, medical response, remediation, and attribution of CBRNE (Chemical, Biological, Radiological, Nuclear, and Explosive) threats. The C-WMD Systems group is seeking a Technical Staff member to support autonomous system development to address key stakeholder needs and further the Group’s core C-WMD mission areas. As an autonomous systems developer you will work with an interdisciplinary team to support the development, deployment, and testing of sensors, support algorithms, and other technologies for advanced autonomous systems. Research and development efforts are generally conducted in collaboration with stakeholder and first responder communities. Developed systems can include anything from laboratory testbeds through operational prototypes.
Job Description
Activities within the group are highly collaborative and multidisciplinary; as a result, the C-WMD Systems Group draws from a very diverse talent pool across the fields of engineering (e.g., electrical, mechanical, chemical, biomedical, general), physics, mathematics, applied mathematics, computer science, chemistry, and biology. Staff members work in a team environment to study a broad range of technical questions of importance and to develop systems to counter the proliferation and use of WMDs. Many of these systems rely on advanced autonomous capabilities. Autonomy research and development topics include one or more of the following: guidance/planning, estimation and feedback control, artificial intelligence and machine learning, and computer vision.
We welcome you to apply to become an impactful member of our team. MIT Lincoln Laboratory is a diverse workplace with excellent family benefits, mentorship programs and volunteer opportunities.
Requirements
Ph.D. in mechanical engineering, electrical engineering, computer engineering, systems engineering, or computer science with coursework and research emphasis on autonomous systems / robotics.
In lieu of a Ph.D., a master’s degree with 5+ years of directly related experience will be considered.
Hands on experience developing autonomous systems operating in real world environments is required.
Programming experience with C++ and Python using a Linux development environment is also required.
Candidates should have strong skills in the development and presentation of technical materials to varied audiences.
For Benefits Information, click http://hrweb.mit.edu/benefits
Selected candidate will be subject to a pre-employment background investigation and must be able to obtain and maintain a Secret level DoD security clearance.
To safeguard our health and well-being, MIT Lincoln Laboratory requires COVID-19 vaccination for all employees. Individuals may request exemption from the vaccine requirement for medical or religious reason.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38409 #CJ
Apply Now: click Apply Now
Show Less
Report</t>
  </si>
  <si>
    <t>Postdoctoral Researcher</t>
  </si>
  <si>
    <t>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We are seeking a candidate with a strong background in the application of AI and machine learning methods to biological systems. The candidate is expected to develop and apply advanced AI/ML methods to understand the basic principles underlying cell functions to modify and build cells with designed activity. A successful candidate will have strong background in computational chemistry and biophysics and experience in direct application of atomistic simulations or other computational methods.
Required Technical and Professional Expertise
PhD in Computational Biochemistry or Biology, Chemistry, Physics, Bioengineering, or related fields
Proven experience with mathematical modeling, statistical analysis, and AI/ML methods applied to biological data and systems
Demonstrated working experience with collaborators and experimentalists
Background in molecular dynamics simulations and computational modeling of protein and biological systems
Bay Area located (due to attendance to yearly CCC events, i.e. Symposium, Retreat, and NSF committee meeting)
Preferred Technical and Professional Expertise
Good publication track record
Excellent English communication (written and oral)
Fully dedicated, self-motivated
About Business Unit
IBM Research is the organic growth engine of IBM and an innovation engine for our customers and partners. As part of this mission, IBM Research anticipates and examines 'What's Next in Computing' to ultimately create and integrate the technologies the world relies upon to solve big challenges and unlock new opportunities. We create and pioneer new markets for IBM, our partners and customers as exemplified in our ongoing quest to reach practical and large-scale quantum computing. Across IBM Research, we realize the power and potential to accelerate discovery with our partners and clients by combining the power of high performance computing, AI, and Quantum, all integrated through the hybrid cloud.
This job requires you to provide your COVID-19 vaccination status with supporting documentation, where legally permissible.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This job requires you to provide your COVID-19 vaccination status with supporting documentation, where legally permissible.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Supplemental 1 employees may be eligible for up to 8 paid holidays, minimum of 56 hours paid sick time and the IBM Employee Stock Purchase Plan. IBM offers paid family medical leave and disability benefits to eligible employees where required by applicable law.
The compensation range and benefits for this position are based on a full-time schedule for a full calendar year. The salary will vary depending on your job-related skills, experience and location. Pay increment and frequency of pay will be in accordance with employment classification and applicable laws. For part time roles, your compensation and benefits will be adjusted to reflect your hours. Benefits may be pro-rated for those who start working during the calendar year.
We consider qualified applicants with criminal histories, consistent with applicable law.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Apply Now: click Apply Now
Show Less
Report</t>
  </si>
  <si>
    <t>Datatron Technologies</t>
  </si>
  <si>
    <t>Head of Machine Learning Engineer</t>
  </si>
  <si>
    <t>Datatron is a cutting-edge, MLOps / Model/Ops platform for machine learning model deployment, life-cycle management, and governance. Our vision is to give enterprises experience the tremendous benefits of AI by giving them state-of-the-art MLOps toolsets that are typically found in large cloud players. We are defining the future of model operations and we are just getting started. We are committed to models coming to life in production, and most importantly, staying alive and accurate.
As more and more enterprise companies begin AI programs and leverage Machine Learning to help improve customer experiences and revenue, the opportunity has massive growth potential. Datatron is primed to capitalize on this opportunity. We have built a platform that has already solved major AI/ML pain points for Fortune 100 enterprise brands like Comcast and Domino’s. Datatron helps businesses get more AI/ML models into production faster, delivering business value in less time while providing critical governance for models in production.
Respected industry analysts like Gartner, who have surveyed the competitive landscape, have indicated that Datatron’s product is at the vanguard of the pack. Backed by world-class tier-1 investors. We have proven value, demonstrated by our Fortune 100 clientele. We are in a growth phase and are scaling out teams across the company.
Opportunity:
As Head of Machine Learning Engineer on our team, you will assess and recommend the right ways to measure operational effectiveness and detect degradation, helping to develop configurable governance analytics for models which are necessary to monitor the reliability of performance. You will find means to integrate and interact with different providers of data science tools and ML solutions to extend the options available to customer data scientists, as they enter testing and deployment phases so that tasks that currently take them weeks and months of effort for each model take hours or days instead, all thanks to you. You will also understand our functionality with enough expertise to work closely with customers when needed to demonstrate the software or advise on their use cases, at times assisting our Customer Success team during implementation for new customer evaluations. Additionally, you will collaborate with data scientists and product designers, rapidly prototyping new platform capabilities, algorithms, or useful features.
What Would Help Us:
At least 5 years of full-time coding, preferably with high proficiency in Python.
Insight into how the operational realities of data science can be better managed and accelerated.
A significant focus in the past on MLOps, building data pipelines, and evaluating libraries.
Previous projects deeply involving Kubernetes and containerization of models.
Developed against AWS and Azure services on occasion and deployed on the same.
Incorporated local data caches for pre-population of features and stateful model support.
Experience with one or more popular machine learning frameworks and workbench products.
A willingness to adapt, are passionate about accelerating model lifecycles, and capable of working independently, putting in extra effort when necessary, as we are an early-stage startup.
What We Offer:
A culture of growth with room to learn.
Medical/dental/vision insurance plans.
Unlimited PTO.
100% remote work options.
A talented team around you is equally committed to success.
Gym reimbursement.
401k.
For more info, please visit www.datatron.com
Datatron is an equal opportunity employer and values diversity very highly at our company. For us, diversity is the true key to innovation, and everyone in the Datatron family is equally embraced for their unique perspective and experiences. We do not discriminate on the basis of race, religion, color, national origin, gender, sexual orientation, age, marital status, veteran status, or disability status.
Show Less
Report</t>
  </si>
  <si>
    <t>Machine Learning and AI Data Scientist - Python / R / NLP</t>
  </si>
  <si>
    <t>Rosslyn, VA</t>
  </si>
  <si>
    <t>In this age of disruption, organizations need to navigate the future with confidence by tapping into the power of data analytics, robotics, and cognitive technologies such as Artificial Intelligence (AI).
Our Strategy &amp; Analytics portfolio helps clients leverage rigorous analytical capabilities and a pragmatic mindset to solve the most complex of problems. By joining our team, you will play a key role in helping to our clients uncover hidden relationships from vast troves of data and transforming the Government and Public Services marketplace.
Work you'll do
Developing advanced analytics products
Apply data visualization and statistical programming tools to enterprise data
Work directly with customers in the federal, state, and/or local government.
Support all phases of analytic work product development, from the identification of key business questions to delivery insights to decision-makers.
Requires special attention to the interplay between data and the business processes that produce it and the decision-makers that consume insights.
The team
The GPS Analytics and Cognitive (A&amp;C) offering is responsible for developing advanced analytics products and applying data visualization and statistical programming tools to enterprise data in order to advance and enable the key mission outcomes for our clients.
Our team supports all phases of analytic work product development, from the identification of key business questions through data collection and ETL, and from performing analyses and using a wide range of statistical, machine learning, and applied mathematical techniques to delivery insights to decision-makers. Our practitioners give special attention to the interplay between data and the business processes that produce it and the decision-makers that consume insights.
Requirements:
3+ years of experience with programming languages such as Python, Java, R
3+ years of experience with data visualization tools, such as Tableau, Qlik, PowerBI, or equivalent
3+ years data engineering experience with ETL, SQL, NoSQL Apache Hadoop
Secret, Top Secret, or TS/SCI clearance required
Bachelor's degree
Preferred:
Experience with structured and unstructured data and using ML to solve problems with unstructured data sets and relational database
Experience with Spark
Experience deploying ML models to low power systems for inference
Experience with containerization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#LI-BL2
Apply Now: click Apply Now
Show Less
Report</t>
  </si>
  <si>
    <t>Koo Lab at Cold Spring Harbor Laborator</t>
  </si>
  <si>
    <t>Postdoc in Machine Learning in Genomics – Koo Lab</t>
  </si>
  <si>
    <t>Cold Spring Harbor, NY</t>
  </si>
  <si>
    <t>The Koo Lab at the Simons Center for Quantitative Biology at Cold Spring Harbor Laboratory is looking to hire an ambitious and self-directed postdoctoral fellow at the intersection of machine learning and genomics.
Potential projects include:
1) Bridge the conceptual divide between flexible deep neural network models and prior biological knowledge of gene regulation by advancing the design concepts to provide an inductive bias towards biophysically meaningful interactions.
2) Develop cutting edge model interpretability tools to distill knowledge learned by high performing deep neural networks.
The Koo Lab studies the functional impact of genomic mutations through a computational lens using data-driven machine learning solutions. We are broadly interested in applications for studying gene regulation and protein (dys)function. Our approach develops methods to interpret high-performing deep learning models to distill knowledge that they learn from big, noisy biological sequence data. Our goal is to elucidate biological mechanisms that underly sequence-function relationships, with a broader aim of advancing precision medicine for complex diseases, including cancer. (For more info: http://koolab.cshl.edu/)
The Koo Lab is situated in the Simons Center for Quantitative Biology at Cold Spring Harbor Laboratory (CSHL). The Simons Center is a closely knit community of researchers that study diverse topics in genomics, evolution, biophysics, immunology, and neuroscience. Members also benefit from easy access to CSHL’s vibrant Meetings and Courses program, which hosts leading conferences in many biological disciplines. CSHL is located on the north shore of Long Island and is readily accessible from New York City via the Long Island Railroad.
Qualifications:
· Candidate must have (or expect to soon receive) a PhD in a quantitative field (i.e. Computational Biology, Computer Science, Bioinformatics, Biophysics, or related discipline).
· Strong publication record with one or more first-author research publications/pre-prints in the field of quantitative biology or machine learning (broadly defined).
· Strong written and oral communication skills.
· Strong knowledge of Python programming. Familiarity with DL frameworks (i.e. TensorFlow, PyTorch, and JAX) is a plus.
· Familiarity with one or more of the following concepts: language models, explainable AI, robust ML, causal inference, fairness, active and lifelong learning is a plus, but not required.
· Prior experience in both machine learning and genomics is desirable, but expertise in one and sufficient enthusiasm to learn the other can replace lack of experience.
To apply:
Interested candidates should email Peter Koo (koocshl.edu) with a cover letter, CV and contact information for two individuals who can provide letters of reference upon request. Applications will be considered on a rolling basis.
CSHL is an EO/AA Employer. All qualified applicants will receive consideration for employment and will not be discriminated against on the basis of race, color, religion, sex, sexual orientation, gender identity, national origin, age, disability or protected veteran status. VEVRAA Federal Contractor.
Job Type: Full-time
Pay: $65,000.00 - $72,000.00 per year
Benefits:
Dental insurance
Health insurance
Vision insurance
Schedule:
Monday to Friday
Ability to commute/relocate:
Cold Spring Harbor, NY 11724: Reliably commute or planning to relocate before starting work (Required)
Work Location: One location
Show Less
Report</t>
  </si>
  <si>
    <t>Brookhaven National Laboratory</t>
  </si>
  <si>
    <t>Research Scientist for Machine Learning</t>
  </si>
  <si>
    <t>Upton, NY</t>
  </si>
  <si>
    <t>Brookhaven National Laboratory (www.bnl.gov) delivers discovery science and transformative technology to power and secure the nation’s future. Brookhaven Lab is a multidisciplinary laboratory with seven Nobel Prize-winning discoveries, 37 R&amp;D 100 Awards, and more than 70 years of pioneering research. The Lab is primarily supported by the U.S. Department of Energy’s (DOE) Office of Science. Brookhaven Science Associates (BSA) operates and manages the Laboratory for DOE. BSA is a partnership between Battelle and The Research Foundation for the State University of New York on behalf of Stony Brook University.
Organizational Overview
The mission of the NSLS-II’s Photon Science Division is to enable world-class research by delivering exceptional scientific tools to a broad user community that requires large scale facilities. Enhanced data analysis for x-ray scattering data, independent of the scientific sample, is essential to this mission. To that effect, the Coherent Soft X-ray (CSX) and Coherent Hard X-ray (CHX) beamlines at NSLS-II are partnering with the Brookhaven National Laboratory Computer Science Initiative (CSI) in order to test existing or develop new machine learning algorithms to that reduce the required expertise in data reduction and analysis. X-ray Photon Correlation Spectroscopy (XPCS), which utilizes a time series of x-ray scattering patterns from a given sample, will be the focus of this effort.
Position Description
The Photon Division has a 2 year term opening for a scientific computing Research Staff to work closely with CSI and NSLS-II staff. The project involves developing machine learning algorithms that can distinguish between “good” time series data sets and those containing systematic error, quantify systematic error effects in order to salvage data, and to use machine learning to extract physically meaningful quantities from large data sets. For reference, see some of our publicly available work Scientific Reports 11.1 (2021): 1-12 and arXiv preprint arXiv:2201.07889 (2022) – accepted to Physical Review Research. We have further unpublished models supporting various capabilities.
Essential Duties and Responsibilities:
Develop machine learning and AI methods for coherent scattering time series data sets (e.g., XPCS) with the end goal of reliably and accurately quantifying observed timescales of sample dynamics regardless of the data quality.
Develop and maintain/improve integration of machine learning and AI methods with NSLS-II’s data pipeline (beamline servers and dedicated HPC-like resources).
Collaborate with a wide variety of researchers that include experimental scientists, mathematicians and theorists, data scientists and engineers, and computational scientists in order to complete project deliverables.
Present and publish results.
Document research software with standard tools to support a public version release and use by the community.
Position Requirements
Degree in Computational Science, Applied Mathematics, Physical Sciences or other applicable field (e.g., Medical Imaging);Bachelor’s and 2+ years experience, or Master’s and 1+ year experience
Demonstrated record of scientific excellence (course work, publications, talks, or documented software projects) that is somehow relevant to duties and responsibilities.
Ability to work collaboratively with individuals from diverse scientific fields.
Experience writing scientific data analysis software in Python.
Preferred Knowledge, Skills, and Abilities:
PhD in Computational Science, Applied Mathematics, Physical Sciences or other applicable field.
Ability to understand data from a physically meaningful point of view.
Experience with object-oriented software development in C++.
Experience with common machine learning methods (e.g., convolutional neural networks).
Experience with common machine learning software libraries (e.g., PyTorch).
Experience in post-processing, model development, and analysis of large data sets.
Demonstrated software development, preferably in a collaborative and distributed manner.
At Brookhaven National Laboratory we believe that a comprehensive employee benefits program is an important and meaningful part of the compensation employees receive. Our benefits program includes, but is not limited to:
Medical, Dental, and Vision Care Plans
Flexible Spending Accounts
Paid Time-off and Leave Programs (vacation, holidays, sick leave, paid parental leave)
401(k) Plan
Flexible Work Arrangements
Tuition Assistance, Training and Professional Development Programs
Employee Fitness/Wellness &amp; Recreation: Gym/Basketball Courts, Weight Room, Fitness Classes, Indoor Pool, Tennis Courts, Sports Clubs/Activities (Basketball, Ping Pong, Softball, Tennis)
Brookhaven National Laboratory and the Energy and Photon Sciences Directorate are committed to your success. We offer a supportive work environment and the resources necessary for you to succeed.
Brookhaven Science Associates requires proof of a COVID-19 vaccination for all employees. Proof of full vaccination as recognized by the CDC and/or WHO is required at the start of your employment.
Brookhaven National Laboratory (BNL) is an equal opportunity employer that values inclusion and diversity at our Lab. We are committed to ensuring that all qualified applicants receive consideration for employment and will not be discriminated against on the basis of race, color, religion, sex, sexual orientation, gender identity, national origin, age, status as a veteran, disability or any other federal, state or local protected class.
BNL takes affirmative action in support of its policy and to advance in employment individuals who are minorities, women, protected veterans, and individuals with disabilities. We ensure that individuals with disabilities are provided reasonable accommodation to participate in the job application or interview process, to perform essential job functions, and to receive other benefits and privileges of employment. Please contact us to request accommodation.
VEVRAA Federal Contractor
Show Less
Report</t>
  </si>
  <si>
    <t>Genmab</t>
  </si>
  <si>
    <t>Senior Scientist, Pharmacology, Machine Learning</t>
  </si>
  <si>
    <t>Genmab is focused on the creation and development of innovative and differentiated antibody products, with the aim of improving the lives of cancer patients.
The Role
You will serve as a senior scientist of pharmacology machine learning (ML) to develop statistical, machine learning, and deep learning models which can be utilized for decision making in drug development. You will perform diverse scientific data analysis using PK/PD, biomarker and clinical efficacy and safety data from early to late-stage development of our products at Genmab. The candidate will design and build custom advanced analyses and ML/AI models to discover new insights/knowledge from diverse data domains. You may also serve as the pharmacology lead on several pre-clinical and clinical development programs, providing pharmacology support and execution of clinical development plans that include characterization and prediction of pharmacokinetics and pharmacodynamics of the drug candidate.
This is an exciting opportunity to be part of a passionate, high profile, high-impact Pharmacology team, and work in a highly dynamic and collaborative setting.
The level of the role will be commensurate with the individual's level of experience.
Responsibilities:
Provides pre-clinical and clinical pharmacology support on multi-disciplinary study teams for pre-clinical and clinical programs.
Apply cutting-edge machine learning/deep learning methods to scientific domains (e.g., dose selection, prediction of clinical outcomes).
Collaborate with scientific stakeholders to develop models and communicate results/recommendations to meet scientific needs.
Access, process, visualize, and analyze large volumes of diverse data.
Lead technical discussions and present key findings for internal meetings.
Performs other responsibilities as requested by management
Requirements:
A MS or higher degree in Bioinformatics, Data Science, Computational Biology, Computer Science, or Engineering Sciences or related discipline
Previous pharmaceutical industry experience is a huge plus.
Experience with machine learning/deep learning concepts and algorithms with a track record of applying them towards solving scientific problems.
Experience in disease modeling, survival analysis, digital biomarker development, and/or applied statistics.
Good programming skills with R, Python, Fortran, NONMEM, and C++, etc.
Passionate about solving technical problems and applying novel technologies to further scientific goals.
Experience and strong understanding of oncology drug development is preferred
Strong analytical and problem-solving skills.
Flexible, with positive attitude, ability to work with multidisciplinary teams, prioritize projects effectively and communicate at all levels within the company
Excellent verbal and interpersonal communication skills
Domestic and international travel will be required.
Genmab will offer the successful application a challenging position, where the right candidate will have the opportunity to work with highly specialised people across functions in an informal, multicultural environment, with an aim to make a difference in the lives of people with cancer.
At Genmab, we pride ourselves on our unique culture. We are committed to make a positive impact on the lives of cancer patients. We hypothesize and experiment to seek innovative solutions, no matter the employee’s role; we speak up, empower each other, and embrace change and growth; we respect and celebrate our differences while working as one team. Teamwork and respect are central pillars of Genmab’s culture and we therefore ensure an inclusive, open, and supportive professional work environment across our international locations. Genmab employees work with determination, challenge the status quo and cultivate a growth mindset in everything we do.
We are committed to fostering workplace diversity at all levels of the company and we believe it is essential for our continued success. No applicant shall be discriminated against or treated unfairly because of their race, color, religion, sex (including pregnancy, gender identity, and sexual orientation), national origin, age, disability or genetic information.
Genmab US, Inc. is committed to protecting your personal data and privacy. Please see our privacy policy for handling your data in connection with your application on our website:
https://www.genmab.com/privacy/us-applicants-privacy-notice/
Scam alert
Please be alerted that at the moment a recruitment scam involving Genmab is circulating. The scam involves recruiters on LinkedIn and elsewhere, pretending to be Genmab employees, headhunting candidates, asking for CVs and other personal information. The scam can include asking for payment for interviews or interview preparation. This communication is not coming from Genmab, we encourage people to stay alert and not to respond to these queries.
Show Less
Report</t>
  </si>
  <si>
    <t>Saildrone</t>
  </si>
  <si>
    <t>Senior Software Engineer - Machine Learning</t>
  </si>
  <si>
    <t>Alameda, CA</t>
  </si>
  <si>
    <t>About Us
At Saildrone, we sustainably explore, map, and monitor the oceans to understand, protect, and preserve our world. Saildrone provides real-time access to critical data from any ocean on earth, 24/7/365, and uses proprietary software applications to transform that data into actionable insights and intelligence. Saildrone’s fleet of uncrewed surface vehicles (USVs), powered by renewable wind and solar power, have a minimal carbon footprint and operate without the need for a crewed support vehicle. We work with governments, civil agencies, foundations, universities, and private companies around the globe to drive better information about our oceans and seas—from sailing into the eye of a category 4 hurricane to obtain new data about how storms intensify collecting new CO2 data in hard-to-reach areas, and counting fish biomass to inform sustainable fishery management, to mapping the ocean floor and reducing illegal fishing and drug trafficking. As a result of our work, we have been included on Fast Company’s annual list of the “World’s Most Innovative Companies for 2022”, earned the 2022 Ocean Awards’ Innovation Award, won “Best Tech For Good” in the 2022 Timmy Awards, and were recognized by Andreessen-Horowitz’s American Dynamism 50 list of the “Top 50 companies kickstarting American renewal. Saildrone’s hurricane mission was included as one of the New York Times’ “21 Things That Happened for the First Time in 2021,” and Popular Science's “100 Greatest Innovations of 2021.”
We are based in Alameda, CA, with offices in Washington DC, St. Petersburg, FL, and Fall River, MA, and operate our missions worldwide. We are backed by top-tier investors in the frontier-tech and sustainability sectors, including Social Capital, Capricorn, Lux Capital, BOND Capital, and Emerson Collective.
This is an exciting opportunity with a fast-growing team at the cutting-edge intersection of big data services and autonomous hardware. You will be an integral part of a high-performing multi-disciplinary delivering high impact for humanity and future generations.
The Role
As a software engineer on the Machine Learning team, you will help to develop and harden our MLOps stack, enabling easily definable datasets, robust and reproducible model training, efficient inference and evaluation, and smooth model deployment to Saildrones.
Responsibilities
Write efficient, well-tested, reliable and maintainable code following CI/CD best-practices.
Optimize machine learning pipelines and models across multiple performance dimensions- runtime, compute resources, stakeholder-derived performance metrics, etc.
Work with machine learning and software engineers to implement and deploy performant models that leverage Saildrone’s unique sensor suite (e.g., cameras, radar systems, bathymetric sensors, hydrophones).
Collaborate cross-functionally with oceanographic domain experts and the machine learning, perception, and data pipeline teams to ensure sensor data quality and runtime performance of the models at sea and at port.
Required skills and experience
Strong Python and C++ skills to enable new types of models in the training pipelines and deployed on the drones
Experience developing ML Ops pipelines that touch the full ML lifecycle, including maintaining ML models under continuous development
Experience with one or more ML frameworks (e.g., PyTorch, TensorFlow, Caffe)
Experience with one or more cloud computing platforms
Experience with runtime libraries for ML models, such as TensorRT
BS in a related field
5+ years professional experience
Desired skills and experience
MS, PhD in a related field
Experience with sensor fusion
Experience fielding ML models on robots, cars, cell phones or other edge devices
Experience with oceanographic, maritime, and/or acoustic data
Knowledge of bazel build systems and python bindings
Location: This position is remote friendly but based out of Alameda, CA. Only candidates with proper permits to work in the United States can be considered. Our waterfront office offers beautiful views of San Francisco Bay in always sunny Alameda. Even our walls have good karma, our offices mix software development with a hardware production line in the former airplane hangar used to film 'The Matrix'.
Benefits:
Medical, dental and vision plans for you and your dependents.
Short and relaxing ferry ride from the Ferry Building for SF residents
Enhanced Parental Leave Programs
Competitive benefits including excellent medical, life insurance, 401k plan
Catch up on the latest news about us:
Interagency Public-Private Partnership Sends Uncrewed Saildrone to Explore Remote Alaskan Waters - NOAA OER (August 11, 2022)
An Unprecedented View Inside a Hurricane – EOS (May 6, 2022)
Meet the sailing robots trying to solve climate change – The Hill (Mar. 18, 2022)
They Sailed Into a Hurricane, Now these Unmanned Saildrones are Seeking Data on Our Carbon Uptake – CNN (Dec. 9, 2021)
Saildrone Catches a $100M C Breeze to Build More Robo-boats – TechCrunch (Oct. 18, 2021)
With A Sight, Sound And Radar Picture, Saildrone Could Build An AI Database Of Everything In The Ocean – Forbes (Aug. 16, 2021)
Changing Arctic Environment Could Also Change Technologies Needed to Protect It, Experts Say – SeaPower Magazine (Aug. 2, 2021)
Autonomous Research Vehicle Completes Ocean Crossing from San Francisco to Hawaii – Hydro International (July 13, 2021)
Saildrone Featured Videos Playlist
We are an equal opportunity employer and value diversity at our company. We do not discriminate on the basis of race, religion, color, national origin, gender, sexual orientation, age, marital status, veteran status, or disability status.
Individual compensation packages are based on geographic location, scope of the role, relevant experience, and the ability to deal with complexity and problem solve within our organization, among other factors
Individuals who require employer sponsorship to remain employed in the United States now or in the future will not be considered for hire for certain positions.
In accordance with Saildrone’s mandatory employee COVID-19 vaccination policy, please be advised that all employees are required to be vaccinated and boosted to safeguard the health of our employees and their families, our customers and visitors and the community at large.
Any unsolicited resumes/candidate profiles submitted through our website or to personal email accounts of employees of Saildrone are considered property of Saildrone and are not subject to payment of agency fees.
#LI-AG1
#LI-JK1
#LI-LP1
This is a remote position.
Show Less
Report</t>
  </si>
  <si>
    <t>Bloomberg</t>
  </si>
  <si>
    <t>Applied Machine Learning Scientist - Data Technologies</t>
  </si>
  <si>
    <t>Who we are:
The Bloomberg Engineering Data Technologies Department engineers systems and models that serve billions of data points to some of the World's most discerning customers each day. The Data Science team is a dynamic, collaborative and intellectually stimulating bunch, working together on interesting problems to bring impact to our customers and clients. We care deeply about building a diverse, inclusive organization, and hope that you can join us in this exciting work!
What we do:
At Bloomberg, our systems ingest hundreds of billions of market data ticks and millions of curated news stories for financial players to process and make investment decisions. Our company-wide machine learning efforts enhance our clients' ability to find the right pieces of information that are necessary to succeed in their jobs.
In our Data Science team, we are transforming the technology, the data and the insights that Bloomberg provides to our customers across the global financial sector, using data science and machine learning.
What's in it for you:
You will work alongside extraordinary talent to find innovative solutions to some of the most interesting problems in the Financial Industry (and beyond!) using data science and machine learning. In collaboration with colleagues in Engineering, the CTO office, the Data group and the Product organization, you will be working with complex datasets, developing prototypes to test analytical hypotheses and performing statistical quantitative analyses to drive business value for the company.
You'll need to have:
4+ years of experience with an object-oriented programming language such as Python or Java
Subject matter expertise in one or more of the following: Artificial Intelligence (AI), Natural language Processing (NLP), Machine Learning (ML), Statistical Models, and Text Analytics on large data sets
Master's or PhD in Computer Science, Engineering, Mathematics, similar field of study or equivalent work experience
Experience using Apache Spark or other distributed data processing technologies
Ability to work with the Software Development Lifecycle (version control, unit testing, etc.)
We'd like to see:
Prior work with financial data in large-scale, data-rich environments
Fluency in time series, panel data, behavioral analysis, text processing and/or alternative data and Bayesian statistics
Experience with deep learning
Sense of ownership of the work, working well both independently and collaboratively
Bloomberg is an equal opportunity employer and we value diversity at our company. We do not discriminate on the basis of age, ancestry, color, gender identity or expression, genetic predisposition or carrier status, marital status, national or ethnic origin, race, religion or belief, sex, sexual orientation, sexual and other reproductive health decisions, parental or caring status, physical or mental disability, pregnancy or parental leave, protected veteran status, status as a victim of domestic violence, or any other classification protected by applicable law.
Bloomberg is a disability inclusive employer. Please let us know if you require any reasonable adjustments to be made for the recruitment process. If you would prefer to discuss this confidentially, please email amer_recruit@bloomberg.net.
Salary Range: 160,000 - 250,000 USD Annually + Benefits + Bonus
The referenced salary range is based on the Company's good faith belief at the time of posting. Actual compensation may vary based on factors such as geographic location, work experience, market conditions, education/training and skill level.
We offer one of the most comprehensive and generous benefits plans available and offer a range of total rewards that may include merit increases, incentive compensation [Exempt roles only], paid holidays, paid time off, medical, dental, vision, short and long term disability benefits, 401(k) +match, life insurance, and various wellness programs, among others. The Company does not provide benefits directly to contingent workers/contractors and interns.
To apply to this job, click Apply Now
Show Less
Report</t>
  </si>
  <si>
    <t>In this age of disruption, organizations need to navigate the future with confidence by tapping into the power of data analytics, robotics, and cognitive technologies such as Artificial Intelligence (AI).
Our Strategy &amp; Analytics portfolio helps clients leverage rigorous analytical capabilities and a pragmatic mindset to solve the most complex of problems. By joining our team, you will play a key role in helping to our clients uncover hidden relationships from vast troves of data and transforming the Government and Public Services marketplace.
Work you'll do
Developing advanced analytics products
Apply data visualization and statistical programming tools to enterprise data
Work directly with customers in the federal, state, and/or local government.
Support all phases of analytic work product development, from the identification of key business questions to delivery insights to decision-makers.
Requires special attention to the interplay between data and the business processes that produce it and the decision-makers that consume insights.
The team
The GPS Analytics and Cognitive (A&amp;C) offering is responsible for developing advanced analytics products and applying data visualization and statistical programming tools to enterprise data in order to advance and enable the key mission outcomes for our clients.
Our team supports all phases of analytic work product development, from the identification of key business questions through data collection and ETL, and from performing analyses and using a wide range of statistical, machine learning, and applied mathematical techniques to delivery insights to decision-makers. Our practitioners give special attention to the interplay between data and the business processes that produce it and the decision-makers that consume insights.
Requirements:
3+ years of experience with programming languages such as Python, Java, R
3+ years of experience with data visualization tools, such as Tableau, Qlik, PowerBI, or equivalent
3+ years data engineering experience with ETL, SQL, NoSQL Apache Hadoop
Secret, Top Secret, or TS/SCI clearance required
Bachelor's degree
Preferred:
Experience with structured and unstructured data and using ML to solve problems with unstructured data sets and relational database
Experience with Spark
Experience deploying ML models to low power systems for inference
Experience with containerization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#LI-BL2
To apply to this job, click Apply Now
Show Less
Report</t>
  </si>
  <si>
    <t>Who we are:
The Bloomberg Engineering Data Technologies Department engineers systems and models that serve billions of data points to some of the World's most discerning customers each day. The Data Science team is a dynamic, collaborative and intellectually stimulating bunch, working together on interesting problems to bring impact to our customers and clients. We care deeply about building a diverse, inclusive organization, and hope that you can join us in this exciting work!
What we do:
At Bloomberg, our systems ingest hundreds of billions of market data ticks and millions of curated news stories for financial players to process and make investment decisions. Our company-wide machine learning efforts enhance our clients' ability to find the right pieces of information that are necessary to succeed in their jobs.
In our Data Science team, we are transforming the technology, the data and the insights that Bloomberg provides to our customers across the global financial sector, using data science and machine learning.
What's in it for you:
You will work alongside extraordinary talent to find innovative solutions to some of the most interesting problems in the Financial Industry (and beyond!) using data science and machine learning. In collaboration with colleagues in Engineering, the CTO office, the Data group and the Product organization, you will be working with complex datasets, developing prototypes to test analytical hypotheses and performing statistical quantitative analyses to drive business value for the company.
You'll need to have:
4+ years of experience with an object-oriented programming language such as Python or Java
Subject matter expertise in one or more of the following: Artificial Intelligence (AI), Natural language Processing (NLP), Machine Learning (ML), Statistical Models, and Text Analytics on large data sets
Master's or PhD in Computer Science, Engineering, Mathematics, similar field of study or equivalent work experience
Experience using Apache Spark or other distributed data processing technologies
Ability to work with the Software Development Lifecycle (version control, unit testing, etc.)
We'd like to see:
Prior work with financial data in large-scale, data-rich environments
Fluency in time series, panel data, behavioral analysis, text processing and/or alternative data and Bayesian statistics
Experience with deep learning
Sense of ownership of the work, working well both independently and collaboratively
Bloomberg is an equal opportunity employer and we value diversity at our company. We do not discriminate on the basis of age, ancestry, color, gender identity or expression, genetic predisposition or carrier status, marital status, national or ethnic origin, race, religion or belief, sex, sexual orientation, sexual and other reproductive health decisions, parental or caring status, physical or mental disability, pregnancy or parental leave, protected veteran status, status as a victim of domestic violence, or any other classification protected by applicable law.
Bloomberg is a disability inclusive employer. Please let us know if you require any reasonable adjustments to be made for the recruitment process. If you would prefer to discuss this confidentially, please email amer_recruit@bloomberg.net.
Salary Range: 160,000 - 250,000 USD Annually + Benefits + Bonus
The referenced salary range is based on the Company's good faith belief at the time of posting. Actual compensation may vary based on factors such as geographic location, work experience, market conditions, education/training and skill level.
We offer one of the most comprehensive and generous benefits plans available and offer a range of total rewards that may include merit increases, incentive compensation [Exempt roles only], paid holidays, paid time off, medical, dental, vision, short and long term disability benefits, 401(k) +match, life insurance, and various wellness programs, among others. The Company does not provide benefits directly to contingent workers/contractors and interns.
Apply Now: click Apply Now
Show Less
Report</t>
  </si>
  <si>
    <t>California State University</t>
  </si>
  <si>
    <t>Campus:
San Francisco
Job ID: 521642
Job Title:
Machine Learning Researcher (Research Technician III) - Office of Research and Sponsored Programs
Appointment Type:
Temporary
Time Base:
Part-Time
Date Posted:
December 8, 2022
Closing Date:
Open until filled
Description:
Working Title
Machine Learning Researcher
SF State University
San Francisco State is an Equal Opportunity Employer and does not discriminate against persons on the basis of race, religion, color, ancestry, age, disability, genetic information, gender, gender identity, gender expression, marital status, medical condition, National origin, sex, sexual orientation, covered veteran status, or any other protected status. Reasonable accommodations will be provided for qualified applicants with disabilities who self-disclose by contacting the Senior Human Resources Manager.
Applicants may visit titleix.sfsu.edu for more information on SF State's policy prohibiting discrimination, and how to file an online report using the procedures under Executive Order 1096 Revised. Inquiries can be directed to the campus Title IX Coordinator and Discrimination, Harassment, and Retaliation Administrator by calling (415) 338-2032 or emailing vpsaem@sfsu.edu.
San Francisco State is a 100% Smoke/Vapor-Free Campus. Smoking or Vaping of any tobacco/plant-based substance is not permitted on any University properties.
The person holding this position may be considered a "mandated reporter" under the California Child Abuse and Neglect Reporting Act and is required to comply with the requirements set forth in CSU Executive Order 1083 as a condition of employment.
This position may be a "designated position" in the California State University's Conflict of Interest Code. The successful candidate accepting this position may be required to file Conflict of Interest forms subject to the regulations of the Fair Political Practices Commission.
Department
Office of Research and Sponsored Programs/ Computer Science
Appointment Type
Temporary: Position will end on or before December 31, 2023. Permanent status cannot be earned in this grant funded position. This Temporary appointment can be concluded prior to the stated temporary appointment end date, normally with a two-week notice period. Continuation of this temporary appointment is contingent upon grant funding.
Time Base
Part-Time (0.15)
Work Schedule
Days and times to be arranged at time of hire.
Anticipated Hiring Range
$900.00 Per Month at Part-Time (0.15)
$6000.00 Per Month at Full-Time (1.0)
Salary is commensurate with experience.
Position Summary
Under the general direction of the Principal Investigator, the Machine Learning Researcher will provide support and oversight for the daily function of lab research activities (machine learning development), including but not limited to maintaining GPU server standards and protocols up to institutional standards, monitoring the budget, and organizing laboratory meetings. Additionally, the candidate with work closely with SF State students and community members for training on Machine Learning Core lab equipment, standard laboratory practices and protocols, while also maintaining research relationships with community partners.
Position Information
Research Data Support
Prepare detailed plans for study for research projects with local partners. This includes the development of protocols with directions for troubleshooting procedures, and optimization of standard laboratory operating procedures.
Acquire data for Machine Learning (ML) training processing, conduct data analysis of ML performance, and interpret data of ML results.
Prepare graphic representations of study results to distribute to research partners.
Research Administrative Support
Assist in the recruitment of human participants in ML research studies.
Write and maintain project IRBs
Organize and oversea the work of a small team (e.g. lab members).
Other duties as assigned
Minimum Qualifications
Knowledges and Abilities:
Thorough knowledge of research techniques, including the planning of studies and investigations, the determining of variables and the developing of reference materials; thorough knowledge of research reporting techniques; general knowledge of machine learning techniques and the programming of data; thorough knowledge of the techniques and treatment of data such as simple correlation methods, trend analysis, frequency distribution analysis, sampling techniques, hypothesis testing and methods of interval estimation; familiarity with the principles of personnel management and effective supervision and ability to direct the work of others.
Ability to reason logically and capacity for independent and creative thinking on research problems; ability to develop techniques for handling a large variety of detailed data and ability to analyze these data; ability to establish and maintain cooperative working relationships; ability to speak and write effectively; ability to analyze situations accurately and to adopt an effective course of action.
Experience:
Three years of progressively responsible technical research or statistical experience including or supplemented by one year in the interpretation and graphic presentation of data.
Education:
Equivalent to graduation from a four-year college or university. (Additional qualifying professional experience may be substituted for the required education on a year-for-year basis.)
A background check (which may include: checks of employment records, education records, criminal records, civil records, motor vehicle records, professional licenses, and sex offender registries, as position requires). Failure to satisfactorily complete the background check may affect the application status of applicants or continued employment of current CSU employees who apply for the position.
Preferred Qualifications
Graduate degree in the Machine Learning/Deep Learning.
Experience working with community partnership, including universities, community organizations and high schools.
At least 4 years of research experience
Experience working with and providing research training for undergraduates.
Prior experience as a lab manager for a research laboratory.
Core Competencies – embody the following competencies:
Bias toward collaboration and teamwork.
Effective oral, written and nonverbal communication skills.
Customer/Client Focus with an emphasis in problem solving and resolution.
Personal effectiveness and credibility as demonstrated by interpersonal and professional confidence.
Diversity and inclusion.
Pre-Employment Requirements
This position requires the successful completion of a background check.
Eligibility to Work
Applicants must be able to provide proof of US Citizenship or authorization to work in the United States, within three business days from their date of hire.
Employment Requirement
CSU requires faculty, staff, and students who are accessing campus facilities to be immunized against COVID-19 or declare a medical or religious exemption from doing so. Any candidates advanced in a currently open search process should be prepared to comply with this requirement. The systemwide policy can be found at
CSUEU Position
Eligible and qualified on-campus applicants, currently in bargaining units 2, 5, 7, and 9 are given hiring preference.
Additional Information
SF STATE IS NOT A SPONSORING AGENCY FOR STAFF OR MANAGEMENT POSITIONS. (i.e. H1-B VISAS).
Thank you for your interest in employment with California State University (CSU). CSU is a state entity whose business operations reside within the State of California. Because of this, CSU prohibits hiring employees to perform CSU-related work outside of California with very limited exception. While this position may be eligible for occasional telework, all work is expected to be performed in the state of California, and this position is assigned to on-campus operations.
The Human Resources office is open Mondays through Fridays from 8 a.m. to 5 p.m., and can be reached at (415) 338-1872.
Please note that this position, position requirements, application deadline and/or any other component of this position is subject to change or cancellation at any time.
Show Less
Report</t>
  </si>
  <si>
    <t>Anduril Industries</t>
  </si>
  <si>
    <t>Machine Learning Data Annotation Contractor</t>
  </si>
  <si>
    <t>Costa Mesa, CA</t>
  </si>
  <si>
    <t>Anduril Industries (tech start-up) is seeking candidates for contractor positions to support machine learning data operations at scale. This is an opportunity to learn how datasets that power machine learning and artificial intelligence are created.
Responsibilities:
Executing on data annotation projects
Providing quality assurance on data annotation projects
Working in a team to achieve goals on a timeline
Skills Required:
Attention to detail
Proactive attitude in solving unforeseen problems
Ability to maintain concentration across an extended workflow
Other Requirements:
Must be a US Person as access to export-controlled software and information is required
Work must be completed on premise at the Anduril location
Details:
Access to 2 meals per 5-hour work shift (8 AM to 1 PM or 1 PM to 6 PM weekdays)
15 hour per week minimum
Preferred that the candidate intends to work for at least 6 months in the role
Job Types: Part-time, Full-time
Pay: $22.00 per hour
Schedule:
4 hour shift
8 hour shift
Ability to commute/relocate:
Costa Mesa, CA 92626: Reliably commute or planning to relocate before starting work (Required)
Work Location: One location
Start your job application: click Easy Apply
Show Less
Report</t>
  </si>
  <si>
    <t>Carlsbad, CA</t>
  </si>
  <si>
    <t>Job Description
One team. Global challenges. Infinite opportunities. At Viasat, we’re on a mission to deliver connections with the capacity to change the world! For more than 35 years, Viasat has helped shape how consumers, businesses, governments and militaries around the globe communicate. We’re looking for people who think big, act fearlessly, and create an inclusive environment that drives positive impact to join our team.
Job Responsibilities
As a Machine Learning Engineer, you will be part of a diverse team of engineers developing next-generation, vertically integrated products and services at Viasat. You will develop new, novel algorithms and techniques for analyzing complex data sets collected during Viasat's product and service lifecycles. You will be responsible for defining and developing models that produce new inferences and enable action by adjacent teams. You will work with software engineers to create new tools, libraries, and services that can expand Viasat's ability to understand complex data sets. You will be part of a growing team developing cloud-based solutions for tackling problems found at the groundbreaking of technological development.
On this team, you'll build a breadth of knowledge including distributed systems, predictive analytics, and machine learning. You will design, develop, and deploy analytic pipelines to answer questions across multiple business areas and disciplines for Viasat's broad but vertically integrated products. We encourage learning through immersion, collaboration and action. We value adaptability and curiosity. Our ideal candidate is someone focused on solving tough problems using data and loves doing so. You will have a role in the training and education of your peers by providing technical guidance and supporting team member growth.
Maintains responsibility for translating business requirements into objectives and problems to be solved using data science and machine learning optimization
Architect, design, and build data analysis pipelines working with large and complex data sets to monitor and analyze metrics
Use statistical tools to design experiments and determine causality. Design and create predictive and decision-making algorithms for various business needs
Transforming and understanding data from many systems
Presents technical solutions to business partners using their strong communication skill
Maintains responsibility for ensuring the delivered software product remains operational and that fresh data is ingested continually
Requirements
5+ years of industry experience in software development, machine learning and/or distributed systems.
Experience with leading initiatives from inception to production.
Experience with Python/Spark, C/C++ and SQL
Experience working with diverse and disparate datasets.
Ability to communicate and present data to technical &amp; non-technical audiences
A Bachelor degree in a highly quantitative field (Computer Science, Engineering, Statistics, Mathematics, Physics or related field)
Preferences
Master's degree is a plus
Experience building ML/DL models &amp; supporting infrastructure (training &amp; inference).
Experience with spatial/GIS processing (postgis, rasters/GDAL, pyproj, shapely)
Experience with docker, ansible, airflow
Knowledge of communication &amp; networking protocols
Experience with visualization frameworks such as plot.ly/D3, Matplotlib, bokeh/seaborn, or similar.
#LI-Remote
Additional Requirements and Information
Minimum Education
Bachelors Degree
Years of Experience
5-8 years
Travel
Up to 10%
Citizenship
None
Clearance
None
Worker Classification
Employee
At Viasat, we consider many factors when it comes to compensation, including the scope of the position as well as your background and experience. For United States-based jobs only: The pay range for this position is $146750 to $241950 annually; however, base pay may vary within this range depending on location, job-related knowledge, skills, and experience. Additional cash or stock incentives may be provided as part of the compensation package, in addition to a range of medical, financial, and/or other benefits, dependent on the position offered. Learn more about Viasat’s comprehensive benefit offerings that are focused on your holistic health and wellness.
146750
241950
Show Less
Report</t>
  </si>
  <si>
    <t>Description -
The Data Science &amp; AI group in Personal System Software is responsible for delivering a broad range of software capabilities, including generating actionable insights from business data, increasing operational efficiency with automation, and building breakthrough experiences for HP products and services. We are seeking Machine Learning engineer to collaborate with our software engineers and product teams to solve difficult technical problems and develop new machine learning capabilities that will impact upcoming HP products. If you have deep technical skills, are intensely curious, and like to attack the hardest and the most challenging problems, want to make a difference in the lives of others, and want to work in a highly supportive environment, then we invite you to apply to join our team.
In this highly visible role, you will:
Work in all phases of building, deploying, and evaluating machine learning applications
Lay the foundation for new products and services by developing new technical solutions to difficult problems.
Work in a cross-functional team environment.
Communicate your results internally within Personal System software.
Some of our areas of interest include:
(1) Recommendation systems, including content customization and customer engagement improvement
(2) Predictive Analytics, including failure prediction, time-series forecasting, anomaly detection, and root cause analysis
(3) Natural Language Processing, including sentiment analysis, text summarization, and conversational interfaces
(4) MLOps, along with integration with software development lifecycles and continuous integration/continuous delivery
Responsibilities
Mines data using modern tools and programming languages.
Defines and implements models to uncover patterns and predictions creating business value and innovation.
Identify AI opportunities, hands-on prototype and iterate models and deploy them across millions of devices.
Comfortable with hands-on, day-to-day problem solving, implementing quick and effective action plans to meet short-term priorities and emerging opportunities.
Works with the business and product management to understand the business domain perspective and product vision
Balance the business needs with technical constraints by building deep subject matter expertise for your area.
Effectively tells stories with the data using visualization tools/methods to demonstrate insight impact and business value.
Assures accuracy, integrity, and compliance of cleansed data.
Maintains proficiency within the data science domain by keeping up with technology and trend shifts.
Leads a project team of data science professionals, assuring insights are communicated regularly and effectively, reviewing designs, models, accuracy, and data compliance.
Maintain the team's focus on strategy and goal-oriented results when tackling complex problems.
Collaborates and communicates with the project team regarding project progress and issue resolution.
Represents the data science team for all phases of larger and more-complex development projects.
Provides guidance, training, and mentoring to less experienced staff members.
Knowledge &amp; Skills
Minimum:
Extensive experience using statistics, mathematics, algorithms, and programming languages.
Possess a background in linear algebra, statistics, or multivariate calculus.
Expert knowledge of SQL, Python and PySpark
Strong understanding of classical ML techniques and time-series forecasting.
Fluent in structured and unstructured data, its management, and modern data transformation methodologies
Understands data management principles along with model evaluation and training techniques for neural networks.
High EQ, ability to deal with ambiguity and work collaboratively in a high paced environment.
Enjoys working in a geographically distributed environment
Ability to create models to pull valuable insights from data.
Create stories and visualizations to describe and communicate data insights in a clean and simple manner.
Ability to use creativity to spot trends and tease out patterns in large datasets.
Hands-on technical skills with the inquisitiveness to learn products, work with them, and provide recommendations to drive continuous improvement.
Strong analytical and problem-solving skills.
Excellent written and verbal communication skills; mastery in English and local language.
Able to work independently yet collaborate cross-functionally in a global and multicultural environment
Able to manage multiple work streams effectively and provide timely updates to leadership
Comfortable and effective working in new areas that require experimentation and rapid problem solving
Preferred:
Experience in one or more deep learning frameworks such as Tensorflow/Keras, or PyTorch.
Conversant in programming languages such as Golang, Java, or Scala
In-depth knowledge of one or more deep learning areas such as computer vision or natural language processing
Experience in Cloud computing specially AWS
History of contributions to open source projects such as projects hosted on GitHub, SourceForge, or OSDN.
Prior participation in data science competitions such as Kaggle, DrivenData, or CodaLab.
Scope &amp; Impact
Collaborates with peers, junior engineers, data scientists, and project team.
Typically interacts with high-level Individual Contributors, Managers, and Program Teams.
Leads a project requiring data engineering solutions development.
Education &amp; Experience
Master's or PhD degree in a highly quantitative field (Computer Science, Machine Learning, Operational Research, Statistics, Mathematics, or equivalent.)
4+ years of industry experience in predictive modelling and data science roles.
Where legally permitted, an offer of employment is conditional upon you providing proof that you are fully vaccinated against COVID-19 (as defined by the CDC) as of your first day of employment.
#LI-POST
About HP
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
Show Less
Report</t>
  </si>
  <si>
    <t>Allen Institute</t>
  </si>
  <si>
    <t>Scientific Data Engineer I - Bioinformatic and Machine Learning</t>
  </si>
  <si>
    <t>Scientific Data Engineer I - Bioinformatic and Machine Learning
The mission of the Allen Institute is to unlock the complexities of bioscience and advance our knowledge to improve human health. Using an open science, multi-scale, team-oriented approach, the Allen Institute focuses on accelerating foundational research, developing standards and models, and cultivating new ideas to make a broad, transformational impact on science.
The mission of the Allen Institute for Brain Science is to accelerate the understanding of how the human brain works in health and disease. Using a big science approach, we generate useful public resources, drive technological and analytical advances, and discover fundamental brain properties through integration of experiments, modeling and theory.
We seek a scientific data engineer experienced with modern applied statistics and machine learning to model multimodal neuroscientific data collected on cutting-edge data generation platforms. This position is situated within the imaging department which consists of ~20 scientist and research associates using widefield, confocal, 2-photon, and light-sheet microscopes. You will collaborate with an enthusiastic, dynamic and growing team (~10) of computational and experimental scientists within the imaging department to build an infrastructure for the large-scale analysis of spatial transcriptomics data. Potential projects include: 1) Develop an automated pipeline for quality control of spatial transcriptomics data. 2) Integration this data with other modalities using machine learning approaches to generate multimodal atlases of brain tissue. 3) Establish visualization platforms to share the data with internal and external collaborators. This infrastructure will be of crucial importance to future atlasing projects, which include a developing mouse brain atlas as well as human and non-human primates brain atlases. The work will be part of multiple larger project that have long-term funding through the Brain Initiative Cell Atlasing Network (BICAN). The ideal candidate will have experience building computational models from large-scale datasets and engage collaboratively with data collection and data engineering teams to ensure model efficacy.
The Allen Institute believes that team science significantly benefits from the participation of diverse voices, experiences and backgrounds. High-quality science can only be produced when it includes different perspectives. We are committed to increasing diversity across every team and encourage people from all backgrounds to apply for this role.
Essential Functions
Conceive, develop, and implement statistical and machine learning models to drive discovery from large biological datasets
Participate in a highly interactive and multidisciplinary environment
Influence data collection and processing pipelines to improve data quality and model performance
Effectively communicate findings across the institute as well as to the greater scientific community in peer-reviewed journals, scientific conferences, and web documentation
Practice software development best practices and follow industry standards
Note: Reasonable accommodations may be made to enable individuals with disabilities to perform the essential functions. This description reflects management’s assignment of essential functions; it does not proscribe or restrict the tasks that may be assigned.
Required Education and Experience
Bachelor’s degree in computer science, neuroscience, physics, mathematics, applied mathematics, engineering, or related field, or equivalent combination of degree and experience
Experience in applied statistics and machine learning
Command of current statistics and machine learning literature
Experience in scientific computing including Python and Linux/UNIX environment
Preferred Education and Experience
0 – 2 years of equivalent experience
Demonstrated success working on interdisciplinary projects
Experience in high-performance scientific computing
Experience in computational neuroscience
Familiarity with best practices for open-source software development
Familiarity with NGS analysis packages
Physical Demands
Fine motor movements in fingers/hands to operate computers and lab equipment
Position Type/Expected Hours of Work
This role is currently able to work both remotely and onsite in a hybrid work environment. We are a Washington State employer, and the primary work location for all Allen Institute employees is 615 Westlake Ave N.; any remote work must be performed in Washington State.
Travel
Attendance and participation in national and international conferences required (travel may not be required to attend)
Additional Eligibility Qualifications
In keeping with our focus on employee safety, all employees must be fully vaccinated against COVID-19 as a condition of employment unless a medical or religious exemption is approved. All employees will be required to keep their vaccination status up to date according to CDC guidance and our policy.
Additional Comments
**Please note, this opportunity offers relocation assistance**
**Please note, this opportunity offers work visa sponsorship**
Annualized Salary Range
$75,003 - $105,004 *
Final salary depends on required education for the role, experience, and level of skills relevant to the role, along with work location, where applicable.
Benefits
Employees (and their families) are eligible to enroll in benefits per eligibility rules outlined in the Allen Institute’s Benefits Guide. These benefits include medical, dental, vision, and basic life insurance. Employees are also eligible to enroll in the Allen Institute’s 401k plan. Paid time off is also available as outlined in the Allen Institute’s Benefits Guide. Details on the Allen Institute’s benefits offering are located at the following link to the Benefits Guide: https://alleninstitute.org/careers/benefits.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Show Less
Report</t>
  </si>
  <si>
    <t>MedArriv</t>
  </si>
  <si>
    <t>Director, Data Science and Machine Learning</t>
  </si>
  <si>
    <t>MedArrive is a fast-paced and fast-growing start up on a simple mission: Improving people's lives by bringing more humanity to healthcare. Our enemy is an often soulless, transactional healthcare system that's increasingly engineering the vital human touch away from the experience - and often hard to access.
We are looking for a seasoned data scientist to catalyze a data-driven product and service culture at MedArrive.
As our Director of Data Science and Machine Learning, you will own the data and analytics substrate that forms the intelligence layer powering our entire platform. You will do so balancing the need to set up a framework that scales to our future ambitions while meeting our more immediate market and customer needs. Reporting to the CTO, you will be responsible for nurturing and building out a high performing remote data science and machine learning function, including data, ML, and analytics engineers as well as data scientists. You will work with amazing colleagues, brainstorm new ideas, and develop data processing techniques, models, algorithms and visualizations to solve challenging problems and communicate insights that have a substantial impact.
Our goal is to create a platform and eventual marketplace for in-home medical support in a complex, multi-stakeholder industry. Our platform and apps are deployed in AWS, with our data infrastructure largely built out of DataBricks using Scala, PySpark, and Python. Our intelligence layer - an extension of our data infrastructure - leverages both predictive and prescriptive analytics techniques to orchestrate actions across patient journeys and applications. Our end-users are internal Cx &amp; Clinical staff, consumers/patients, field providers (EMTs, Paramedics, etc.) and staff at healthcare organizations (hospitals, health plans).
What you'll do:
Ongoing stewardship of MedArrive's Technology Strategy and Plans
Partner with the rest of the platform leadership team to ensure the overall technology roadmap and backlog supports business direction and priorities.
Forge the long term vision and direction for the MedArrive Intelligence Layer (underlying data, analytics &amp; services that power the platform)
Own planning, design and execution to keep moving forward towards a scalable data &amp; analytics platform and efficient data pipelines in MedArrive's AWS Footprint.
Drive strong execution against roadmap
Partner with leaders and stakeholders across the business to investigate, prioritize, and deliver impactful data products, machine learning models, and analyses.
Develop, collect and maintain structured and unstructured data sets for analysis and reporting. As needed, Identify and apply methods to acquire, explore, cleanse, and fuse data from different sources.
Continually monitor and adjust as needed to balance between long term and near term needs, tech debt and new capabilities, while inspiring the team to bring their best selves to and be engaged in their work at MedArrive.
As needed, directly handle high-impact projects.
Understand and manage stakeholder expectations within the team and across the organization
Solidify and scale the MedArrive Data Science &amp; Engineering Culture and Practice:
Manage the development lifecycle, using data to drive continuous improvements, with a strong focus on meeting the team's commitments given evolving business priorities and market/ customer needs.
Lead definition and implementation of competency definitions at every level, and align with recruiting initiatives.
Drive ongoing improvement in functional excellence and best practices (design sessions, code reviews, automation, etc.)
Above all, lead the team responsible for this Platform, evolving it into a high-performing team of Data Scientists &amp; Machine Learning Engineers over time.
What you'll need:
7+ years of hands-on experience in a Data Science/Engineering or Analytics role at commercial technology or technology-enabled services companies.
Bachelor's Degree in Mathematics, Computer Science, Economics (or related field)
Demonstrated expertise with data science methods, multivariate statistical modeling, neural network architectures, machine learning algorithms and production level programming principles. Experience crafting, conducting, analyzing, and interpreting experiments and investigations.
Demonstrated ability to apply programming skills to data acquisition, preprocessing, modeling and monitoring as well as proficiency with common data science/analytics software languages &amp; tools (e.g. Python, SQL) and cloud computing platforms (e.g. Amazon Web Services).
Ability to distill data-driven insights through informative visualizations &amp; analytical communications
Preferred qualifications:
5+ years experience working with healthcare data in enterprise/ consumer space.
Experience in building, training, scoring, tuning and maintaining predictive models in production at enterprise scale.
Advanced quantitative degree (Statistics, Mathematics, Economics, Data Science, Computer Science or related field)
Proficiency and extensive experience with DataBricks
Proficiency with data visualization tools (D3.js, R Shiny, Looker, Tableau or similar).
Extensive experience working with healthcare data (Claims, Clinical, etc.)
Experience with libraries such as Pytorch, TensorFlow and Keras
Experience working with large datasets (Hadoop/Spark preferred)
More about us
MedArrive exists to expand access to care, drive efficiency, and reduce healthcare expenses. We enable healthcare payers and providers to seamlessly extend care services into the home, unlocking access to high-quality healthcare for more people at a fraction of the cost.
Our logistics and care management platform allows providers and payers to bridge the virtual care gap, integrating physician-led telemedicine with in-person care from EMS professionals, Nurses, Community Health Workers, Phlebotomists, and more. As a result, patients can access trusted medical expertise from their homes' comfort and safety without interruption to the continuity of care, ultimately resulting in better patient outcomes, a better-utilized healthcare workforce, and significant cost savings for patients and providers alike.
MedArrive has more than 50k highly-skilled "Field Providers'' including EMS professionals in its national network, and services span dozens of clinical use cases, including complex condition monitoring, transitional care and readmission prevention, vaccinations and immunizations, medication administration and much more.
MedArrive is a proud Equal Opportunity Employer – we recruit, train, compensate and promote our team members based on qualifications. We know how important it is not only to include, but to actively seek out a diversity of opinions and voices.
We want to hear from you regardless of your race, religion, national origin, sex, gender identity, sexual orientation, disability, age, veteran status, or any other applicable legally protected characteristics.
For candidates living in Colorado and/or New York, the expected total compensation (includes base salary, bonus and equity) is $190,000 - $300,000 range , depending on a variety of non-discriminatory factors, including qualifications, experience, and geographic location.
Show Less
Report</t>
  </si>
  <si>
    <t>Xcelerate Solutions</t>
  </si>
  <si>
    <t>Research Scientist/Multimodal Machine Learning - TS</t>
  </si>
  <si>
    <t>Research Scientist – Multimodal Machine Learning TS
Xcelerate Solutions is seeking a Reseach Scientist- Multimodal Machine Learning with a background in deep learning to integrate, adapt, and extend novel capabilities to address the customer’s research challenges in competitive contract and internal research and development (R&amp;D) programs (basic and applied). Candidates with a deep technical background in multimodal machine learning, few-shot / one-shot / zero-shot learning, semi-supervised / self-supervised / weakly-supervised learning, learning on graphs, or recommender systems are strongly encouraged to apply. Come join our award-winning organization and work with some of the most talented and brightest minds in the GovCon industry.
Location:
Bethesda, MD
Security Clearance:
TS
Responsibilities:
Independently influence the development of approaches and solutions that address highly complex research challenges as well as partner in a team environment across organizations.
Independently design and undertake new applications of research as well as partner in a team environment across organizations.
Develop topics for novel and innovative R&amp;D approaches to solving program challenges and work with potential sponsors (customers or internal champions) to secure funding for new research efforts based on those topics.
Perform metrics-based evaluations of new technologies from research organizations to determine potential contributions.
Lead teams of fellow researchers, data scientists, data engineers, and software engineers to execute complex R&amp;D programs.
Apply machine learning algorithms onto various problem sets
Minimum Requirements:
Advanced degree (PhD highly desired) in machine learning, computer science, data science, or a related discipline, such as statistics or applied mathematics. Typically requires BS degree and 8+ years of prior relevant experience or Masters with 6+ years of prior relevant experience.
Ability to program in Python
Familiarity with common general and deep learning ML toolkits such as scikit-learn, PyTorch, Tensorflow, fastai, etc.
Familiarity with common NLP ML toolkits such as stanza, genism, NLTK, spaCy, etc.
Familiarity with common CV ML toolkits such as OpenCV, YOLO architectures, DeepFace, etc.
Familiarity with collaboration environments (e.g. Jupyter notebooks, PyCharm, VSCode, CDSW)
Demonstrable experience (both individually and leading/directing others in) adapting and extending open technologies in the context of novel machine learning approaches
Experience leading technical projects to successful completion
Knowledge of state-of-the-art methods coupled with the creativity and intelligence to advance beyond them. Track record of active learning and creative problem solving
With a Master’s degree, at least eight (8) years of specialized experience innovating analytical techniques and performing analytical functions using machine-learning libraries or other approaches. With a PhD, at least six (6) years of specialized experience is required.
Top Secret Security clearance - current and active
Preferred Qualifications: (if applicable)
Previous experience as a technical lead, such as a principal investigator on a project
Experience in one or more of the following
Apply transfer learning to retrain or fine-tune existing models to novel datasets
Multimodal machine and representation learning on highly heterogeneous data
Few-shot, one-shot, and zero-shot learning techniques and applications in environments with limited access to labeled data
Semi-supervised, self-supervised, and weakly-supervised learning techniques and applications in environments with limited access to labeled data
Graph machine learning
Building robust recommender systems for application end-users
Multilingual NLP
About Xcelerate Solutions:
Founded in 2009 and headquartered in McLean, VA, Xcelerate Solutions (www.xceleratesolutions.com) is one of America's fastest-growing companies. Xcelerate’s culture is defined by our diversified workforce of dynamic and versatile professionals, supported with growth and development opportunities that contribute to individual and company growth. This strong commitment to our employees has been recognized by our inclusion on the Washington Business Journal’s “50 Best Places to Work” list as well as being a “Great Place to Work” certified company with a 4.6 star, and a 99% CEO approval Glassdoor rating. Come find out why Xcelerate Solutions is one of the DC Metro top employers!
Xcelerate Solutions is an Equal Employment Opportunity/Affirmative Action Employer. We evaluate qualified applicants without regard to race, color, national origin, religion, age, equal pay, disability, veteran status, sex, sexual orientation, gender identity, genetic information, or expression of another protected characteristic. As part of this commitment to the full inclusion of all qualified individuals, Xcelerate provides reasonable accommodations if needed because of an applicant's or an employee's disability.
Pay Transparency Notice: Xcelerate Solutions will not discharge or in any other manner discriminate against employees or applicants because they have inquired about, discussed, or disclosed their own pay or the pay of another employee or applicant.
Show Less
Report</t>
  </si>
  <si>
    <t>Postdoctoral Research Associate Machine Learning</t>
  </si>
  <si>
    <t>Brookhaven National Laboratory (www.bnl.gov) delivers discovery science and transformative technology to power and secure the nation’s future. Brookhaven Lab is a multidisciplinary laboratory with seven Nobel Prize-winning discoveries, 37 R&amp;D 100 Awards, and more than 70 years of pioneering research. The Lab is primarily supported by the U.S. Department of Energy’s (DOE) Office of Science. Brookhaven Science Associates (BSA) operates and manages the Laboratory for DOE.
Organizational Overview
The mission of the NSLS-II’s Photon Science Division is to enable world-class research by delivering exceptional scientific tools to a broad user community that requires large scale facilities. Enhanced data analysis for x-ray scattering data, independent of the scientific sample, is essential to this mission. To that effect, the Coherent Soft X-ray (CSX) and Coherent Hard X-ray (CHX) beamlines at NSLS-II are partnering with the Brookhaven National Laboratory Computer Science Initiative (CSI) in order to test existing or develop new machine learning algorithms to that reduce the required expertise in data reduction and analysis. X-ray Photon Correlation Spectroscopy (XPCS), which utilizes a time series of x-ray scattering patterns from a given sample, will be the focus of this effort.
Position Description
Work closely with CSI and NSLS-II scientists to develop machine learning algorithms that can distinguish between “good” time series data sets and those containing systematic error, quantify systematic error effects in order to salvage data, and to use machine learning to extract physically meaningful quantities from large data sets. Such capabilities will be applicable to equilibrium and non-equilibrium scientific samples probed by x-rays, allow external researchers to spend more time understanding results and planning experiments, and reduce the required expertise and knowledge to perform these experiments. For reference, see some of our publicly available work Scientific Reports 11.1 (2021): 1-12 and arXiv preprint arXiv:2201.07889 (2022) – accepted to Physical Review Research. We have further unpublished models supporting various capabilities.
Essential Duties and Responsibilities:
Develop machine learning and AI methods for coherent scattering time series data sets (e.g., XPCS) with the end goal of reliably and accurately quantifying observed timescales of sample dynamics regardless of the data quality.
Develop machine learning and AI methods that can integrate with NSLS-II’s data pipeline (beamline servers and dedicated HPC-like resources).
Collaborate with a wide variety of researchers that include experimental scientists, mathematicians and theorists, data scientists and engineers, and computational scientists in order to complete project deliverables.
Present and publish results.
Position Requirements
Required Knowledge, Skills, and Abilities:
PhD in Computational Science, Applied Mathematics, Physical Science or related field.
Demonstrated record of scientific excellence (course work, publications, talks, or documented software projects) that is somehow relevant to duties and responsibilities.
Ability to work collaboratively with individuals from diverse scientific fields.
Experience writing scientific data analysis software in Python.
Preferred Knowledge, Skills, and Abilities:
Experience with object-oriented software development in C++.
Experience with common machine learning methods (e.g., convolutional neural networks).
Experience with common machine learning software libraries (e.g., PyTorch).
Experience in post-processing, model development, and analysis of large data sets.
Ability to understand data from a physically meaningful point of view.
Demonstrated software development, preferably in a collaborative and distributed manner.
OTHER INFORMATION:
BNL policy requires that after obtaining their PhD, eligible candidates for research associate appointments may not exceed a combined total of 5 years of relevant work experience as a post-doc and/or in an R&amp;D position, excluding time associated with family planning, military service, illness or other life-changing events.
At Brookhaven National Laboratory we believe that a comprehensive employee benefits program is an important and meaningful part of the compensation employees receive. Our benefits program includes, but is not limited to:
Medical, Dental, and Vision Care Plans
Flexible Spending Accounts
Paid Time-off and Leave Programs (vacation, holidays, sick leave, paid parental leave)
401(k) Plan
Flexible Work Arrangements
Tuition Assistance, Training and Professional Development Programs
Employee Fitness/Wellness &amp; Recreation: Gym/Basketball Courts, Weight Room, Fitness Classes, Indoor Pool, Tennis Courts, Sports Clubs/Activities (Basketball, Ping Pong, Softball, Tennis)
Brookhaven National Laboratory and the Energy and Photon Sciences Directorate are committed to your success. We offer a supportive work environment and the resources necessary for you to succeed.
Brookhaven Science Associates requires proof of a COVID-19 vaccination for all employees. Proof of full vaccination as recognized by the CDC and/or WHO is required at the start of your employment.
Brookhaven National Laboratory (BNL) is an equal opportunity employer that values inclusion and diversity at our Lab. We are committed to ensuring that all qualified applicants receive consideration for employment and will not be discriminated against on the basis of race, color, religion, sex, sexual orientation, gender identity, national origin, age, status as a veteran, disability or any other federal, state or local protected class.
BNL takes affirmative action in support of its policy and to advance in employment individuals who are minorities, women, protected veterans, and individuals with disabilities. We ensure that individuals with disabilities are provided reasonable accommodation to participate in the job application or interview process, to perform essential job functions, and to receive other benefits and privileges of employment. Please contact us to request accommodation.
VEVRAA Federal Contractor
Show Less
Report</t>
  </si>
  <si>
    <t>Altfest Personal Wealth Management</t>
  </si>
  <si>
    <t>Part-Time Researcher Using Machine Learning In Finance</t>
  </si>
  <si>
    <t>Altfest Personal Wealth Management United States (Remote)SaveApply
Lew Altfest and his research team are seeking a machine learning engineer with educational and practical experience in employing machine-learning methods (e.g., Deep Reinforcement Learning, Neural Networks.) for solving financial problems. This work is for academic publication.
The research is in economics-finance using a multi-period life-cycle model to solve an optimization problem. It may involve starting from already established computer programs or building from machine-learning tools.
This is a consultant position that will be paid on an hourly, continuing part-time basis, or be given a flat fee to build the model. Compensation Range: $20-$25 an hour. This is the pay range the Company believes it will pay for this position at the time of this posting. Consistent with applicable law, compensation will be determined based on the skills, qualifications, and experience of the applicant along with the requirements of the position, and the Company reserves the right to modify this pay range at any time.
Responsibilities:
Read related academic papers to get familiar with this area
Understand or build up theoretical models and the machine learning algorithms to solve the life-cycle model
Analyze the insights of model results
Qualifications:
Experience in employing machine-learning methods for solving problems, especially Optimization, Deep Reinforcement Learning and Neural Networks
Experience in Discrete Simulation
Experience training model in GPU
Familiarity with economics/finance including life cycle model experience is preferred
Experience in academic publishing is preferred
Interest in academic research
PhD background a plus
Altfest Personal Wealth Management is an equal opportunity employer and all qualified applicants will receive consideration for employment without regard to race, color, religion, gender, sexual orientation, national origin, disability status, protected veteran status or any other characteristic protected by law.
Show Less
Report</t>
  </si>
  <si>
    <t>Lynntech, Inc.</t>
  </si>
  <si>
    <t>College Station, TX</t>
  </si>
  <si>
    <t>Lynntech, Inc., a rapidly growing technology development company specializing in transitioning innovative ideas and concepts into marketable products, is seeking a highly motivated and creative researcher to join our team. All work is done on our campus, remote work is not an option.
We have an opening for a Machine Learning (ML) Scientist to develop novel platforms for unsolved or frontier challenges in this domain. The candidate should preferably have 2 years of relevant R&amp;D experience (industrial or academic), and must have demonstrated expertise in one or more of the following areas:
Designing, developing, and evaluating product-focused solutions utilizing machine learning methods, deep learning, computer vision, or natural language processing.
Working collaboratively on complex problems using machine learning to provide customized product solutions, such as intelligent systems, autonomous systems, improving training experience, and simplifying workflow processes.
Programming and Software Engineering with a strong focus on Machine Learning algorithms and methods.
Familiarity with evaluation of AI algorithm performance, Generative methods (e.g., GANs), AI Explainability methods, or AI Security (e.g., Adversarial Examples).
Effective oral and written communication skills, organizational skills and technical writing ability are required.
One or more of the following additional skills/experiences are highly desired:
Conception of new research areas, grant proposal writing and managing research projects.
PhD.-level research that applied Math, Science or Statistics to implement computer analysis solutions (examples include Physics, Astronomy, Microscopy, Medical Imaging, Surface Science, Aerospace, Geo-spatial Intelligence, Genomic Signal Processing, Radio Frequency applications, etc.).
Training and validation of scalable ML models in a machine learning platform (e.g., TensorFlow, Keras, Lua or PyTorch) for AI applications. This should be demonstrated through publicly available code, publications, videos, or presentations.
Proficiency with Python or MATLAB.
Proficiency with C and C++.
Platform agnostic: should be able to work with Microsoft Windows, Linux, or MacOS.
The research scientist is responsible for:
Obtaining regular funding as primary author of research proposals submitted to federal agencies.
Executing and designing experiments and interpretation of the results.
The preparation of high-quality progress reports and other deliverables required by funding agencies.
Identifying potential intellectual property and assisting with preparation of draft patent applications.
In addition to a challenging multidisciplinary work environment, qualified applicants will have the opportunity to develop and strengthen their business skills by interacting with companies expressing interest in commercializing patented technologies.
The selected candidate will join the Intelligent Systems unit at Lynntech. Our team develops systems to provide actionable information by transforming and analyzing data, often in challenging application-environments. We use machine learning, state-of-the-art electro-optical/infrared, embedded navigation systems, human-machine interfaces, radio frequency data, and other resources to solve real-world problems. Examples of our domain expertise include, but are not limited to search and rescue, analysis of geospatial data to provide actionable intelligence, terrain monitoring, disaster recovery, computer vision for autonomous vehicles, assistive technologies for disabled users or training contexts, data analytics, natural language processing, and mobile computing for Internet of Things (IoT) applications.
Our facilities are located in College Station, Texas, just four miles from Texas A&amp;M University and centrally located near Dallas, San Antonio, Austin, and Houston.
Must be a US Citizen or Permanent Resident due to contract requirements.
Qualified applicants should apply online at www.lynntech.com. Lynntech is an Equal Opportunity Employer/M/F/Vet/Disabled.
Show Less
Report</t>
  </si>
  <si>
    <t>TEKtalent In</t>
  </si>
  <si>
    <t>Qualifications
Bachelor in Computer Science
3+ years working experience in DevOps role in a cloud environment like AWS, Azure of GCP
Proficiency in ML Technologies like AWS Sage maker, Tensorflow or Azure ML
Ability to design and maintain an end-to-end ML tool, from data injection to UI
Strong Data Engineering experience--Data Science, Data Engineer or Software Engineering with ML certification
Model explainability and deployment experience
Proficiency in OOP, Python, SQL and CI/CD concepts
Good understanding of ML algorithms
A results-oriented mind-set with strong analytical skills and problem-solving ability
Strong interpersonal skills and ability to communicate clearly and effectively (orally and in writing)
Strong organizational skills with ability to work on multiple projects
Experience with PySpark
Responsibilities
Build and maintain data pipelines to serve ML models.
Deploy prediction, reporting decision-making tools that serve business needs.
Handle various ad hoc requests and debug projects.
Interact with data engineering and data science teams to identify the requirements for model deployment.
Help instantiate a robust CICD for all deployed ML models.
Job Type: Full-time
Salary: From $80,000.00 per year
Benefits:
401(k)
Dental insurance
Health insurance
Life insurance
Vision insurance
Schedule:
8 hour shift
Experience:
Python: 3 years (Preferred)
Azure: 3 years (Preferred)
Work Location: Remote
Show Less
Report</t>
  </si>
  <si>
    <t>Lululemon</t>
  </si>
  <si>
    <t>Senior Architect I - DAIM (Data Analytics Insights &amp; Machine Learning)</t>
  </si>
  <si>
    <t>Who we are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About this team
The lululemon Data Analytics, Insights and Machine Learning (DAIM) team hosts and manages lululemon’s Global Data Analytics platform on cloud that is used for analytics and ML across the org. We operate with a vision to Enable conversion of data to intelligence for strategic differentiation and power business growth.
A day in the life
The Architect will be part of the DAIM team. The ideal candidate will be working closely with DAIM engineering team and with other cross-functional technology teams , business teams, project stakeholders to understand the tech / business needs and design Data &amp; Analytics solutions leveraging Azure/Snowflake stack.
The Architect would also be responsible for continuously identifying opportunities on improvements and reduction of technical debt &amp; manual data manipulations to create efficiencies &amp; optimize solutions for data delivery.
Responsibilities:
Designing Data &amp; Analytics solutions leveraging Azure/Snowflake stack.
Lead effort to develop technical standards to support and operate technologies within the current or future Microsoft Azure system platform.
Translate business, and functional requirements into technical specifications including defining data collection and database schema requirements.
Provide high level T shirt estimates to support project costing
Create and maintain detailed solution design for the approved projects and initiatives.
Recognize and adopt best practices in developing analytical insights including data integrity, analysis, test design, validation, and documentation.
Proactively promotes data quality and security through recommended approaches and practices
Work closely with our Lead and Principal Architects to design holistic solutions while partnering with software development teams in implementing the solutions.
Qualifications
Bachelor’s degree and/or applicable experience in information / computer technology field.
Hands-on knowledge and understanding of Snowflake (Warehouse , Streams , Task , Data Shares etc.)
4+ years of proven experience building data pipelines using MSFT Azure tools and services (Azure Data Factory, Azure Blob, Azure Databricks, Azure SQL Server, Azure Data Warehouse, Azure Batch..)
2+ years of experience with Python and/or PySpark
Technical understanding of data model, data mapping and data integration with a cross-functional mindset
Strong experience with business intelligence and data warehousing design principles and industry best practices including multi-dimensional modelling (star schemas, snowflakes, de-normalized models, handling "slow-changing" dimensions)
Experience with the BI / DW lifecycle components including Source data analysis, ETL, ODS, DataMarts, Reporting, Dashboards, Analytics.
Good understanding and experience of real-time analytics, data stores, data modelling and data management, analytic tools, languages.
Extensive data analysis skills with strengths in drilling into underlying databases for discovery and trouble-shooting
Experience in working in Agile teams and working independently with Business stakeholders providing solutions and regular updates.
Team player, motivated to learn new technologies, and able to grasp concepts and technologies quickly with analytical and problem-solving skills.
Be able to build pilot solutions and proof-of-concepts with minimal direction.
Must haves
Acknowledge the presence of choice in every moment and take personal responsibility for your life.
Possess an entrepreneurial spirit and continuously innovate to achieve great results.
Communicate with honesty and kindness and create the space for others to do the same.
Lead with courage, knowing the possibility of greatness is bigger than the fear of failure.
Foster connection by putting people first and building trusting relationships.
Integrate fun and joy as a way of being and working, aka doesn’t take yourself too seriously.
Compensation and Benefits Package
For Washington Applicants: lululemon’s compensation offerings are rooted in a pay-for-performance philosophy that recognizes exceptional individual and team performance. The typical hiring range for this position in Washington is from $132,200-$173,500 annually; the base pay offered is based on market location and may vary depending on job-related knowledge, skills, experience, and internal equity. As part of our competitive Total Rewards offering, permanent employees in this position may be eligible for our competitive annual bonus offering, subject to program eligibility requirements.
At lululemon, investing in our people is a top priority. We believe that when life works, work works. In addition to our competitive Total Rewards offering, we also have personal and professional development offerings. Our offerings recognize our teams for their performance and support whole person development, including support for employees on how to grow their career:
Extended health and dental benefits, and mental health plans
Paid time off
Savings and retirement plan matching
Generous employee discount
Fitness &amp; yoga classes
Parenthood top-up
Extensive catalog of development course offerings
People networks, mentorship programs, and leadership series (to name a few)
Note: Availability of the incentive programs, benefits, and perks may be subject to your location &amp; employment type and may have certain eligibility requirements. The Company reserves the right to alter these incentive programs, benefits, and perks in whole or in part at any time without advance notice.
#LI-Onsite
#LI-SS1
Start your job application: click Apply Now
Show Less
Report</t>
  </si>
  <si>
    <t>Department, Clothing &amp; Shoe Stores</t>
  </si>
  <si>
    <t>Research Scientist- Privacy</t>
  </si>
  <si>
    <t>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At TikTok, we treat privacy as our first priority in our product design and implementation. Privacy is not just about regulation compliance, but also about a more trusted way to enable technology innovation by respecting users’ privacy choices!
Privacy Innovation (PI) Lab is established to explore the next frontier of privacy technology and theory in the digitalized world. We provide key insights and technical solutions on privacy-related innovation for all TikTok’s products. Furthermore, we also collaborate with worldwide technical and academic communities to build an open ecosystem to promote privacy friendly digital experience.
PI Lab is growing fast and seeking highly experienced, bright, and capable researchers and professionals to join our team. As a member of PI Lab, you will have the opportunities to research advanced privacy technology and theory together with worldwide influential researchers, and to tackle the critical industrial challenges on privacy innovation serving billions of TikTok users by applying cutting-edge technology.
Responsibilities
Design and execute technical and theoretic research on the critical industrial challenges on privacy innovation.
Work with product teams to understand key privacy requirements from TikTok product family and provide technical consulting on privacy related features.
Work with engineering teams to apply technical achievements from our research to product prototyping.
Advocate for research findings to diverse audiences through written reports and verbal presentations.
Represent PI Lab and our work in external technical and academic community.
Qualifications
PhD in Privacy, Security, Machine Learning, Cryptography, or a related field, or 5+ years of experience working on related research.
Demonstrated expertise in privacy-enhanced techniques (PET) including data and identity anonymization, differential privacy, secure multi-party computation, federated machine learning, on-device machine learning, privacy-preserving regulation technology, etc.
Proven records of publications and awards in top security and other related academic conferences.
Ability to develop research questions from the critical industrial challenges on privacy innovation, and knowledge of using technical tools for the required experiments and proof-of-concept prototyping.
Ability to work globally and collaboratively within a team and with external researchers.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USRC@tiktok.com.
Job Information
The base salary range for this position in the selected city is $119700 - $210672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Apply Now: click Apply Now
Show Less
Report</t>
  </si>
  <si>
    <t>Eight Sleep</t>
  </si>
  <si>
    <t>Head of Machine Learning</t>
  </si>
  <si>
    <t>Eight Sleep is the first sleep fitness company. At Eight Sleep we design products at the forefront of sleep innovation. Our mission is to make people’s sleep count for more, using innovative technology, detailed design, and proven science and data to personalize and improve each night for everybody—changing the way people sleep forever and for better.
Our mission is to fuel human potential through optimal sleep. In 2019, we launched our temperature-regulated smart bed, the Pod. It's an absolute game changer, improving people's health and happiness by changing the way they sleep. Eight Sleep has partnered with Barry’s as their Official Sleep Fitness Partner. We actively collaborate with Justin Medeiros, 2021 Crossfit Champion, and Red Gerard, U.S. Snowboarding Olympic Gold-Medalist, as well as the Mercedes Formula One team. Backed by leading Silicon Valley investors including Valor Equity Partners, Founders Fund, Khosla Ventures, and Y Combinator, we’ve raised over $150 million to date. We were recognized as one of Fast Company’s Most Innovative Companies in Consumer Electronics in 2019 and 2022.
That is why Eight Sleep is looking for an experienced Head of ML to help us innovate our product features. You will be responsible for leading a team that generates ML models, algorithms, and data insights that enable exciting new health features for our users. Today, we offer heart rate, heart rate variability, sleep, and other metrics. Tomorrow, your imagination will unlock new meaningful metrics that will induce behavior change for better sleep and better health. To do so, you will work closely with a highly cross-functional R&amp;D and product team to prototype and to ship solutions.
We are seeking someone who is passionate about health technologies and about making an impact on health outcomes. We look for people who tackle problems with a system approach, and make data driven decisions to deliver the best products to our users.
How you'll contribute
Lead a team that develops next gen ML models, algorithms, and insights
Architect infrastructures that enable rapid prototyping and deployment of models and insights
Coordinate with product and software teams to incorporate design into production
Advance the field of ML algorithms for sleep health, and publish your work at top conferences and journals
What you'll need to succeed
MS/PhD in Computer Science or Engineering with 8+ years of industry experience in the field of health sensing and health technologies
4+ years of people management and career development experience
Strong technical &amp; coding background
Excellent Python programming and object-oriented design skills with experience working with commonly used ML/DNN frameworks (Tensorflow, PyTorch, fast.ai)
Strong experience designing, training and evaluating neural network architectures with a good understanding of statistical techniques and concepts
Experience working with time-series data from physiological signals, and knowledge of the underlying human physiology
Experience conducting A/B tests and randomized trials
Passion for data exploration and visualization
Why you’ll love Eight
We’re a tight-knit, passionate team that’s working to improve people’s lives by improving the way they sleep
Leadership is committed to employees’ wellness and career development
You’ll get a better night sleep every night; all full-time employees receive the Pod
Flexible, generous PTO
100% employer contribution for medical/dental/vision insurance
At Eight Sleep we continually celebrate the diverse community different individuals cultivate. As an equal opportunity employer, we stay true to our values by ensuring everyone feels they can flourish and grow. We are committed to equal employment opportunity regardless of race, color, ancestry, religion, sex, national origin, sexual orientation, age, citizenship, marital status, disability, gender identity or Veteran status.
Show Less
Report</t>
  </si>
  <si>
    <t>Post Doctoral Fellow - Artificial Intelligence/Machine Learning</t>
  </si>
  <si>
    <t>Discover Your Career at Emory University:
Emory University is a leading research university that fosters excellence and attracts world-class talent to innovate today and prepare leaders for the future. We welcome candidates who can contribute to the diversity and excellence of our academic community.
Description:
JOB DESCRIPTION: Helps design and conduct research within a specified field while receiving advanced training from a designated Principal Investigator to enhance professional skills and research independence needed for pursuit of a career. The specific area of research in which the trainee is mentored is determined by the department and laboratory of the Postdoc. Designs and evaluates experiments. Develops new ideas that promote current research. Prepares and publishes scientific manuscripts under the direction of the Principal Investigator. May be responsible for operation of specific equipment. May teach techniques to others, train, and supervise research staff. Positions are temporary appointments as a research trainee. The initial appointment is for one year, renewal expected if progress is satisfactory and funds are available. Appointments cannot exceed five years.
Program Highlights:
?Analysis of high-dimensional temporal data ubiquitously arising from practices such as patient monitoring, health tracking, and symptom management is challenging but also rewarding in terms of both meeting unmet needs in healthcare and advancing the state of the art in AI/ML algorithms.
?Major applications being pursued by the hiring lab include multimodality brain monitoring of patients with acute brain injuries in neurocritical care units, integration of data from electronic health record with physiological data to develop predictive models, modeling/analysis of invasive neurophysiological signals from patients with acute brain injury, Parkinson’s disease, and epilepsy, and analysis of data from wearable devices to detect cardiovascular and neurological conditions. Data encountered in various projects include physiological signals (ECG, EEG, ECoG, blood flow velocity, blood pressure, and intracranial pressure), time series data from wearable sensors, clinical data (including clinical notes) from electronic health record systems etc. We pursue this diverse set of applications by relying on the core expertise in algorithm and software development and a close collaboration with various domain experts across multiple institutions and disciplines.
Qualified candidates should have a PhD in at least one of the following fields: biomedical engineering, biomedical informatics, health sciences (nursing, cardiology, health service research, neurology), applied statistics/math, electrical/computer engineering.
Candidates also need to have a publication track record showing research experiences that developed or applied at least one of the following techniques to solve a problem related to the broad application areas as listed above: signal processing/time series analysis, machine learning, deep learning, mathematical modeling, system identification, optimization, digital/mobile health, natural language processing, and data visualization.
Emory Supports a Diverse and Inclusive Culture:
To ensure the safety of our campus community, the COVID-19 vaccine is required. For more information on the University and Hospital policies and potential exemptions, please see our website.
Emory University is dedicated to providing equal opportunities and equal access to all individuals regardless of race, color, religion, ethnic or national origin, gender, genetic information, age, disability, sexual orientation, gender identity, gender expression, and veteran's status. Emory University does not discriminate in admissions, educational programs, or employment on the basis of any factor stated above or prohibited under applicable law. Students, faculty, and staff are assured of participation in University programs and in the use of facilities without such discrimination. Emory University complies with Executive Order 11246, as amended, Section 503 of the Rehabilitation Act of 1973, the Vietnam Era Veteran's Readjustment Assistance Act, and applicable executive orders, federal and state regulations regarding nondiscrimination, equal opportunity and affirmative action. Emory University is committed to achieving a diverse workforce through application of its affirmative action, equal opportunity and nondiscrimination policy in all aspects of employment including recruitment, hiring, promotions, transfers, discipline, terminations, wage and salary administration, benefits, and training. Inquiries regarding this policy should be directed to the Emory University Department of Equity and Inclusion, 201 Dowman Drive, Administration Building, Atlanta, GA 30322. Telephone: 404-727-9867 (V) | 404-712-2049 (TDD).
Emory University is committed to providing reasonable accommodations to qualified individuals with disabilities upon request. To request this document in an alternate format or to request a reasonable accommodation, please contact the Department of Accessibility Services at 404-727-9877 (V) | 404-712-2049 (TDD). Please note that one week advance notice is preferred.
Show Less
Report</t>
  </si>
  <si>
    <t>Applied AI/ML</t>
  </si>
  <si>
    <t>We are looking for talented candidates who have a strong computer science background, i.e. thinking like a computer scientist where computational optimizations and innovations are applied every day, programming is not an afterthought. Candidates should not be hesitant to take on projects where he/she will everything end-to-end, thinking like an engineer not afraid to get his/her hands dirty and no job is too small or hard, with a core understanding of machine-learning is only a small portion of a project and majority of the projects will be engineering focused. The Digital Intelligence team's mission is to utilize large-scale computation, true large-scale data set, and apply machine-learning to our most critical and wide-range customer products. The number of products and practice areas is large and far-reaching, i.e. we work on products that are impactful to our millions and millions of customers and households. We work closely with our engineering and technology partners to deploy solutions to reach out customers. We value our customers' direct feedback and function in a truly agile way to incorporate changes to improve application experience.
The candidate needs to have significant training and working experience in computer science, with a few years of hands-on applied machine-learning application development in advertisement placement for both digital and nondigital channels. The candidate needs to have significant software engineering work experience, where he/she has been responsible for bringing a complete system to production end-to-end, working with DevOps and various levels of production engineering teams.
5-7 years of development experience in end-to-end creation of data pipeline, machine-learning model creation and execution, with core software engineering skills.
Core foundational training in Computer Science, rooted in computing theories and computational/programming/data optimization. An undergraduate degree in Computer Science is required, with additional graduate degrees also in CS (not pure science background).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Base Pay/Salary
New York,NY $147,250.00 - $235,000.00 / year
Apply Now: click Apply Now
Show Less
Report</t>
  </si>
  <si>
    <t>Senior Data Scientist, Machine Learning: Platform</t>
  </si>
  <si>
    <t>At Rockstar Games, we create world-class entertainment experiences.
A career at Rockstar Games is about being part of a team working on some of the most creatively rewarding and ambitious projects to be found in any entertainment medium. You would be welcomed to a dedicated and inclusive environment where you can learn and collaborate with some of the most talented people in the industry.
Rockstar Games is on the lookout for talented Data Scientists with strong software development skills who possess a passion for both games, and big data. This is a full-time permanent position based out of Rockstar's unique game development studio in the heart of Manhattan or our studio in San, Diego, CA.
WHAT WE DO
The Rockstar Analytics team provide insights and actionable results to a wide variety of stakeholders across the organization in support of their decision making.
We partner with multiple departments across the company to design and implement data and pipelines.
We collaborate as a global team to develop cutting-edge data pipelines, data products, data models, reports, analyses, and machine learning applications.
The ML Platform vertical on the Analytics Team is tasked to build out high impact ML products for internal tooling and for personalizing in-game experiences for our players
We design, build, and maintain the foundational infrastructure of Rockstar's Player Analytics ML platform.
We work alongside an exploding team of innovative data-driven decision makers directly impacting Rockstar's future.
RESPONSIBILITIES
Build out foundational high impact infrastructure and tooling to enable Rockstar to leverage modern ML practices to drive company-wide strategy
Build common library tooling to enable data science staff to easily use Big Data and Cloud resources with a high level of abstraction
Collaborate closely with internal Data Science members and external stakeholders to ensure we leverage ML to provide the best player experience for our critical titles
Build standard toolsets for entry to resources across Machine Learning Engineers and Data Scientists, following proper Python OOD best practices
Design, develop and maintain product-level Machine Learning application packages in an Agile product-focused CI/CD environment
Use and optimize advanced distributed techniques to automate continuous training pipelines for traditional and Deep Learning (DL) models.
Remain current with state of the industry to ensure products are meeting modern DL/ML standards and best practices Innovate and produce top quality ML data applications that are easy to iterate as stakeholder requirements evolve.
QUALIFICATIONS
5+ years in data science or similar role in the gaming, marketing, finance, or technology fields required.
5+ years of experience in machine learning application development with Python
Strong understanding of distributed computing and cloud tech for machine learning products
Bachelor's degree in Computer Science or related field, with a strong quantitative background.
Passion for Rockstar Games and our titles.
SKILLS
Deep knowledge of ML algorithms for supervised regression and classification tasks, unsupervised tasks, reinforcement learning tasks, as well as bagging, boosting, and stacking ensemble techniques.
Extensive experience designing and developing ML pipelines for distributed training on billions of rows of high dimensional data through to production.
Experience designing and developing cloud-based PySpark applications.
Experience with back-end infrastructure for serving models at batch and real time with unified code base.
Strong skills in diagramming complex data application architecture and data flows.
Good understanding of practical deep learning techniques and implementation schemes.
Experience developing cloud-based infrastructure tooling following proper Software Development Lifecycle practices.
Understanding of using Docker for application packaging and versioning
Experience building and working with infrastructure central to MLOps and how MLFlow manages the model lifecycle for model lineage tracking and environment agnostic model containerization
Ability to develop and maintain good relations and communicate with people at all hierarchical levels.
Proficiency in statistics such as distributions, predictive modeling, data validation, statistical testing, and regression.
Strong problem-solving skills.
Ability to reconcile technical and business perspectives.
Autonomy and entrepreneurship.
Strong team spirit
PLUSES
Please note that these are desirable skills and are not required to apply for the position.
Experience with Azure ML &amp; other base Azure Services.
Experience with Databricks, MLFlow.
Experience serving models for real-time applications.
Experience with Snowflake.
Graduate degree (MSc or Master's, PHD), an asset.
Game industry experience strongly desired.
ADDITIONAL INFORMATION
HOW TO APPLY
Please apply with a resume demonstrating how you meet the skills above. If we would like to move forward with your application, a Rockstar recruiter will reach out to you to explain next steps and guide you through the process.
Rockstar is proud to be an equal opportunity employer, and we are committed to hiring, promoting, and compensating employees based on their qualifications and demonstrated ability to perform job responsibilities.
If you've got the right skills for the job, we want to hear from you. We encourage applications from all suitable candidates regardless of age, disability, gender identity, sexual orientation, religion, belief, or race.
&lt;p&gt;The pay range for this position in San Diego at the start of employment is expected to be between the range below* per year. However, base pay offered is based on market location, and may vary further depending on individualized factors for job candidates, such as job-related knowledge, skills, experience, and other objective business considerations. Subject to those same considerations, the total compensation package for this position may also include other elements, including a bonus and/or equity awards, in addition to a full range of medical, financial, and/or other benefits. Details of participation in these benefit plans will be provided if an employee receives an offer of employment. If hired, employee will be in an "at-will position" and the company reserves the right to modify base salary (as well as any other discretionary payment or compensation or benefit program) at any time, including for reasons related to individual performance, company or individual department/team performance, and market factors.&lt;/p&gt; &lt;p&gt;&amp;nbsp;&lt;/p&gt;
San Diego Pay Range
$120,500—$168,700 USD
Show Less
Report</t>
  </si>
  <si>
    <t>Biogen</t>
  </si>
  <si>
    <t>Research Fellow, Machine Learning for Discovery Modalities</t>
  </si>
  <si>
    <t>Job Description
Our Biotherapeutics and Medicinal Sciences department is seeking a highly motivated PhD scientist to develop Machine Learning (ML) and/or bioinformatics methods to aid drug discovery across four therapeutic modalities - biologics, gene therapy/viral delivery, small molecules or antisense oligonucleotides. The successful candidate will work closely with molecular biologists, machine learning scientists, bioinformatics experts, chemical biology and proteomics experts, NGS teams, and structural biologists to design and analyze data from various in vitro and in vivo studies. The candidate will work on integrating ML and computational protein modeling/design with wet-lab experiments at various throughput levels, and subsequently, to guide the design of novel molecules. The Research Fellow role at Biogen is an 18-month position designed to provide a unique opportunity for scientists to gain exposure to drug discovery and train in an industry research setting.
What you will do:
Join the Computational Science group as a research fellow and participate in cutting-edge research in ML and its application to different therapeutic modalities.
Develop, train and test ML and/or bioinformatics methods that learn determinants of antibody fitness for developability, stability, and/or affinity, and use these to select candidates to carry forward
Develop bioinformatics and statistical tools to help analyze high dimensional and sparse datasets
Devise, train, refine, and deploy deep neural network models using public and proprietary sequence, structure, property or function data
Collaborate closely with experimental scientists to create a model-test-learn loop
Develop and apply modeling and design strategies for proteins, antibodies, or AAV capsids
Keep abreast of state-of-the-art technologies in the field
Present scientific findings to broad audiences including senior leadership to drive decision making in program teams
Qualifications
Requirements:
Ph.D. in a field related to computational science, such as biomedical engineering, computer science, and computational biology.
Experience with VAEs, GNNs, Tranformers, and other machine learning architectures and frameworks (e.g. pytorch, tensorflow)
Experience with devising and implementing ML methods for protein or antibody modeling or design, or with deep learning methods that relate protein sequence, structure, property or function (e.g., structure prediction, annotation, novel or variant sequence generation, property prediction, directed evolution, etc.)
Legal authorization to work in the U.S.
Additional Information
About us
The Gene Therapy Accelerator Unit (GTxAU) represents Biogen’s center of expertise to develop next-generation gene therapies based on Adeno-Associated vectors. Our mission is to support Biogen’s rapidly growing gene therapy pipeline to treat currently untreatable neurodegenerative, neuroinflammatory, and ophthalmologic disorders. We work to achieve this mission by engineering and validating pre-clinical &amp; clinical candidates and developing new technologies to improve efficacy, safety, and manufacturing processes.
Computational Science group is assembled with scientists with interdisciplinary backgrounds from Computational Chemists, Computational Biologists, Structural Biologists, and Machine Learning Scientists. The group provide a shared strategy for advancing computational science across the Biotherapeutics and Medicinal Science (BTMS) unit and leverage internal expertise within BTMS as well as external opportunities to address some of the CS/ML challenges across different modalities.
As pioneers in neuroscience, Biogen discovers, develops, and delivers worldwide innovative therapies for people living with serious neurological diseases as well as related therapeutic adjacencies. One of the world’s first global biotechnology companies, Biogen was founded in 1978 by Charles Weissmann, Heinz Schaller, Sir Kenneth Murray, and Nobel Prize winners Walter Gilbert and Phillip Sharp. Today, Biogen has a leading portfolio of medicines to treat multiple sclerosis, has introduced the first approved treatment for spinal muscular atrophy, and developed the first and only approved treatment to address a defining pathology of Alzheimer’s disease. Biogen is also commercializing biosimilars and focusing on advancing one of the industry’s most diversified pipelines in neuroscience that will transform the standard of care for patients in several areas of high unmet need.
Our mission to find therapies for neurological and rare diseases is a unique focus within our industry and this shared purpose is what connects us as a team. We work together to overcome obstacles and to follow the science. We are resilient as we strive to make an impact on our patients’ lives and on changing the course of medicine. Together, we pioneer. Together, we thrive.
All your information will be kept confidential according to EEO guidelines.
Start your job application: click Easy Apply
Show Less
Report</t>
  </si>
  <si>
    <t>Technical Paradigm</t>
  </si>
  <si>
    <t>Python Backend Developer with Machine Learning.</t>
  </si>
  <si>
    <t>Mission, TX</t>
  </si>
  <si>
    <t>We are looking for a Python backend developer with Machine Learning expertise for our entrepreneurs-in-residence (EIRs), who are the champions.
As a backend developer on the team, you will work with several startups and world-class engineers and researchers to build world-leading startups together with our EIRs.
About the Role:
We are looking for a ll be developing backend of early stage startups of our company with potential to become a co-founder or an early employee of a startup, or keep being a full-time employee , though starting from a contract position.
You will:
Work with entrepreneurs to understand their idea and be able to design a Minimum Viable Product (MVP).
Analyze NEC’s portfolio of technology and find which technologies can best be used with the entrepreneur's business idea and future product
Communicate with both EIRs and NEC's researchers, implement technologies into their prototypes
Use backend and ML skills to design the MVP.
Deploy the solutions on cloud (AWS) as API.
You are a good candidate if you have:
Bachelors or Masters in Computer Science
1-2 years of professional experience using Python, PHP (optional), Javascript (optional) in a Linux/Unix environment.
1+ year of professional experience with relational database (MySQL, PostgreSQL etc.)
1+ year of professional experience with Machine Learning algorithms e.g. Decision Trees, Neural networks etc and some NLP models (e.g. BERT, Transformers) using PyTorch. Experience in Computer Vision is a nice to have
1+ year API deployment experience using Flask webserver
1+ year of professional experience deploying solutions on AWS. Must have experience with AWS Lambda, RDS, EC2, ECR, API Gateway and other AWS Services
Solid experience using source control tools like Git
Experience with the startup ecosystem is nice to have, whether it is as a founder, early-stage employee, or as a key member of a startup from seed to Series C
The ability to tackle ambiguity and decide the best path forward
An understanding of product lifecycle from ideation to launch
Job Type: Full-time
Salary: $40.00 - $60.00 per hour
Experience level:
1 year
2 years
Schedule:
8 hour shift
Ability to commute/relocate:
Mission, TX 78572: Reliably commute or planning to relocate before starting work (Required)
Experience:
Python: 1 year (Required)
Work Location: One location
Show Less
Report</t>
  </si>
  <si>
    <t>We are looking for talented candidates who have a strong computer science background, i.e. thinking like a computer scientist where computational optimizations and innovations are applied every day, programming is not an afterthought. Candidates should not be hesitant to take on projects where he/she will everything end-to-end, thinking like an engineer not afraid to get his/her hands dirty and no job is too small or hard, with a core understanding of machine-learning is only a small portion of a project and majority of the projects will be engineering focused. The Digital Intelligence team's mission is to utilize large-scale computation, true large-scale data set, and apply machine-learning to our most critical and wide-range customer products. The number of products and practice areas is large and far-reaching, i.e. we work on products that are impactful to our millions and millions of customers and households. We work closely with our engineering and technology partners to deploy solutions to reach out customers. We value our customers' direct feedback and function in a truly agile way to incorporate changes to improve application experience.
The candidate needs to have significant training and working experience in computer science, with a few years of hands-on applied machine-learning application development in advertisement placement for both digital and nondigital channels. The candidate needs to have significant software engineering work experience, where he/she has been responsible for bringing a complete system to production end-to-end, working with DevOps and various levels of production engineering teams.
5-7 years of development experience in end-to-end creation of data pipeline, machine-learning model creation and execution, with core software engineering skills.
Core foundational training in Computer Science, rooted in computing theories and computational/programming/data optimization. An undergraduate degree in Computer Science is required, with additional graduate degrees also in CS (not pure science background).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Base Pay/Salary
New York,NY $147,250.00 - $235,000.00 / year
To apply to this job, click Apply Now
Show Less
Report</t>
  </si>
  <si>
    <t>Attadale Partner</t>
  </si>
  <si>
    <t>Machine Learning / NLP Data Scientist</t>
  </si>
  <si>
    <t>Schaumburg, IL</t>
  </si>
  <si>
    <t>Attadale serves some of the most sophisticated and successful companies in the world. We are at the forefront of Machine Learning solutions that influence tangible business outcomes. Our clients engage Attadale because our work drives change that increases profitability and improves decision support, all while delighting employees and customers. Attadale is a boutique Chicago-based consultancy and we are expanding our ML team, especially within financial services and healthcare, and seek candidates with demonstrated ML experience, including success implementing NLP and predictive decision models.
The job can be as exciting as you envision, with select responsibilities including:
Analyze and model structured and unstructured data using advanced statistical methods and implement algorithms and software needed to perform analyses
Demonstrate your mastery of ML and NLP to automate complex decision models and build data pipelines, including leveraging unstructured data and interpreting model results for end users
Ability to perform one or more of the following core domain skills: machine learning (ML), natural language (NLP), artificial intelligence (AI), texting mining, and statistical analysis methods, such as classification, association rules, sentiment analysis, topic modeling, time-series analysis, statistical inference, and validation methods
Success building new models and algorithms to solve novel business solutions where existing inventory is insufficient
Work on data and business problems to drive improved business results through designing, building, and partnering to implement models
Act as an expert in AI/ML and maintain or influence trends within the domain, and demonstrate analytical agility for innovative problem solving
Directly mentor Attadale and client staff
Innovate product and service offerings to identify solutions Attadale can bring to market
Collaborate with business and technical stakeholders to scope business problems and solution frameworks in a way that facilitates buy-in and commitment
Ability to communicate complex models and methods to non-technical staff and business leads
Excellent project and program skills to deliver critical business impact on time
Requirements
Minimum BA/BS; MBA from a top school or advanced degree in related field to client portfolio preferred
Candidates based in the greater Chicago-land area are strongly preferred
Position requires periodic travel, potentially up to 100% for particular assignments, including short-term international projects
Additional language capabilities are highly desirable
Attadale employees seek out opportunities to challenge his or her limits as a professional, every day. If you are interested in learning more, please email a cover letter and your resume to Careers@attadalepartners.com
Show Less
Report</t>
  </si>
  <si>
    <t>Invonto</t>
  </si>
  <si>
    <t>Computer Vision and Machine Learning Engineer</t>
  </si>
  <si>
    <t>Bridgewater, NJ</t>
  </si>
  <si>
    <t>We have an immediate opening for a computer vision engineer with experience in object detection, deep learning, and modeling. This position is a great fit for engineers that are looking to create solutions for solving real-world problems.
Qualifications
A degree in computer science, engineering, robotics, or relevant field
2+ years of experience creating production ready applications using computer vision and deep learning
Experience with real-time object detection, image analysis, and pattern development using machine learning
Experience with AWS, Azure, and Google cloud services
Experience creating datasets and algorithmic modeling
Understanding of optical systems, image sensors and relevant hardware specifications
Experience with Python
Experience with deep learning frameworks TensorFlow, PyTorch, or Keras
Experience with data science libraries including NumPy, SciPy, and OpenCV.
Must be able to perform independently or in a small team
Must have a knack for working on modern technologies and ability to develop new skills
Excellent written and verbal communication skills
Additional Details
This is a direct-hire full-time position. Position requires working average 40 hours each week Monday to Friday between 9am - 6pm Eastern Time. Position offers competitive salary and benefits.
Position requires authorization to work in the USA. We are unable to sponsor work visas. Please apply only if you have relevant skills, work authorization, and required qualifications.
Please submit your application with a resume using form below or by emailing your application to hr@invonto.com. Only short listed candidates will be contacted. No phone calls, please!
About Invonto
Invonto is a digital consulting company. We design and build digital products that transform companies and advance industries. We have a diverse and experienced team that takes pride in solving complex business problems with innovative digital solutions. We've partnered with many Fortune 500 companies, such as Merck, Comcast, Sealed Air, D. R. Horton, and Transamerica. Invonto is recognized as one of the most innovative tech companies by New Jersey Tech Council.
Show Less
Report</t>
  </si>
  <si>
    <t>Cyberitas Technologies LL</t>
  </si>
  <si>
    <t>Software Developer</t>
  </si>
  <si>
    <t>It’s time you moved up to serious software engineering, with a company that looks to your needs, not theirs. A company that doesn’t know cookie-cutter. One that provides peace of mind and a focus on the future. Cyberitas.
About Us
Cyberitas Technologies has been doing large-scale software engineering projects for almost 30 years. We’re truly a “family” company: We are close to our clients and typically work together for 5, 10, 15 years and more! We also treat our 25-person staff as family: We want each member to get up each day enthusiastic about working with the Cyberitas team on the very creative and exciting projects we undertake.
We are proud of the fact that for more than 20 years we’ve helped engineer leading solutions for clients using a variety of technologies. Some of the technologies we work with regularly here include C# development of desktop and kiosk system, C/C++ development in Linux and Windows, automated test frameworks , Machine Learning and AI using Python, Jupiter Notebook, and others, application development for iOS and Android using React Native, automated provisioning using Ansible, data persistence using MongoDB, MariaDB/MySQL, Redis, and MS-SQL Server, AWS/Azure Cloud and self-hosted Linux servers, Enterprise Java using Spring Boot, large scale web projects in modern server-side frameworks, Drupal 8/9 and Adobe AEM CMS, React, Vue.js, and Angular front-ends connecting to RESTful services, Node.JS, Atlassian Bamboo CI/CD, Jira, and FishEye, ticketing, and GIT VCS, Remote development utilizing Slack, GoToMeeting, and JetBrains’ CodeWithMe.
We are expanding our team! We are hiring for Software Developer!
As Software Developer at Cyberitas, you will be developing highly interactive websites and apps and will be working on large scale web, mobile, SaaS, AI/ML, and IoT projects together with our team of skilled designers and developers. As part of our team, you will support both new and existing systems for our clients in a diverse set of tools.
Responsibilities
Work as a developer either on a team or by themselves in agile/iterative development projects
Produce well tested, functional, and reliable software
Determine the best technical solution for a problem
Review and give feedback to other developers and their code
Make informed technical decisions in conjunction with our lead architect
Create and maintain web-based solutions for enterprise scale websites
Skills &amp; Qualifications
All candidates must have several years of experience with:
3+ years of professional Engineering experience (not including internships)
Object-oriented PHP using an MVC framework (Symfony, Laravel, or Yii2)
Mobile responsive web development
RESTful web services
Full-stack development/application architecture (including HTML/SCSS)
JavaScript development
Knowledge of design patterns
Version control systems including GIT or SVN
The following skills/experience are beneficial:
CMS platforms such as Drupal 8/9 or Adobe AEM
Modern JavaScript frameworks such as React, Vue.js, or Angular
Experience with web accessibility (WCAG)
Experience with other languages (e.g., Python, Java, SQL)
Strong development and computer science background
Working with a flexible SDLC and multiple teams
We’re happy to provide our employees with:
United Healthcare platinum health plan, with $1,000 deductible, HSA and PPO options, dental and eye coverage; company pays 50% of employee’s premium
2 weeks of paid vacation per year, 2 weeks of paid sick leave per year, 13 paid holidays per year.
Remote work opportunities within the USA
Flexible work hours with pair coding and scrum sessions in Mountain Standard Time
A relaxed, casual environment
Please note that we can only process candidates currently based in US at this time.
Interview Process
Successful Woven completion &gt; Introductory Interview &gt;Technical Interview &gt; Decision/offer
About Woven
Cyberitas has partnered with Woven (https://www.woventeams.com/) to get insight into how you solve the kinds of real-world problems you might encounter in this role you are applying for. After successfully applying in this job board, you will receive an invitation from Woven to start on timed exercise. You will also get actionable feedback on your work afterwards.
This Woven assessment is Cyberitas' technical evaluation and is an essential part of your application process. You will find more information about this in the email you will receive.
Job Type: Full-time
Pay: $85,000.00 - $125,000.00 per year
Benefits:
Dental insurance
Flexible schedule
Health insurance
Paid time off
Vision insurance
Schedule:
Monday to Friday
Application Question(s):
Are you based in United States?
Do you have Object-oriented PHP using an MVC framework (Symfony, Laravel, or Yii2) experience?
Experience:
professional Engineering (not including internships): 3 years (Required)
Work Location: Remote
Show Less
Report</t>
  </si>
  <si>
    <t>Reflections Info Systems</t>
  </si>
  <si>
    <t>BRIEF DESCRIPTION
We are looking for 3+ years of experienced ML Engineer
Details Job Description
Python, Machine Leaning , Deep Learning, Computer vision.
Qualification: B tech/MSc/MCA (No bar for skilled candidates)
Responsibilities
Developing ML algorithms for computer vision projects, annotation, traning and testing models on cloud platforms, deployment of models, regular reporting with the manager and client interactions if required.
Primary Skills
Strong coding abilities in Python, Computer Vision, Tensorflow, Keras, OpenCV, PIL, Pytorch. Ability to code mathematical entities.
Ability to deduce new algorithms for specific applications.
Good communication skills and teamwork.
Secondary Skills(If Any)
Preferable skills (but not mandatory) – Deployment in Triton inference server/ Azure/ GCP/ AWS – or any other deployment platforms.
Certifications Required(If Any)
MLOps (not mandatory)
Specific Background Verification Needs(If Any)
Candidates with good skills in mathematics/ computer science/ statistics/ data science are welcome.
Job Type: Full-time
Salary: $85,672.02 - $224,058.76 per year
Schedule:
8 hour shift
Day shift
Monday to Friday
Experience:
Computer vision: 1 year (Required)
OpenCV: 1 year (Required)
Work Location: Remote
Speak with the employer
+91 7907004791
Show Less
Report</t>
  </si>
  <si>
    <t>Reddit</t>
  </si>
  <si>
    <t>Data Science Manager, Ads Machine Learning</t>
  </si>
  <si>
    <t>Reddit is a community of communities where people can dive into anything through experiences built around their interests, hobbies, and passions. Our mission is to bring community, belonging, and empowerment to everyone in the world. Reddit users submit, vote, and comment on content, stories, and discussions about the topics they care about the most. From pets to parenting, there's a community for everybody on Reddit and with over 50 million daily active users, it is home to the most open and authentic conversations on the internet. For more information, visit redditinc.com.
We are looking for a manager to be a part of the Ads Data Science team and lead a small group of machine learning and analytics data scientists. You will work closely with engineering managers, engineers and product owners from our Ads team to optimize ads delivery and auction systems. In addition to strong ML skills, this person has a solid business acumen and understands what is important to advertisers.
Responsibilities:
You will start off with leading a team of 4-5 data scientists with some specializing in Machine Learning and others in analytics. The expectation is to scale the team to ~10 in 2023.
You will build optimization algorithms that improve ad yields and efficiencies. Our optimization models were hugely successful in the last 12 months and as a result we are increasing our investment in this area.
Along with building ML models, you will be a key strategic player in defining the roadmap for the ML efforts for the entire Ads Org. Your roadmap will not only achieve immediate business goals, but also dictate our long term strategy for optimization and marketplace efforts.
Manage and nurture a team of talented Data Scientists and have a keen interest in shaping their careers.
Some of the models we developed over the last year are CPC (cost per click), CPI (cost per install), Generalized pCVR (probability of conversion rate), ALO (Ad Level Optimization) and User Lookalikes. You will not only work on improving existing optimization models, but also develop new models from scratch for a variety of upcoming product launches.
Build and improve Machine Learning algorithms that match ads to the most relevant users. Some of the algorithms/techniques used are Logistic Regression, Gradient Boosted Decision Trees, Random Forests, Hyperparameter tuning, Thompson Sampling, Monte Carlo simulations, Semantic Embedding models etc.
Design and build a platform for rapid model iteration and feature engineering at scale. Some of our optimization models are iterated on and deployed in production every 2 weeks!
Be involved in all phases of modeling such as ideation, offline modeling, online implementation, experimentation, deploy and post-launch monitoring/measurements.
This role will have a lot of overlap with other Machine Learning Engineer roles, but will differ in a couple of areas. First is that you will work mainly on offline modeling and rely on engineers to productionize your models. Secondly, you will have a keen interest in the collection and quality of underlying data, along with working on ETLs and data aggregations.
Serve as a thought-partner for product managers, engineering managers and leadership in influencing the monetization roadmap and strategy for Reddit by identifying opportunities through deep-dive analyses and/or modeling.
Work closely with our sales and marketing partners to ensure that ads are set up in a way that amplifies the benefits of your optimization models.
Required Qualifications:
Master's or PhD degree in a quantitative major (e.g., mathematics, statistics, economics, finance, computer science).
Proficiency in Machine Learning
2 years of Prior experience working as a Tech Lead or a Data Science Manager. Willing to consider candidates without prior management experience.
5+ years of experience in quantitative/modeling roles, preferably for a consumer-facing service/app
Proficiency with statistical analysis and programming languages (Python, SQL)
Understanding of experimentation and causal inference analyses
Experience building Ads optimization models is preferred but not required
Benefits:
Comprehensive Health benefits
401k Matching
Workspace benefits for your home office
Personal &amp; Professional development funds
Family Planning Support
Flexible Vacation &amp; Reddit Global Days Off
4+ months paid Parental Leave
Paid Volunteer time off
Pay Transparency:
This job posting may span more than one career level.
In addition to base salary, this job is eligible to receive equity in the form of restricted stock units, and depending on the position offered, it may also be eligible to receive a commission. Additionally, Reddit offers a wide range of benefits to U.S.-based employees, including medical, dental, and vision insurance, 401(k) program with employer match, generous time off for vacation, and parental leave. To learn more, please visit https://www.redditinc.com/careers/.
To provide greater transparency to candidates, we share base pay ranges for all US-based job postings regardless of state. We set standard base pay ranges for all roles based on function, level, and country location, benchmarked against similar stage growth companies. Final offer amounts are determined by multiple factors including, skills, depth of work experience and relevant licenses/credentials, and may vary from the amounts listed below.
The base pay range for this position is: $198,200 - $297,300
Reddit is committed to providing reasonable accommodations for qualified individuals with disabilities and disabled veterans in our job application procedures. If you need assistance or an accommodation due to a disability, please contact us at ApplicationAssistance@Reddit.com.
Show Less
Report</t>
  </si>
  <si>
    <t>Vexcel</t>
  </si>
  <si>
    <t>Geospatial Machine Learning Software Developer</t>
  </si>
  <si>
    <t>Vexcel Imaging?US?is?a leading provider?of?high-resolution aerial imagery and geospatial data, aerial?remote sensor?systems, 3D data, and fully integrated photogrammetric software. Vexcel?imagery?and?data services?are?delivered via the?Vexcel?Data Platform (VDP) and?used?in?a variety of?industry solutions?worldwide?such as?local and federal government programs, financial services, insurance, telecommunications,?environmental,?energy &amp; utilities,?mining,?and many others that require the most accurate view of cities and lands in a consumable, digital format.?This?exciting space?includes the use of?Vexcel?data services?in?AI and machine learning applications,?as well as various?innovative?use-cases in partnership with leading technology companies.??
Vexcel Imaging is looking for a junior to mid-level software developer experienced person to fill the role of Geospatial Machine Learning Software Developer.
Responsibilities
Develop, innovate, and maintain software for aerial mapping and recognition.
Some experience with machine learning techniques – think MLFlow, ResNet, PyTorch.
Most work is python-based with associated infrastructure such as GitHub Actions and AWS CloudFormation, StepFunctions. Linux with some Windows and OSX where appropriate.
Essential Functions:
Develop and maintain software tools for supporting aerial image acquisition activities
Write unit tests to verify code quality and prevent regressions
Participate in code reviews
Test and write software programs according to specifications and documentation
Estimate implementation times based on designs and requirements
Suggest product improvements
Prepare performance reports for internal consumption
Follow design documentation and requirements to implement solutions using best coding practices for maintainability and greatest flexibility for future enhancements
Work directly with Engineering Managers, Project Managers, UX designers, Directors, other developers, QA and Automation engineers to complete tasks quickly and correctly
Improve overall efficiency and performance of application
Read through defect descriptions to find and correct defects
Participate in designing, estimating, coding, testing, debugging, configuring, and documenting software
Actively participate in team communication (via JIRA, Slack, email, etc.)
Move, comment on, and be proactive about JIRA cards and the JIRA board
Identify, measure, and resolve performance issues in the code and product
Participates in planning meetings, retrospectives, daily stand ups, and other meetings as part of the software development process
Show Less
Report</t>
  </si>
  <si>
    <t>Senior Computer Vision/Machine Learning Engineer</t>
  </si>
  <si>
    <t>Resideo is seeking a Senior Computer Vision/ML engineer to join and help build our new AI team. Resideo engineers strive to provide peace of mind to millions of homeowners through a robust and capable set of products that safeguard the home and simplify everyday life. The AI team is developing the next generation of Resideo's AI-enabled products, including video doorbells, outdoor cameras, and other security sensors.
As part of this initiative, we are looking for a senior computer vision engineer experienced with neural networks to lead the development of solutions for object detection and tracking, scene understanding, biometrics, and more. Resideo owns the full tech stack, and in turn, the role allows for solutions that leverage both edge and cloud aspects. Work with a cross-functional team of embedded engineers, data scientists, and cloud developers to deliver a best-in-class solution.
This role will have the opportunity to impact newly developed consumer products with high business visibility.
JOB DUTIES:
Lead a team developing computer vision solutions targeted toward edge deployment
Design and work with data engineers to build an MLOps robust training pipelines that can handle millions of unstructured data events
Train and test CNN's leveraging Resideos' own datasets of images and videos
Build evaluation datasets, metrics, and infrastructure to understand the performance of deployed camera systems
Prototype solutions to prove concepts before deployment to thousands of homes
Research cutting-edge methods in CV/ML for solving customer problems in the home
Work with a geographically and culturally dispersed team
MUST-HAVES:
Bachelor's degree in Computer Science, Engineering, Mathematics, or a related field or equivalent professional or military experience
5+ years of relevant experience
One or more in each of these categories:
Python, C/C++, Github, CI/CD
Experience training and developing CNNs using Pytorch/TensorFlow
Knowledge of manipulating and curating large image and video datasets
Proven ability to quickly prototype designs using CV libraries, such as OpenCV
Technical knowledge across topics including ML/DL, single/multi-target tracking, encodings, etc.
Demonstrated ability to achieve goals in a fast-paced environment
WE VALUE:
Domain knowledge of security cameras or home IoT devices
Understanding embedded SoC devices and edge deployment
Experience with a variety of vision, depth, or audio sensors
Knowledge and experience with Azure cloud environments, Databricks, etc.
WHAT'S IN IT FOR YOU:
Life and health insurance
Life assistance program
Accidental death and dismemberment insurance
Disability insurance
Retirement plan (Immediate eligibility for 401K)
Vacation &amp; holidays. (Enjoy work-life balance)
In compliance with applicable laws, Resideo provides a reasonable range of compensation for roles that may be performed in Colorado, New York City, Washington, or California. Actual compensation is influenced by various factors, including, but not limited to, skills, experience, and the specific office location.
The expected base salary range for this role in Colorado is $111,626-$186,043.
The expected base salary range for this role in NYC is $133,951-$223,252.
The expected base salary range for this role in Washington is $122,789-$204,647.
The expected base salary range for this role in California is $128,370-$213,949.
#LI-CT1
About Us: Resideo is a leading global provider of critical comfort and security solutions primarily in residential environments and distributor of low-voltage electronic and security products. Building on a 130-year heritage, Resideo has a presence in more than 150 million homes, with 15 million systems installed in homes each year. We continue to serve more than 110,000 professionals through leading distributors, including our ADI Global Distribution business, which exports to more than 100 countries from more than 200 stocking locations around the world. Resideo is a $5.0 billion company with approximately 13,000 global employees. For more information about Resideo, please visit www.resideo.com .
At Resideo, we bring together diverse individuals to build the future of homes. Resideo is an equal opportunity employer. Qualified applicants will be considered without regard to age, race, creed, color, national origin, ancestry, marital status, affectional or sexual orientation, gender identity or expression, disability, nationality, sex, religion, or veteran status.
Show Less
Report</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</si>
  <si>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GDS is looking for a Machine Learning scientist with a passion to solve interesting problems in Consumer product and marketing domains. We leverage the state of the art machine learning techniques to solve very challenging and impactful business problems and drive the key KPIs for the company Meet our team PayPal is a global leader in online payments and democratization of financial services, providing payment solutions for hundreds of millions of customers all over the world. As a Machine Learning Scientist in PayPal’s Global Data Science organization, you will have the opportunity of making use of PayPal's big data platform to develop advanced machine learning solutions to solve sophisticated problems in the domain of Product and Marketing solutions leveraging your data and machine learning skills. This role offers a unique opportunity to innovate and improve PayPal’s data science and machine learning capabilities for better customer experience.
Job Description:
Your way to impact
The role is central to PayPal’s key Machine Learning models in the Product and marketing domain. As a ML scientist, you will work on models to improve customer experience, Optimize ROI of marketing campaigns, detect abuse in marketing campaigns and interesting problems in Ranking and recommendations
Your day to day
As a Machine Learning Scientist you will be responsible for:
Developing state-of-the-art Machine Learning solutions to solve impactful business problems
Working with partners to formulate business challenges into data science and machine learning problems and recommend actionable insights for solutions delivered
Productionalizing and automating large scale end-to-end data solutions in close collaboration with our engineering teams
What do you need to bring
Masters degree or equivalent experience in a quantitative field (Computer Science, Mathematics, Statistics, Engineering, Artificial Intelligence, etc.) + 1 yr of industry experience or PhD with research experience
Experience in any one of Recommendation, Ranking, Product and marketing domains a big plus
Proficient in one or more programming languages such as Python, Java, Scala, SQL, Hive, etc.
Familiarity in relevant machine learning frameworks and packages such as Tensorflow and PyTorch
GCP/Hadoop and big data experience – an advantage
Experience/familiarity with any of Deep learning, Deep learning, reinforcement learning, graph modeling, Learning to Rank, Recommendations, growth marketing models, Regression modeling a big plus
Fluent spoken and written English communication with business and engineering partners to exchange requirements, explain solution methodologies, and influence with insights
We know the confidence gap and imposter syndrome can get in the way of meeting spectacular candidates. Please don't hesitate to apply.
PayPal is committed to fair and equitable compensation practices.
Actual Compensation is based on various factors including but not limited to work location, and relevant skills and experience.
The total compensation for this practice may include an annual performance bonus (or other incentive compensation, as applicable), equity, and medical, dental, vision, and other benefits. For more information, visit https://www.paypalbenefits.com.
The U.S. national annual pay range for this role is $72700 to $176000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Start your job application: click Apply Now
Show Less
Report</t>
  </si>
  <si>
    <t>Big Apple Information System</t>
  </si>
  <si>
    <t>PYTHON LIBRARY DEVELOPERS [MACHINE LEARNING]</t>
  </si>
  <si>
    <t>Hands-on proficiency in design and coding Core Python
Data Visualization
Data Analysis
Data Wrangling and Data cleaning
Use of Python packages E.g. (NumPy, MatPlotlib, Scikit learn, etc) for Data Science.
Good SQL Knowledge
Show Less
Report</t>
  </si>
  <si>
    <t>VERSES</t>
  </si>
  <si>
    <t>Who We Are: VERSES
The Spatial Web (aka Web 3.0) is a universal network of interconnected people, places, and things that will revolutionize the way we live, work, and play. The Spatial Web makes the dream of an interoperable “Smart“ World possible by enabling context-aware digital models of the world that can be shared across devices, applications and networks. VERSES is developing the network operating system to power the Spatial Web and applications that have meaningful impact.
We are a distributed, diverse, and inclusive workforce that aspires to do our best work on important problems with exceptional people and we value: AUDACITY, ASSERTIVENESS, ALIGNMENT, ACCOUNTABILITY, ABUNDANCE, &amp; AWESOMENESS.
We’re looking for trailblazers and problem solvers passionate about tackling hard global-scale challenges.
Make an Impact
If you are looking to help us reimagine the world, come join us:
VERSES wishes to engage Machine Learning Researchers or Engineers to join an exciting new group working at the cutting edge of ML research.
Specifically, your work will contribute to our company's vision to construct a globally coherent intelligent system designed around a structured data representation that emerges from the interaction of multiple independent intelligences operating on unstructured or heterogeneous data sources. Our guiding hypothesis is that this achievement would require developing a lingua intelligentia, and that the right theoretical framework under which to develop this is probabilistic inference.
Thus you will be specialist in one, or several, of the following broad topics: Deep Learning, Reinforcement Learning, ML Theory &amp; Foundations, Unsupervised Learning &amp; Generative Models and also have expertise specifically in probabilistic or Bayesian approaches to ML.
We are looking for a candidate with a track record of innovative research who has experience publishing in the top echelons of ML journals and conferences such as NeuIPS, ICML, ICLR, CVPR, etc.
This unique position combines the benefits of working within an academic research driven environment, and you will be encouraged to collaborate widely and publish, with the benefits of the commercial sector including compute resources, appropriate remuneration and the ability to pursue the commercial impact of scientific innovations.
Essential Functions - a/k/a Your Mission
Pursuing cutting edge ML research both independently and as part of a team.
Developing ML theory, constructing ML implementations at scale and publishing papers.
Company will provide Source Materials including research, patents, white papers, presentations, illustrations, and reference examples and this role will review, comment, analyze and re-use for the project
Distilling and presenting your work to our company leaders on a regular basis.
This individual may work with others in the scientific or research community to assist them in their research.This role contributes to specific lines of development and innovation work, to help others who are accountable for product development to implement and operationalize research results
Requirements
Great to Haves
Demonstrated track record at publishing in top echelon ML venues such as NeuIPS, ICML, ICLR, CVPR, etc on topics such Deep Learning, Reinforcement Learning, ML Theory &amp; Foundations Unsupervised Learning &amp; Generative Models
Advanced degree in a quantitative field, with experience in computer science, data science, statistics and operations research
Experience at the cutting edge of machine learning research
Have knowledge of implementing AI systems at scales
Knowledge of deploying ML services on the cloud, working with big data
Ability to work within a team of both ML research scientists and engineers
Sympathetic to Bayesian approaches in machine learning
Must have a Masters degree or a PhD
Even Better
Experience with active inference and the free energy principle are a plus
Experience in distributed ML a big plus
You will have a background from academia, industry experience or a combination of both
Benefits
Benefits
Aside from being a culture of highly-engaged, collegial, and energized people, at VERSES, we offer:
Global virtual work environment (although some positions may need to operate within specific time zones)
Financial and Mental Health wellness programs
Paid time off includes: responsible time off policy (RTO), sick time complying with all State and Federal guidelines, and of course... Company recognized Holidays!!
Vested interest in developing and growing our people
Generous total rewards package which includes equitable base pay, potential for bonuses, equities.
The pay range for our roles are market based and commensurate with skills and experience; with this role starting at $100,000-$130,000.
Job Type
Regular, Full-time
Fully Remote
Commitment to Diversity, Equity, Inclusion, and Belonging:
At VERSES, we value diverse creative practices and forms of knowledge. We encourage applications from everyone, including members of all equity-seeking communities, such as (but certainly not limited to) women, racialized and Indigenous persons, persons with disabilities, persons of all sexual orientations, gender identities, and expressions.
We will ensure that qualified individuals with disabilities are provided reasonable accommodations to participate in the job application or interview process, to perform essential job functions, and to receive other benefits and privileges of employment, as appropriate. Please contact us at recruiting@verses.io to request accommodation.
We are an equal opportunity employer. We do not discriminate on the basis of race (including hairstyle and texture), religion (including religious grooming and dress practices), gender, gender identity, gender expression, color, national origin, pregnancy, ancestry, domestic partner status, disability, sexual orientation, age, genetic predisposition, medical condition, marital status, citizenship status, military or veteran status, or any other basis covered by applicable laws. VERSES will not tolerate discrimination or harassment based on any of these characteristics or any other unlawful behavior, conduct, or purpose.
Recruitment Agencies or IT Outsourcing
Thank you for your interest in wanting to help out as a recruitment or IT outsourcing partner. We currently are not accepting additional help from external vendors. No agencies plea
Job Type: Full-time
Pay: $100,000.00 - $130,000.00 per year
Show Less
Report</t>
  </si>
  <si>
    <t>Charles Schwab</t>
  </si>
  <si>
    <t>Quantitative Python Developer</t>
  </si>
  <si>
    <t>Your Opportunity
Wealth and Asset Management (WAM) Engineering is part of the Schwab Technology Services (STS) organization which is responsible for the company’s use of information technology including all telecommunications, operations and client and business applications.
Investment Technology Group is the front-office team that provides an integrated investment platform for Schwab Wealth and Asset Management (SAM) business. SAM is the advisor for Schwab’s proprietary mutual funds, referred to as the Schwab Funds; and it includes Schwab’s exchange-traded funds, referred to as the Schwab ETFs™. With over $600bn in assets under management, SAM is the 3rd largest provider of index funds, 5th largest provider of ETFs and the 7th largest provider of money market funds.
This Investment Technology team continues to harness the state-of-the-art technologies for differentiating Schwab portfolio research and asset management. The team has won several industry awards such as the “Best IT Team of the Year” and the “Asset Manager Digital Tool of the Year”.
Team is high performing and plays a key role in developing the technical strategy, designing systems, and delivering to high quality standards.
What you are good at
This is a quantitative engineering role managing the software development lifecycle including the coordination, prioritization, and communication across the business product areas. It will include building and realizing the strategy to support the portfolio research, risk analysis, and optimization needs of the SAM business.
The role includes the hands-on development role, building a client driven technology organization. The role entails full Agile and DevOps model in partnership of SAMS business—designs/develops software solutions and business process solutions based on business needs. Lead application components of moderate complexity, with guidance from manager. Provide technical design input in overall project. Focus on quality based on Schwab’s standards.
What you have
This individual contributor role requires a highly motivated, analytical, and business focused technology individual with a proven record of software delivery to a front office investment management business.
Qualifications &amp; Experience
Required: A university degree from a well-respected academic institution. An advanced (graduate-level) degrees in Computer Science, Financial Engineering, Business Administration is highly desired.
Required: At least 3-years of professional experience
Required: At least 2 years’ experience building software in Python. Strong proficiency in Python, MongoDB or other SQL/no-SQL database, Plotly/ charting
Required: Experience in financial industry building quantitative financial models, back-testing
Desired: Machine learning and NLP experience
Desired: Experience with native cloud/ cloud foundry platform; AWS will be a plus
Personal Characteristics
Good communication skills, ability to express ideas clearly
Curiosity and Desire to learn
Well-organized, disciplined and detail oriented
Work independently and within small teams
Why work for us?
Own Your Tomorrow embodies everything we do! We are committed to helping our employees ignite their potential and achieve their dreams. Our employees get to play a central role in reinventing a multi-trillion-dollar industry, creating a better, more modern way to build and manage wealth.
Benefits: A competitive and flexible package designed to empower you for today and tomorrow. We offer a competitive and flexible package designed to help you make the most of your life at work and at home—today and in the future. Explore further.
Schwab is committed to building a diverse and inclusive workplace where everyone feels valued. As an Equal Opportunity Employer, our policy is to provide equal employment opportunities to all employees and applicants without regard to any status that is protected by law. Please click here to see the policy.
Schwab is an affirmative action employer, focused on advancing women, racial and ethnic minorities, veterans, and individuals with disabilities in the workplace. If you have a disability and require reasonable accommodations in the application process, contact Human Resources at applicantaccessibility@schwab.com or call 800-275-1281.
TD Ameritrade, a subsidiary of Charles Schwab, is an Equal Opportunity Employer. At TD Ameritrade we believe People Matter. We value diversity and believe that it goes beyond all protected classes, thoughts, ideas, and perspectives.
To apply to this job, click Apply Now
Show Less
Report</t>
  </si>
  <si>
    <t>Aurora Flight Sciences</t>
  </si>
  <si>
    <t>Artificial Intelligence &amp; Machine Learning Research Engineer- Autonomous Systems</t>
  </si>
  <si>
    <t>Artificial Intelligence &amp; Machine Learning Research Engineer- Autonomous Systems
Position Overview:
Aurora Flight Sciences, A Boeing Company, is a world leader in the development of highly autonomous aircraft. We are searching for a talented and self-motivated engineer/scientist to work on cutting-edge research in Artificial Intelligence and Machine Learning (AI/ML) technology applied to uncrewed aircraft systems, aerospace, and defense.
Responsibilities:
Develop and apply AI/ML algorithms to technical challenges relevant to aerospace and defense.
Support the rapid development of innovative prototypes to demonstrate AI-enabled autonomous systems.
Support programs to develop autonomy, including program planning, software development, reviews, integration, and testing.
Support collaborations with external partners, including MIT and other research institutions.
Work closely with other researchers and engineers at Aurora and Boeing to mature and transfer autonomy technology from simulation to the real world.
Minimum Requirements:
BS or MS in Engineering, Computer Science, or related fields.
Coursework in AI and machine learning.
Strong coding skills in Python and/or C++.
Must be a U.S. Person (U.S. citizen or a permanent resident/Green Card holder).
Desired Requirements:
Knowledge of one or more technical areas: robotics (perception, planning, controls), computer vision, human-computer interaction (HCI), natural language processing (NLP), or data science.
Experience with modern neural networks and deep learning frameworks, such as PyTorch or TensorFlow.
Familiarity with cloud computing or edge computing.
Experience with robotics, autonomous systems, or small unmanned aircraft systems (UAS/drones).
Aurora Company Overview
Aurora Flight Sciences, a Boeing Company, is a leader in the development and manufacturing of advanced unmanned systems and aerospace vehicles. Our mission is to apply autonomy and robotics to the development, production, and operation of advanced aircraft. During the last three decades, Aurora has designed, rapid-prototyped, and flown an average of one new vehicle a year for both government and commercial customers. Now, as an independent subsidiary of Boeing, Aurora’s innovation is combined with Boeing’s size and strength, creating an unprecedented opportunity to shape the future of aerospace systems.
Equal Opportunity Employer
Aurora Flight Sciences, A Boeing Company, is an Equal Opportunity Employer. Employment decisions are made without regard to race, color, religion, national origin, gender, sexual orientation, gender identity, age, physical or mental disability, genetic factors, military/veteran status or other characteristics protected by law.
To apply to this job, click Apply Now
Show Less
Report</t>
  </si>
  <si>
    <t>Schrödinger</t>
  </si>
  <si>
    <t>We're seeking a Machine Learning Research Scientist to join us in our mission to improve human health and quality of life by developing advanced computational methods to transform drug discovery and materials design.
As a member of our Machine Learning team, you'll focus on de novo molecular design and generative modeling with applications in the pharmaceutical and materials sciences.
While previous experience in drug discovery or materials science isn't required, candidates should have a background in generative modeling and/or reinforcement learning and a knack for developing ML systems.
Who will love this job:
A scientist who can formulate, develop, and execute computational experiments to propose solutions backed by empirical data
A developer who can leverage best-practices engineering to solve scientific problems in generative design
A researcher who can run independent projects from proposal to prototype deployment
A teammate who is excited to collaborate with scientists from a variety of domains to push medicinal and computational chemistry forward
What you'll do:
Evaluate and benchmark potential generative methods from academia and industry to identify the most promising methods
Develop lightweight prototypes and contribute features to existing ML tools in collaboration with other ML researchers and engineers
Deploy prototypes to internal drug discovery teams and collect feedback to iterate on models
Participate in code reviews with ML team members to promote best-practices development
What you should have:
Hands-on experience with the Python data science stack (Numpy, Pandas, Scipy, etc.) and a deep learning framework (e.g., PyTorch)
An interest in solving scientific problems in chemistry and biology via computational and data-driven methods
A drive to cooperate with colleagues to identify problems and communicate technical solutions in an accessible manner
BS, MS, or PhD in Computer Science, Applied Mathematics, ML/Stats, Physics, Chemistry, or a related field
We'd prefer to hire someone with:
Familiarity with Git for distributed version control
Exposure to best practices software engineering: CI/CD, testing, dependency management
Ability to architect systems that span multiple machines
De novo generative molecular design research history
Independent interest in the sciences (a minor in a relevant discipline is a plus!)
Pay and perks:
Schrödinger understands it's people that make a company great. Because of this, we're prepared to offer a competitive salary, stock options, and a wide range of benefits that include healthcare (with dental and vision), a 401k, pre-tax commuter benefits, a flexible work schedule, and a parental leave program. We have catered meals in the office every day, a company culture that is relaxed but engaged, and over a month of paid vacation time. Our Administrative and Human Resources departments also plan a myriad of fun company-wide events. New York is home to our largest office, but we have teams all over the world. Schrödinger is honored to have been selected as one of Crain's New York Best Places to Work for three years running.
Estimated base salary range (NYC only): $120,000 - $145,000. Actual compensation package is dependent on a number of factors, including, for example, experience, education, degrees held, market data, and business needs. If you have any questions regarding the compensation for this role, do not hesitate to reach out to a member of our Strategic Growth team.
Sound exciting? Apply today and join us!
As an equal opportunity employer, Schrödinger hires outstanding individuals into every position in the company. People who work with us have a high degree of engagement, a commitment to working effectively in teams, and a passion for the company's mission. We place the highest value on creating a safe environment where our employees can grow and contribute, and refuse to discriminate on the basis of race, color, religious belief, sex, age, disability, national origin, alienage or citizenship status, marital status, partnership status, caregiver status, sexual and reproductive health decisions, gender identity or expression, sexual orientation, or any other protected characteristic. To us, "diversity" isn't just a buzzword, but an important element of our core principles and key business practices. We believe that diverse companies innovate better and think more creatively than homogenous ones because they take into account a wide range of viewpoints. For us, greater diversity doesn't mean better headlines or public images - it means increased adaptability and profitability.
Apply Now: click Easy Apply
Show Less
Report</t>
  </si>
  <si>
    <t>Baseball Research and Development--Analyst Opportunities</t>
  </si>
  <si>
    <t>The Tampa Bay Rays are expanding our Baseball Research and Development team. Multiple roles are being considered at varying title levels, from entry level to advanced! The skills, experience, curiosity, and expertise displayed by our candidates will help us determine where the best fit is on our team.
Our R&amp;D group helps shape the Baseball Operations decision-making processes through the analysis and interpretation of data. We are seeking those with a passion for baseball and a desire to contribute through mathematics, data analysis, and computation. The next members of our R&amp;D team will be intellectual contributors that can work both individually and collaboratively, come up with interesting research questions to explore, find ways to answer those questions through the available data, develop, test and validate quantitative tools, communicate the results of their research, and work to apply their research outcomes to improve how our organization operates. The new hire will want to work with people who care about being a good teammate, want to make a positive impact on the organization, have an innovative spirit, and will explore new ways to improve.
Responsibilities:
Build customized statistical modeling tools for accurate prediction and inference for various baseball applications.
Provide statistical expertise to other members of Baseball Operations.
Optimize code to ensure quick and reliable model sampling/optimization.
Author both technical and non-technical internal reports on your work.
Qualifications:
Experience with R or Python
Experience performing data analysis in the workforce, or relevant academic research
Experience with Stan or other probabilistic programming language preferred
Start date is flexible. For example, candidates with remaining coursework are encouraged to apply.
Candidates with non-traditional schooling backgrounds, as well as candidates with Advanced degree (Masters or PhD) in Statistics, Data Science, Machine Learning, or a related field are encouraged to apply
All offers contingent on a satisfactory background check.
Statement: All applicants for employment are required to be fully vaccinated against COVID-19 prior to commencing employment. Applicants who receive a conditional offer of employment will be required to produce proof of vaccination status prior to their first day of employment. Applicants with qualifying disabilities or bona fide religious objections, or who are pregnant, may be exempted from this requirement or otherwise accommodated if they are unable to be vaccinated.
We are an equal opportunity employer, and all qualified applicants will receive consideration for employment without regard to race, color, religion, national origin, sex, sexual orientation, age, disability, gender identity, marital or veteran status, or any other protected class.
Show Less
Report</t>
  </si>
  <si>
    <t>LyondellBasell Industries</t>
  </si>
  <si>
    <t>Digital Business Partner</t>
  </si>
  <si>
    <t>Morris, IL</t>
  </si>
  <si>
    <t>Location: Morris, IL, US, 60450 Cincinnati, OH, US, 45249 Deer Park, TX, US, 77571 Channelview, TX, US, 77530 Westlake, LA, US, 70669 Pasadena, TX, US, 77507 Bay City, TX, US, 77414 Corpus Christi, TX, US, 78410 Clinton, IA, US, 52732 Houston, TX, US, 77010
Req ID: 81277
Facility: Morris Operations-130, Bayport Po-130, Channelview-Htc-Lyo, Cincinnati Tech
Department: Manufacturing, Engr, and Proj Portfolio
Division: Innovation
LyondellBasell
Basic Function
The Business Partner is a business and technology savvy leader working to shape and influence business value generation for Digital Transformation opportunities. The Business Partner focuses on building strong working relationships with the functions in order to analyze current processes and tools for high value business opportunities. He or she anticipates business needs and proactively develops digital transformation opportunities for next generation value generation. The position requires significant interaction with leaders in the company, strategic aptitude, with strong analytic skills, and ability to effectively communicate and facilitate decisions.
The Business Partner does this by working closely with:
Business, industry, and vendor visionaries and leaders to identify and evaluate value opportunities in the current landscape of processes and tools.
Digital leadership to promote and gain alignment for opportunities identified for value creation.
Project Manager resources to create project charters that have a contribution to larger business value case and subsequently help them resolve issues that escalate beyond the level of the project team.
Colleagues across the Global Business Services organization to support value creation opportunities from both the current landscape and also from the digital transformation vision and roadmap
The Business Partner must also monitor customer satisfaction and facilitates improvement of the digital client experience on a continuous basis.
This position reports to the Digital Portfolio Manager (Manufacturing, Global Engineering, and Capital Projects) who is responsible for leading the digital portfolio strategies and objectives of that function.
Roles &amp; Responsibilities
This individual will partner with global cross-functional teams to develop and prioritize business segment roadmaps, short and long term project plans and identify technology trends. The position interfaces frequently with business leadership, and will build and maintain relationships and interface regularly with strategic vendors at the executive level.
Specific areas of responsibility and influence include:
Maintain/develop an in-depth understanding of the business functions/processes/tools supported, be viewed by the business as an advocate for them within Digital Transformation and provide the voice of Digital Transformation back to the business when developing Digital Transformation roadmaps.
Possess a thorough understanding of the key factors driving business decisions for business partners and develop digital transformation technology alternatives and recommendations based on those factors.
Works closely with business partners and value chain managers to explore value opportunities in existing business processes and deployed tools, analyze new opportunities and business readiness for digital technology improvements.
Stay current on the Digital Transformation “Future Back” strategy and in identifying and communicating business partner needs and implications of efforts to ensure that they are included in all relevant activities and communications of the strategy.
Stay current with digital technology and business trends and act as a consultant to both the business and Digital Transformation leadership by continuously scanning the current process and technology landscape for value opportunities, in addition to understanding the current and future technology trends.
Min. Qualifications
Required education, experience, skills, professional attributes and qualities include the following:
Baccalaureate degree in Computer Science, Information Systems, Engineering, or a related field.
Demonstrable leadership competencies.
Excellent interpersonal, communications and presentation skills.
Strong organizational skills with an ability to perform well under pressure and deadlines.
Aptitude to develop and maintain strong working relationships with Business Functions, Information Technology Resources, Consultants, Vendors and/or Management.
Outside-of-the-box thinking, teamwork and strong self-organization skills.
Exposure to and experience in Artificial Intelligence, Machine Learning, Connected Worker / Mobility Enablement, Manufacturing Plant of the Future concepts and digital technology are beneficial.
Exposure to and experience in Advanced Analytics is a differentiator.
This position conducts business in more than 6 countries. Proficiency in language(s) such as German, Italian, or French is a differentiator. English is the corporate language. Domestic and international travel of about 15% is anticipated.
This role can sit at any LyondellBasell site location within the US.
Preferred Qualifications
Demonstrable digital transformation experience in chemical manufacturing, oil and gas, or digital transformation consulting experience.
#LI-SS1
#LI-Hybrid
Competencies
Builds effective teams
Collaborates
Cultivates innovation
Customer focus
Demonstrates courage
Drives results
Ensures accountability
Instills trust and exemplifies integrity
LyondellBasell (NYSE: LYB): As a leader in the global chemical industry, LyondellBasell strives every day to be the safest, best operated and most valued company in our industry. The company’s products, materials and technologies are advancing sustainable solutions for food safety, access to clean water, healthcare and fuel efficiency in more than 100 international markets. LyondellBasell places high priority on diversity, equity and inclusion and is Advancing Good with an emphasis on our planet, the communities where we operate and our future workforce. The company takes great pride in its world-class technology and customer focus. LyondellBasell has stepped up its circularity and climate ambitions and actions to address the global challenges of plastic waste and decarbonization. In 2022, LyondellBasell was named as one of FORTUNE Magazine's "World's Most Admired Companies" for the fifth consecutive year. For more information, please visit www.lyondellbasell.com or follow @LyondellBasell on LinkedIn.
Must be at least 18 years of age and must be legally authorized to work in the United States (US) on a permanent basis without visa sponsorship.
LyondellBasell does not accept or retain unsolicited résumés or phone calls and/or respond to them or to any third party representing job seekers.
LyondellBasell is an equal opportunity employer. We evaluate qualified applicants without regard to race, color, religion, sex, sexual orientation, gender identity, national origin, disability, age, veteran status, and other protected characteristics. The US EEO is the Law poster is available here.
Start your job application: click Apply Now
Show Less
Report</t>
  </si>
  <si>
    <t>Director, Artificial Intelligence and Machine Learning</t>
  </si>
  <si>
    <t>The Office of Technology and Innovation (OTI) oversees all Citywide technology, privacy, cybersecurity, infrastructure, and telecommunications to ensure the security of, and enhance, City operations and service delivery to New York City's residents, businesses, employees, and visitors. As the City's technology and innovation leader, OTI is responsible for operating, maintaining, and securing IT infrastructure and systems that touch every aspect of City life from public safety to human services, from education to economic development crossing the full spectrum of governmental operations.
Part of the NYC Office of Technology &amp; Innovation Strategic Initiatives division, Research &amp; Collaboration helps NYC government find, test, and use tech and tactics that better serve the City. We are a team of generalists focused on helping agencies explore new solutions to social problems. We do this by learning, testing, and advising agencies on what tech makes possible and what risks it brings in the process. We work with our agency partners to find ways to make it easier to serve the City with services that are easier for New Yorkers to find and use. Research &amp; Collaboration consists of three units: Research &amp; Planning, Smart Cities &amp; IoT, and Agency Solutions.
Responsibilities will include:
Leads efforts to develop resources and infrastructure to support agencies’ productive and responsible use of AI &amp; ML;
Collaborates with other OTI units and agency teams to support data infrastructure needs, consulting with agencies on questions of AI use and governance and working with Research &amp; Collaboration colleagues to develop tools to support each;
Serves as a subject matter expert on citywide policy and planning matters, and develops partnerships with City agencies, academic institutions, and industry and social sector organizations that support the City’s goals;
Oversees public engagement and education efforts related to City use of AI &amp; ML, partnering with colleagues across the Research &amp; Collaboration unit, and City to conduct research, gather feedback, and share information about the City’s efforts;
Well-versed in standards and best practices in the field;
Oversees the City’s algorithms reporting efforts, as dictated by NYC Local Law 35, as well as the broader development and maintenance of City standards for responsible use of AI, in coordination with R&amp;C colleagues and relevant OTI units. The AI/ML Director reports to the Research &amp; Collaboration Executive Director;
Perform special projects and initiatives as assigned.
Minimum Qual Requirements
1. A baccalaureate degree from an accredited college in computer science, engineering, human computer interaction, interactive media, digital and graphics design, data visualization, communication or a related field, and four years of satisfactory full-time experience related to the area(s) required by the particular position and a specialization in a relevant technology, process, methodology and/or domain; or
2. An associate degree from an accredited college in computer science, engineering, human computer interaction, interactive media, digital and graphics design, data visualization, communication or a related field, and six years of satisfactory full-time experience related to the area(s) required by the particular position and a specialization in a relevant technology, process, methodology and/or domain; or
3. A baccalaureate degree from an accredited college, and eight years of satisfactory full-time experience related to the area(s) required by the particular position and a specialization in a relevant technology, process, methodology and/or domain; or
4. Education and/or experience which is equivalent to "1", "2", or "3" above.
Preferred Skills
The successful candidate should possess the following:
Strong subject matter expertise in AI/ML, and demonstrated ability to evaluate and advise on opportunities and risks associated with its use, from both a technical and socio-technical perspective;
Familiarity with emerging best practices related to responsible AI &amp; ML use and governance;
Familiarity with key policy issues and emerging legal/regulatory frameworks related to AI/ML in the U.S. and abroad;
Ability to foster relationships with stakeholders across the public, private, and social sectors, and pursue productive partnership opportunities that further the City’s goals;
Strong verbal and written communication skills; ability to effectively represent the City on this complex and often sensitive topic across diverse audiences;
Experience managing teams, and promoting a positive, growth-oriented work environment;
Familiarity with New York City government a plus.
To Apply
Interested applicants with other civil service titles who meet the preferred requirements should also submit a resume for consideration
For City employees, please go to Employee Self Service (ESS), click on Recruiting Activities &gt; Careers, and search for Job ID #568567
For all other applicants, please go to www.nyc.gov/jobs/search and search for Job ID #568567
SUBMISSION OF A RESUME IS NOT A GUARANTEE THAT YOU WILL RECEIVE AN INTERVIEW
APPOINTMENTS ARE SUBJECT TO OVERSIGHT APPROVAL
COVID-19: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OTI participates in E-Verify
Public Svc Loan Forgiveness
As a prospective employee of the City of New York, you may be eligible for federal loan forgiveness programs and state repayment assistance programs. For more information, please visit the U.S. Department of Education’s website at StudentAid.gov/PSLF.
Hours/Shift
Day - Due to the necessary technical duties of this position in a 24/7 operation, candidate may be required to work various shifts such as weekends and/or nights/evenings
Work Location
Brooklyn, NY
Residency Requirement
New York City Residency is not required for this position
Show Less
Report</t>
  </si>
  <si>
    <t>Hewlett Packard Enterprise</t>
  </si>
  <si>
    <t>Artificial Intelligence (AI)/Machine Learning (ML) Graduate</t>
  </si>
  <si>
    <t>Artificial Intelligence (AI)/Machine Learning (ML) Graduate
This role has been designated as ‘Edge’, which means you will primarily work outside of an HPE office.
Job Description:
Advance the way you live and work at HPE.
Who We Are:
At HPE, our team members search beyond customers' needs today to accelerate what’s next and make a difference — for others, our company, and the planet. Our customers turn to us because we are positive, empathetic, and enterprising. We embrace opportunities to accelerate this transformation across data, connectivity, cloud, and security. And together we make what was once thought impossible, possible.
That’s why we not only give you the space to grow into the professional you want to be, but we also embrace who you are and where you come from. We also value the flexibility and autonomy to balance work and personal needs in a way that works best for you.
A career as an AI/ML Grad allows you the opportunity to contribute to the success of HPE by translating customer requirements and industry trends into AI/ML products, solutions, and systems improvement projects.
What you'll do:
You will develop and program integrated software algorithms to structure, analyze and leverage structured and unstructured data in product and systems applications. You will work with large scale computing frameworks, data analysis systems, and modeling environments. You will formulate descriptive, diagnostic, predictive and prescriptive insights/algorithms and translate technical specifications into code.
You will apply, optimize, and scale deep learning technologies and algorithms to give computers the capability to visualize, learn and respond to complex situations. You will document procedures for installation and maintenance, complete programming, perform testing and debugging, define and monitor performance metrics. You will utilize your coding experience with Python, R, Java, or similar functional programming language and apply it to data exploration, transformation, and modeling.
The technology:
Deep Learning frameworks and models, GPU acceleration, model optimization, real-time streaming data, distributed computing.
Locations:
San Jose, CA
Houston, TX
Seattle, WA
What you’ll need:
Bachelor’s/Master’s degree with a focus in computer science, statistics, mathematics, physics, or related field
You are fully comfortable working in a hybrid (virtual and face-to-face) environment
Strong relationships management skills
Proficiency in Deep Learning frameworks and models, GPU acceleration, model optimization, real-time streaming data, distributed computing, and deployment
Proficient in Python, R, Java, or similar functional programing languages
What we’d prefer you bring:
Preferred GPA of 3.0 or higher
The drive to seek out what’s next and to deliver exceptional results
A collaborative, solution focused spirit and overall sense of urgency
The desire to embrace new ideas and fresh thinking and seek out ideas different than your own
Experience as an active leader on campus who strives to make a positive impact on the world
Comfort with working in a hybrid (virtual and face-to-face) environment
Exceptional communication and presentation skills and the ability to ask smart questions
At HPE, we’re:
Ranked 19th on Fortune’s 2022 list of 100 Best Companies to Work For
Ranked 7th on Newsweek’s list of America’s Most Responsible Companies 2022
Named a Best Place to Work for Disability Inclusion for the sixth year in row
Named one of the 100 Best Large Workplaces for Millennials in 2021
Recognized as one of the Best Companies for Multicultural Women by Seramount
Ready to take the next step? Open up opportunities with HPE.
HPE is an equal opportunity employer/Female/Minority/Individual with Disabilities/Protected Veteran Status
#graduates
Job:
Administration
Job Level:
N/A
States with Pay Range Requirement
Pursuant to legal requirements in the states listed below, the expected salary/wage range for this position in the listed states is provided below. Actual offer may vary from this range based upon geographic location, work experience, education/training, and/or skill level. Bonus, commission, and/or equity incentives may also be offered. Information about employee benefits offered can be found at https://myhperewards.com/main/new-hire-enrollment.html.
Annual salary disclosure applies to these states:
California, Washington
Annual Salary: $85,000.00 - $100,000.00
Hewlett Packard Enterprise is EEO F/M/Protected Veteran/ Individual with Disabilities.
HPE will comply with all applicable laws related to employer use of arrest and conviction records, including laws requiring employers to consider for employment qualified applicants with criminal histories.
Apply Now: click Apply Now
Show Less
Report</t>
  </si>
  <si>
    <t>NVIDIA</t>
  </si>
  <si>
    <t>Manager, Deep Learning and Prediction - Autonomous Vehicles</t>
  </si>
  <si>
    <t>We are looking for a Prediction Manager for our Autonomous Vehicles org to lead and manager our Traffic and Behavior Prediction team. Intelligent machines powered by Artificial Intelligence computers that can learn, reason and interact with people are no longer a science fiction. Today, a self-driving car powered by AI can meander through a country road at night and find its way. An AI-powered robot can learn motor skills through trial and error. The era of AI has begun. NVIDIA's GPUs run Deep Learning algorithms, simulating human intelligence, and acts as the brain of computers, robots and self-driving cars that can perceive and understand the world. Just as human imagination and intelligence are linked, computer graphics and AI come together in our architecture. This may explain why.
NVIDIA GPUs are used broadly for Deep Learning, and NVIDIA is increasingly known as “the AI company”. Make your choice to join us today. We are training Deep Neural Networks for NVIDIA's Autonomous Vehicles effort, with the goal to enable autonomous driving as well as mapping. We are seeking Deep Learning/Machine Learning scientists &amp; engineers who are passionate about solving problems in perception, prediction, planning and control for self-driving cars to achieve full autonomy. Are you interested in inventing human level AI for navigation in the unconstrained world under any conditions? If so, join us!
What you'll be doing:
Leading and managing the Prediction team that creates state-of-the-art Deep Neural Networks for Multi-agent Prediction used in planning &amp; control
Defining research and development process
Using Imitation and Reinforcement Learning techniques
Taking DNNs and algorithms from initial evaluation and experimentation all the way to shipping
Providing coaching and technical expertise to the team members
Defining collection of training datasets
Working with a variety of sensor modalities: cameras, LIDAR, radar perception stacks
Leading creation of training pipelines and real-time inference run-times (PyTorch, TensorFlow, TensorRT, Python, C++).
Performing in-vehicle tests and completing autonomous drive missions.
Publishing papers
What we need to see:
MS or PhD in Computer Science, Applied Math, Robotics, or equivalent experience
Strong leadership / management experience leading Deep Learning / Machine Learning teams
7+ overall years related industry experience
3+ management experience
Strong track record training DNNs for Planning &amp; Control and/or DNNs for Computer Vision systems used in robotics and autonomous navigation
Passionate to advance Artificial Intelligence
Strong expertise in Machine Learning / Deep Learning theory
Strong math knowledge
Strong programming skills in C++ and/or Python.
Strive to learn new things and like solving hard problems
Good communication and analytical skills. Ability to work with multiple teams in a dynamic environment.
Great personality and soft skills
Ways to stand out from the crowd:
Background in Planning &amp; Control and Computer Vision.
Experience with DNNs applied to behavior and motion prediction
Background with Imitation Learning and/or Reinforcement Learning
Experience with Self-supervised Learning
Background in architecture optimization, pruning, curriculum &amp; multi-task training
Experience with GPGPU programming (CUDA or OpenCL).
We believe that realizing self-driving cars will be a defining contribution of our generation. We have the funding and scale, but we need your help. NVIDIA offers highly competitive salaries and a comprehensive benefits package. We have some of the most brilliant and talented people in the world working for us and, due to unprecedented growth, our world-class engineering teams are growing fast. If you're a creative and autonomous engineer with real passion for technology, we want to hear from you.
The base salary range is $217,000 - $377,000. Your base salary will be determined based on your location, experience, and the pay of employees in similar positions.
You will also be eligible for equity and
benefits
.
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sexual orientation, age, marital status, veteran status, disability status or any other characteristic protected by law.
#deeplearning
Apply Now: click Apply Now
Show Less
Report</t>
  </si>
  <si>
    <t>Staff Applied Scientist I</t>
  </si>
  <si>
    <t>Company Description
Etsy is the global marketplace for unique and creative goods. We build, power, and evolve the tools and technologies that connect millions of entrepreneurs with millions of buyers around the world. As an Etsy Inc. employee – whether a team member of Etsy, Reverb, Depop, or Elo7 – you’ll tackle unique, meaningful, and large-scale problems alongside passionate coworkers, all the while making a rewarding impact and Keeping Commerce Human.
Job Description
What's the role?
We are looking for an experienced Applied Machine Learning Scientist to join our Recommendations and Personalization organization in order to help enable product teams across Etsy to understand, personalize, and rank recommendations that we present to buyers.
As an Applied Scientist, you will work closely with Software Engineers to build custom machine-learning models for Recommendations Systems. We are looking for individuals who are product &amp; technology driven, and are passionate about making ML innovations in areas such as: Ranking, Optimization, Deep Learning, and Reinforcement Learning to help improve the Etsy buyer/seller search experience!
This is a full-time position reporting to the Manager of Engineering and the base salary range will be $196,000 - $230,000 USD per year. In addition to salary, you will also be eligible for an equity package, an annual performance bonus, and our competitive benefits that support you and your family as part of your total rewards package at Etsy. For this role, we are considering candidates based in the U.S. who are either remote, flex, or office-based. Etsy offers different work modes to meet the variety of needs and preferences of our team. Learn more about our flexible work options and vaccination policy here.
What does the day-to-day look like?
Initiate and lead new tracks of work to enhance ranking capabilities of Etsy’s Recommendation engine.
Develop innovative ML ranking models that optimize for various business goals to power recommendations at scale.
Build models that allow us to better understand the unique interests, tastes, and shopping mission of Etsy’s buyers.
Develop models with custom architectures or objective functions that target Etsy-specific problems, including but not limited to revenue optimization, seller fairness, and seasonality.
Mentor other Applied Scientists and Engineers and guide them on their projects.
Work closely with software engineers, data scientists, product managers, and designers.
Of course, this is just a sample of the kinds of work this role will require! You should assume that your role will encompass other tasks, too, and that your job duties and responsibilities may change from time to time at Etsy's discretion, or otherwise applicable with local law.
Qualifications
Qualities that will help you thrive in this role are:
Successful track record of applying machine learning techniques to address real-world problems.
Experience with / working in one of the following fields: deep learning, uplift modeling, fairness in recommender systems, reinforcement learning.
Shown success developing productionized machine learning systems. You are comfortable with using git, docker, and other tools for writing robust, production-ready code.
Ability to write and manipulate data at a large scale, in distributed environments.
A Ph.D. degree in Computer Science or related engineering fields with 4+ years of practical machine learning experience or an M.S. degree in Computer Science or related engineering field with 6+ years of practical machine learning experience.
Experience in Deep Learning.
Experience using Scala Spark, Airflow, and Tensorflow.
Experience using Google Cloud Platform tools (GCP).
Experience in building production recommendations, search, or advertising systems.
Additional Information
What's Next
If you're interested in joining the team at Etsy, please share your resume with us and feel free to include a cover letter if you'd like. As we hope you've seen already, Etsy is a place that values individuality and variety. We don't want you to be like everyone else - we want you to be like you! So tell us what you're all about.
Our Promise
At Etsy, we believe that a diverse, equitable and inclusive workplace furthersrelevance, resilience, and longevity. We encourage people from all backgrounds, ages, abilities, and experiences to apply. Etsy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due to a disability, you need an accommodation during any part of the interview process, please let your recruiter know. While Etsy supports visa sponsorship, sponsorship opportunities may be limited to certain roles and skills.
For U.S. roles only:
Many Etsy roles are open to remote candidates, and you'll be able to identify which ones within the location header of each job description. We're open to remote hires from all U.S. states except Hawaii and Alaska.
Show Less
Report</t>
  </si>
  <si>
    <t>Carnegie Mellon University</t>
  </si>
  <si>
    <t>Postdoctoral Research Associate - Machine Learning Department - School of Computer Science</t>
  </si>
  <si>
    <t>Carnegie Mellon University’s department of Machine Learning is searching for a Postdoctoral Researcher. This is a dynamic opportunity for someone who thrives in an interesting and challenging work environment. You will contribute to the department by providing essential support to the Data Science for Social Good team in the Machine Learning Department and Heinz School of Public Policy by supporting educational and training programs, conducting applied projects with government agencies and non-profits in education, public health, criminal justice, environment, economic development and international development, and performing research in areas such as interpretability, bias and fairness, and other machine learning methods focused on problems in social sciences and public policy with a strong emphasis on releasing the work through open source code, shared curriculum, and publications.
Core responsibilities will include:
Playing a key technical role in at least one of the applied projects described above (or similar projects as they arise)
Coordinating with the government and non-profit partners for these projects, including scoping, ongoing updates, field trials &amp; evaluation, and eventual implementation &amp; deployment
Participating in research focused on bias and fairness in machine learning, model explainability, or methods that are tailored to the nuances of problems in public policy
Contributing to open source tools for building, evaluating, and mitigating disparities in machine learning models built for social good applications
Participating in educational programs, including courses at CMU and/or our summer Data Science for Social Good Fellowship
Mentoring students and research associates who work with the group
Flexibility, excellence, and passion are vital qualities within Carnegie Mellon University. Inclusion, collaboration and cultural sensitivity are valued competencies at CMU. Therefore, we are in search of a team member who is able to effectively interact with a varied population of internal and external partners at a high level of integrity. We are looking for someone who shares our values and who will support the mission of the university through their work.
Qualifications:
PhD (or equivalent) degree required, preferably in computer science, statistics, or quantitative social sciences
Strong Python experience
Experienced in using databases
Expertise in data analysis and machine learning using python is a plus, especially using modules such as statsmodels, scikit-learn, pandas, sqlalchemy, etc.
Experience working on real-world problems and passion for making a social impact
Are you interested in this opportunity? Please apply!
CMU’s COVID-19 Vaccination Requirements: As a condition of employment, Carnegie Mellon University requires all staff and faculty working in the United States to be fully vaccinated, including a booster when eligible, against COVID-19. Prior to commencement of employment, new hires in the United States must provide proof of vaccination or obtain an approved exemption. (Exemptions may be requested for medical reasons or for religious or strong moral or ethical conviction.) Those granted an exemption must comply with all applicable COVID-19 mitigation requirements. The most up-to-date information on CMU's COVID-19 mitigation requirements can be found here:
Minimum Requirements to Return to Campus
.
Location
Pittsburgh, PA
Job Function
Pre/Post-Doctoral Associates &amp; Fellows
Position Type
Staff – Fixed Term (Fixed Term)
Full Time/Part time
Full time
Pay Basis
Salary
More Information:
Please visit “
Why Carnegie Mellon
” to learn more about becoming part of an institution inspiring innovations that change the world.
Click
here
to view a listing of employee benefits
Carnegie Mellon University is an Equal Opportunity Employer/Disability/Veteran.
Statement of Assurance
Show Less
Report</t>
  </si>
  <si>
    <t>PubMatic</t>
  </si>
  <si>
    <t>Machine Learning Engineer (Associate)</t>
  </si>
  <si>
    <t>Redwood City, CA</t>
  </si>
  <si>
    <t>Company Description
PubMatic is a digital advertising technology company for premium content creators.
The PubMatic platform empowers independent app developers and publishers to control and maximize their digital advertising businesses.
PubMatic’s publisher-centric approach enables advertisers to maximize ROI by reaching and engaging their target audiences in brand-safe, premium environments across ad formats and devices.
Since 2006, PubMatic has created an efficient, global infrastructure and remains at the forefront of programmatic innovation. Headquartered in Redwood City, California, PubMatic operates 13 offices and nine data centers worldwide.
Job Description
We are immediately hiring a Machine Learning Engineer to join our growing team in Redwood City on a hybrid schedule.
Reporting to the Director of Machine Learning, you will partner with Product and Engineering teams to solve problems with Machine Learning to identify trends and opportunities for the business.
The ideal candidate will apply quantitative analysis, modeling and data mining to help drive informed product decisions for PubMatic + get things done.
The ideal candidate will apply quantitative analysis, modeling and data mining to help drive informed product decisions for PubMatic + get things done.
Responsibilities:
Perform deep dive analysis to understand and optimize the key product KPIs
Apply statistics, modeling, and machine learning to improve the efficiency of systems and relevance algorithms across our business application products
Conduct data analysis to make product recommendations and design A/B experiments
Partner with Product and Engineering teams to solve problems and identify trends and opportunities
Collaborate with cross-functional stakeholders to understand their business needs, formulate and complete end-to-end analysis that includes data gathering, analysis, ongoing scaled deliverables and presentations
Qualifications
BA/BS or MS degree with emphasis on coursework of a quantitative nature (e.g., Statistics, Computer Science, Engineering, Mathematics, Data Sciences)
2+ years of hands-on experience with design + implementation of Machine Learning models for solving business problems with statistical packages, such as R, MATLAB, Python (NumPy, Scikit-learn + Pandas) or MLlib
Experience with articulating product questions and using statistics to arrive at an answer
Experience with scripting in SQL - extracting large data sets and design of ETL flows
Work experience in an inter-disciplinary/cross-functional field
Deep interest and aptitude in data, metrics, analysis, trends and applied knowledge of measurement, statistics and program evaluation
Distinctive problem-solving skills and impeccable business judgment
Capable of translating analysis results into business recommendations
Compensation and Benefits (for CA Residents Only)
Base Compensation Range: $135,000 - $145,000
In accordance with California law, the above salary range provided is PubMatic’s reasonable estimate of the base salary for this role. The actual amount may vary, based on non-discriminatory factors such as experience, knowledge, skills and abilities. In addition to salary, PubMatic also offers a bonus, restricted stock units and a competitive benefits package.
#LI-DNI
Additional Information
Return to Office: PubMatic employees around the world have returned to our offices via a hybrid work schedule (3 days “in office” and 2 days “working remotely”) that is intended to maximize collaboration, innovation, and productivity among teams and across functions. All PubMatic employees in the US and India are required to be fully vaccinated to return to our offices. Covid-19 boosters are not required at this point in time.
Benefits: Our benefits package includes the best of what leading organizations provide such as, paid leave programs, paid holidays, healthcare, dental and vision insurance, disability and life insurance, commuter benefits, physical and financial wellness programs, unlimited DTO in the US (that we actually require you to use!), reimbursement for mobile and internet expenses and fully stocked pantries plus in-office catered lunches 3 days per week.
Diversity and Inclusion: PubMatic is proud to be an equal opportunity employer; we don’t just value diversity, we promote and celebrate it. We do not discriminate on the basis of race, religion, color, national origin, gender, sexual orientation, age, marital status, veteran status, or disability status.
Show Less
Report</t>
  </si>
  <si>
    <t>B&amp;H Photo</t>
  </si>
  <si>
    <t>Customer Insights Analyst</t>
  </si>
  <si>
    <t>At over 45 years old and counting, B&amp;H has built a reputation as the trusted resource for photography and videography enthusiasts via its NYC SuperStore and its award-winning website. Long known as "The Professional’s Source", B&amp;H is recognized by savvy consumers worldwide for its honest, knowledgeable guidance, expert tips and articles… and always-great prices.
B&amp;H offers competitive salaries, medical benefits, a 401K plan, employee discounts and opportunities to grow within a high-energy, low-attitude environment. Make your move to B&amp;H today!
Job Overview:
Customer Insights Analyst will be responsible for the design, development, maintenance, accuracy, and timely delivery of reports and analysis to meet departmental and company needs requirements.
This position is devoted to finding connections and insights, often in disparate data sets, to help our C-Suite management make more informed business decisions. Our work consistently has a direct impact on major company positions. Every aspect of the organization is on the table as we drive evidence-based analysis of customer pain points, where we excel, and opportunities for B&amp;H to increase our customer's satisfaction along every customer journey.
This position often finds you working closely with the Customer Insights manager and our companies top leadership.
Essential Responsibilities:
This position supports Customer Insights initiatives through quantitative and visualized reporting. The Analyst will provide the Customer Insights Manager with critical reports and analysis focused on the Customer Experience, with essentially all of B&amp;H’s data resources available.
The Analyst:
Assists in developing, generating, and distributing daily, weekly, and monthly reports as needed.
Creates intuitive charts and graphs for visual indication of weekly/monthly/quarterly trends analysis.
Uses analytic skills and techniques to identify trends and correlations between the Voice of the Customer and the business strengths, weaknesses, and opportunities. These include advanced statistical analysis, often as it relates to survey data.
Additional Responsibilities:
Ad Hoc data analysis and report creation as per business needs.
Specific Knowledge, Skills, and Abilities:
STATISTICAL ANALYSIS: Hypothesis Testing, T-tests, Chi-Squared Test, Linear Regression
PROGRAMMING: Much of the data is in SQL, Python; some visualization tools or skills to bring the SQL data to visualization are essential.
MACHINE LEARNING: Understanding of Regression, Classification, Clustering, Topic Modeling
OTHER SOFTWARE: Excel, Powerpoint, Aqua Data Studio, Github, we use MicroStrategy for Dashboards working knowledge would be good but not required.
REPORTING: Ability to report and communicate complex issues and research findings clearly and concisely.
PROJECT MAINTENANCE: The ability to effectively manage multiple projects is critical to success.
Preferred Education, Experience, and Licenses:
Training and experience in data analytics, data interpretation, and report design. Any experience with data science is encouraged.
Proficiency with SQL and program/s to visualize this data is required.
We are an Equal Opportunity Employer. All persons shall have the opportunity to be considered for employment without regard to their race, color, religion, national origin, ancestry, alienage or citizenship status, age, disability or handicap, sex or gender, marital status, veteran status, sexual orientation, arrest record, or any other characteristic protected by applicable federal, state or local laws.
We will endeavor to make a reasonable accommodation to the known physical or mental limitations of a qualified applicant with a disability unless the accommodation would impose an undue hardship on the operation of our business. If you believe you require such assistance to complete this form or to participate in an interview, please let us know.
Show Less
Report</t>
  </si>
  <si>
    <t>Consumer Electronics &amp; Appliances Stores</t>
  </si>
  <si>
    <t>Keysight Technologies</t>
  </si>
  <si>
    <t>Expert Machine Learning Engineer - Telecom</t>
  </si>
  <si>
    <t>Keysight is on the forefront of technology innovation, delivering breakthroughs and trusted insights to the world’s visionaries and innovators in electronic design, test, manufacturing, and optimization. Our ~14,000 employees create world-class solutions in wireless communications, 5G, automotive, quantum, aerospace, defense, and semiconductor markets for customers in over 100 countries. Our technical solutions – and our methods for creating them – help connect and secure the world. Learn more about what we do and how we do it.
Our powerful culture has led to us being independently recognized on Fortune 100’s Best Companies List and we are “Great Place to Work” Certified. We’re driven, collaborative, ethical, and curious, and we value all ideas, especially bold ones. And our culture extends far beyond our own walls. Our corporate social responsibility efforts support our communities, nurture the next generation of engineers, and promote environmental sustainability.
At Keysight, Inclusion &amp; Diversity is an integral part of our core values. We believe that when people feel a sense of belonging, they can be more creative, innovative, and thrive at all points in their careers. We believe everyone should be respected in the workplace and in their communities regardless of race, color, age, gender, sexual orientation, gender identity and expression, ethnicity, religion, disability, veteran status, national origin, or any protected class. We continuously challenge ourselves to grow in our understanding of inclusion by engaging in a wide variety of diversity programs, initiatives, employee network groups and mentoring/development. This is Keysight – People and Culture - YouTube
Job Description
Develops, designs, adapts, prototypes and implements in code, supervised and unsupervised machine learning and advanced statistical algorithms. Evaluates and recommends approaches to various data analytics problems. Analyzes and evaluates data sets for both insight into the data and usability for machine learning applications. Conditions data for analysis and works with large scale structured and unstructured data. Creates data pipelines and works with large scale, distributed compute and storage platforms. Completes programming and implements efficiencies, performs testing and debugging. Completes documentation and procedures for installation and maintenance.
Determines and develops approaches to complex assignments
Leads projects using in-depth experience to influence results
Solves complex problems using in-depth experience
Leads projects with group-wide impact
Requires extensive experience and knowledge in job and ability to work independently
What we offer
A place within an exciting company! At Keysight we develop with our visionary, market-leading, and highly innovative customers breakthroughs that connect and secure the world. We offer you a highly competitive package. See our culture
Job Qualifications
Basic qualifications
PhD degree with 4 years of applied research experience or a Masters degree and 6+ years of applied research experience
Understanding of ML modeling techniques and issues, including choice of model, data, and feature selection, model training, hyperparameter tuning, dimensionality, and bias/variance, and validation
3+ years of experience in building machine learning models for business applications
Experience programming in Java, C++, Python or related language
Familiarity with Tensorflow, Keras, or Pytorch
Preferred qualifications
Experience in telecommunications
1+ years of experience building, scaling, and optimizing ML/DL systems
Experience in building large-scale machine-learning models
Effective verbal and written communication skills with non-technical and technical audiences.
#LI_MC1
Business:
KTO - Keysight Labs
Employment Program:
Regular
Duration (temp position only):
Not Applicable
Relocation Benefits:
No
Shift:
Day Job
Schedule:
Full Time (F)
Travel Required:
None
Staffing Recruiter:
Michael Crouse
Candidates can be considered to work from the following locations:
Americas : United States : Georgia : Atlanta || EMEA : Germany : Lower Saxony : Braunschweig
___________________________________________________________________________________
Careers Privacy Statement
***Keysight is an Equal Opportunity Employer.***
Keysight Technologies Inc. is an equal opportunity employer. Qualified applicants will receive consideration for employment without regard to race, color, religion, sex, sexual orientation, gender identity, national origin, protected veteran status, disability or any other protected categories under all applicable laws.
Show Less
Report</t>
  </si>
  <si>
    <t>Lawrence Berkeley National Laboratory</t>
  </si>
  <si>
    <t>Research Associate</t>
  </si>
  <si>
    <t>Berkeley Lab’s (LBNL) Molecular Biophysics and Integrated Bioimaging (MBIB) Division has an opening for a Research Associate to join the team.
In this exciting role, you will perform laboratory techniques including testing experimental validation of protein and/or RNA structure predictions. Recent machine learning advances in protein prediction algorithms, including RosettaFold and AlphaFold2, have revolutionized the protein structure field. Yet these algorithms provide static structures resembling crystallographic structures, that do not necessarily match the biologically-relevant conformation. You will contribute to this effort by purifying proteins for comparison to machine learning protein structure predictions, structurally analyzing these proteins, and maintaining a wet laboratory.
What You Will Do:
Purify proteins for testing by biophysical methods.
Prepare samples for Small Angle X-ray Scattering (SAXS) at the SIBYLS beamline.
Compare the structures of these proteins to structures predicted by machine learning algorithms.
Maintain experimental records in electronic notebook.
Participate in group meetings.
Maintain the laboratory, including ordering supplies, dishwashing and maintaining equipment.
What is Required:
A minimum of 1 year of relevant experience working in a laboratory environment.
Knowledge of protein structure.
Familiarity with purifying proteins for testing.
Strong oral and written communication skills including the ability to organize, record, and document accurate records.
Effective interpersonal skills including the ability to work in a collaborative interdisciplinary team environment.
Desired Qualifications:
Bachelor’s Degree (or equivalent training/experience) in Biological Sciences or Bioengineering.
Experience with computer programming.
Notes:
For full consideration, please apply with a resume by February 1, 2023.
This is a full time, non-exempt from overtime pay (hourly paid), 1 year (benefits eligible), Term appointment with the possibility of extension up to a maximum of 5 years total or conversion to Career appointment based upon satisfactory job performance, continuing availability of funds and ongoing operational needs.
This position has a targeted salary range of $23.79 - $30.33 per hour for job code 381.1. Salary for this position will be commensurate with the final candidate’s qualification and experience, including skills, knowledge, relevant education, certifications, plus also aligned with the internal peer group.
This position is represented by a union for collective bargaining purposes. Salary will be determined based on range by collective bargaining agreement.
This position may be subject to a background check. Any convictions will be evaluated to determine if they directly relate to the responsibilities and requirements of the position. Having a conviction history will not automatically disqualify an applicant from being considered for employment.
Work will be performed onsite at Lawrence Berkeley National Lab, 1 Cyclotron Road, Berkeley, CA.
Learn About Us:
Berkeley Lab (LBNL) addresses the world’s most urgent scientific challenges by advancing sustainable energy, protecting human health, creating new materials, and revealing the origin and fate of the universe. Founded in 1931, Berkeley Lab’s scientific expertise has been recognized with 16 Nobel prizes. The University of California manages Berkeley Lab for the U.S. Department of Energy’s Office of Science.
Working at Berkeley Lab has many rewards including a competitive compensation program, excellent health and welfare programs, a retirement program that is second to none, and outstanding development opportunities. To view information about the many rewards that are offered at Berkeley Lab- Click Here.
Based on University of California Policy - SARS-CoV-2 (COVID-19) Vaccination Program and U.S Federal Government requirements, Berkeley Lab requires that all members of our community obtain the COVID-19 vaccine as soon as they are eligible. As a condition of employment at Berkeley Lab, all Covered Individuals must Participate in the COVID-19 Vaccination Program by providing proof that vaccination requirements have been met or submitting a request for Exception or Deferral. Visit covid.lbl.gov for more information.
Berkeley Lab is committed to Inclusion, Diversity, Equity and Accountability (IDEA) and strives to continue building community with these shared values and commitments. Berkeley Lab is an Equal Opportunity and Affirmative Action Employer. We heartily welcome applications from women, minorities, veterans, and all who would contribute to the Lab's mission of leading scientific discovery, inclusion, and professionalism. In support of our diverse global community, all qualified applicants will be considered for employment without regard to race, color, religion, sex, sexual orientation, gender identity, national origin, disability, age, or protected veteran status.
Equal Opportunity and IDEA Information Links:
Know your rights, click here for the supplement: Equal Employment Opportunity is the Law and the Pay Transparency Nondiscrimination Provision under 41 CFR 60-1.4.
Show Less
Report</t>
  </si>
  <si>
    <t>Bosch Group</t>
  </si>
  <si>
    <t>Deep Learning Engineer</t>
  </si>
  <si>
    <t>Company Description
The Bosch Research and Technology Center North America with offices in Sunnyvale, California, Pittsburgh, Pennsylvania and Cambridge, Massachusetts is part of the global Bosch Group (www.bosch.com), a company with over 70 billion euro revenue, 400,000 people worldwide, a very diverse product portfolio, and a history of over 125 years. The Research and Technology Center North America (RTC-NA) is committed to providing technologies and system solutions for various Bosch business fields primarily in the areas of Venture Capital, Human Machine Interaction (HMI), Robotics, Energy Technologies, Internet Technologies, Circuit Design, Semiconductors and Wireless, and MEMS Advanced Design.
The “Intelligent IoT” group at Bosch Research Pittsburgh works at the convergence of Artificial Intelligence and IoT for enabling intelligent products and services across various business domains such as smart buildings, mobility solutions as well as Industry 4.0. Beyond these terrestrial applications, our work has also found its way to the International Space Station (ISS) where we are actively pursuing cutting-edge robotics &amp; autonomous sensing research in Zero-G. On a more fundamental level, our research group focuses on the interplay between machine learning and advanced signal processing techniques towards building robust, data-centric AI solutions. We have strong collaborations with top-tier universities and research institutions such as CMU, Caltech, NASA and NYU to name a few. These collaborations enable our team members to drive independent, cutting-edge research activities aligned with our long-term vision.
Job Description
Support development of robust multimodal AI capabilities leveraging machine learning and advanced signal processing techniques (particular emphasis on audio analytics)
Contribute to deep learning algorithm development, implementation and evaluation pipeline on large-scale public datasets as well as those from Bosch business units
Support intellectual property generation and lead transfer of R&amp;D results/prototypes to global Bosch business units
Participate in original research publications with fellow team members in top-tier machine learning and/or signal processing conferences and journals
Support supervision of Master and PhD student interns
Responsibilities
Create, manage, and adapt data-intensive deep learning pipelines in collaboration with researchers and other engineers
Manage large-scale deep learning experiments, hyperparameters search, continuous training and evaluation of deep learning models
Maintenance of research codebase in PyTorch and Tensorflow/Keras
Administration and management of GPU cluster for research purposes
Qualifications
Minimum Qualifications
PhD in Electrical Engineering, Computer Science, or related fields (degree conferred date no later than Spring 2023)
2+ years programming experience for deep learning applications (Tensorflow, Keras, PyTorch)
Preferred Qualifications
Experience in setup and optimization of deep learning pipelines on large datasets
Experience in management of large-scale experiments and tools for experiments tracking and hyperparameters optimization
Familiarity with Linux systems administration and management, particularly related to GPU clusters management and deep learning workflow
Additional Information
BOSCH is a proud supporter of STEM (Science, Technology, Engineering &amp; Mathematics) Initiatives
FIRST Robotics (For Inspiration and Recognition of Science and Technology)
AWIM (A World In Motion)
By choice, we are committed to a diverse workforce – EOE/Protected Veteran/Disabled.
For more information on our culture and benefits, please visit:
Culture and Benefits | Bosch in the USA
The U.S. base salary range for this full-time position is $120,000 - $150,000. Within the range, individual pay is determined based on several factors, including, but not limited to, work experience and job knowledge, complexity of the role, job location, etc. Your Recruiter can share more details about the specific salary range for this position during the interview process.
In addition to your base salary, Bosch offers a comprehensive benefits package that includes health, dental, and vision plans; health savings accounts (HSA); flexible spending accounts; 401(K) retirement plan with an attractive employer match; wellness programs; life insurance; short and long term disability insurance; paid time off; parental leave, adoption assistance; and reimbursement of education expenses. Learn more about our full benefits offerings by visiting: https://www.myboschbenefits.com/public/welcome. Pay ranges included in the postings generally reflect base salary; certain positions may include bonus, commission, or additional benefits.
To apply to this job, click Easy Apply
Show Less
Report</t>
  </si>
  <si>
    <t>Specialist (Technical Assistant)</t>
  </si>
  <si>
    <t>The Advanced Capabilities and Systems Group is an agile, innovative, multi-disciplinary team developing novel system and technology concepts that address the nation’s critical security challenges. The group leverages focused analysis to understand solutions to defense and intelligence problems, and then develops the solutions in a fast cycle of experimentation and prototyping. Frequent engagements with government intelligence and military users connect the group to their unique missions and needs. Projects range from the analysis and prototyping of tactical military optics and radar systems, to investigation of novel communication, navigation, and autonomous systems. The multi-disciplinary team consists of talented technical staff with expertise in electromagnetics, optics, signal processing (communication, GPS), RF design, statistics, optimization, computer vision, machine learning, autonomous control, software engineering, and embedded systems.
Position Description
Selected candidate will work with technical members of the Group in a multidisciplinary team to provide intelligence support to Group 107, Advanced Capabilities and Systems. Technical areas of interest include communications; radar; infrared sensors; electronic warfare; and adversary electronic, air, ground, and maritime order of battle. Candidate will work to incorporate intelligence information into systems analysis and design efforts within the Group which may include editing or re-factoring intelligence data into a product or format that can be readily used by technical staff to meet project requirements.
Requirements
Bachelor’s degree required
Minimum of 2-3 years of experience in the field of intelligence
In lieu of bachelor’s degree, 3-5 years of directly related experience will be considered
Candidates must be able to communicate clearly and accurately to technical audiences
Candidates with prior military experience and/or intelligence community analyst experience are encouraged to apply
For Benefits Information, click http://hrweb.mit.edu/benefits
Selected candidate will be subject to a pre-employment background investigation and must be able to obtain and maintain a Secret level DoD security clearance.
To safeguard our health and well-being, MIT Lincoln Laboratory requires COVID-19 vaccination for all employees. Individuals may request exemption from the vaccine requirement for medical or religious reason.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39645
Apply Now: click Apply Now
Show Less
Report</t>
  </si>
  <si>
    <t>Novo Nordisk</t>
  </si>
  <si>
    <t>Lead Data Scientist - AI and Machine Learning</t>
  </si>
  <si>
    <t>About the Department
The AI and Analytics Team is part of Novo Nordisk’s Data Science division, where we apply sophisticated algorithms and machine learning techniques to some of the hardest problems in the discovery and development of new healthcare solutions. By leveraging a blend of scientific, problem-solving, and quantitative skills, we provide superior data insights that empower Novo Nordisk to further develop and deliver life-changing treatments. We work in multidisciplinary teams with strong collaboration across all areas of the organization and engage in external collaborations to ensure access to cutting edge research and technology.
We believe in the value of a diverse and inclusive culture. Together, we build and grow talent to ensure the development of new solutions. The team is comprised of collaborative, diverse and passionate people who have a true sense of pride in their work. We are committed to helping each other grow, and we are driven by the opportunity to make a difference in the lives of people living with chronic disease.
The Position
The Lead Data Scientist will contribute to the research team’s effort towards exploring and creating new technology and being a world leader in data science within our fields. The Lead Data Scientist will bring elements of data collection, preparation, and engineering as well as software engineering in a data science context, specifically in the applications of AI and Machine Learning (ML) approaches. Moreover, the Data Scientist will, with guidance from more senior Data Scientists, contribute to the development and validation of Artificial Intelligence/Machine Learning (AI/ML) algorithms and models, and work closely with other engineers to build AI/ML-fueled products.
***Please note we are open to hiring at more senior titles commensurate with experience***
Relationships
The Lead Data Scientist reports to the head of the related research area. Internal partners include data scientists, specialists, engineers, software developers, technology scouts &amp; partnership developers, system engineers, designers, anthropologists, medical doctors, IT professionals, and others across US and Denmark. External relationships include commercial and academic collaboration partners.
Essential Functions
Scientific work:
A sound understanding of various statistical and ML approaches with experience applying those techniques to solve complex problems
Experience developing and validating algorithms using various statistical/AI/ML approaches
Implement and maintain local and cloud-based data and computational environments and platforms and help to integrate data and solutions from different sources
Build data pipelines (data acquisition, preparation, cleaning, feature extraction, and consolidation) as an integral part of data science activity
Demonstrate an ability to take initiatives and drive projects from concept to adoption
Articulate and manage technical execution from concept to completion
Engage with stakeholders to understand challenges, identify areas of innovation, and build solutions using appropriate techniques
Demonstrate and visualize how AI/ML methods works as an integral part of data science activity
Actively collaborate with other Data Scientists, as well as engineers and/or scientists from other disciplines
Collaborative teamwork
Actively participates in cross-functional teams to develop AI and ML solutions
Actively participates in virtual global team meetings regularly
Achieves business goals, shares learnings, knowledge and skills and promotes cross-functional teamwork
Occasionally collaborate with external partners
Prepare and present written and oral reports and proposals to peers and management
Physical Requirements
10-20% overnight travel required.
Qualifications
Master’s degree or PhD preferred. Degree within computer science, mathematics, engineering, physics, statistics, or a related quantitative discipline is preferred.
Master’s Degree with 5+ years’ relevant experience, or PhD with 4+ years’ relevant experience can be considered. Minimum of Bachelor’s degree with 8+ years’ relevant experience required.
Relevant experience includes:
General experience in modern data science methods including unsupervised/supervised classification and regression, modern machine learning techniques and classical statistical modeling or applied mathematics
Experience with software development which includes writing high quality code processing data using Python/R.
Thorough understanding of text pre-processing and normalization techniques such as tokenization, lemmatization, stemming, POS tagging, parsing, entity extraction, etc. and how they work at a low level
Experience applying modern NLP approaches such as BERT and other transformer models, along with sequence models for semantic analysis, text extraction, prediction and generation tasks
Experience decoding complex models for interpretability and implementing multi-modal solutions
Ability to perform in-depth data analysis and present results and conclusions to engineering and leadership team
Preferred experience includes:
Experience working with structured and unstructured data from diverse sources
Experience with containerization and standard cloud services such as AWS S3, EC2, and Lamba Function.
Experience in data management, database management system, and familiarity with NoSQL and/or Graph database.
Working experience in Software Development Lifecycles, agile methodologies, and continuous integration
Experience in pharmaceutical industry, healthcare industry, regulated medical device development or in another regulated field.
We commit to an inclusive recruitment process and equality of opportunity for all our job applicants.
At Novo Nordisk we recognize that it is no longer good enough to aspire to be the best company in the world. We need to aspire to be the best company for the world and we know that this is only possible with talented employees with diverse perspectives, backgrounds and cultures. We are therefore committed to creating an inclusive culture that celebrates the diversity of our employees, the patients we serve and communities we operate in. Together, we’re life changing.
Novo Nordisk is an equal opportunity employer. Qualified applicants will receive consideration for employment without regard to race, ethnicity, color, religion, sex, gender identity, sexual orientation, national origin, disability, protected veteran status or any other characteristic protected by local, state or federal laws, rules or regulations.
Novo Nordisk requires all new hires to be fully vaccinated against COVID-19 prior to the first date of employment. As required by applicable law, Novo Nordisk will consider requests for reasonable accommodation.
If you are interested in applying to Novo Nordisk and need special assistance or an accommodation to apply, please call us at 1-855-411-5290. This contact is for accommodation requests only and cannot be used to inquire about the status of applications.
Show Less
Report</t>
  </si>
  <si>
    <t>SIS</t>
  </si>
  <si>
    <t>Type: Description:
Job Title: Machine Learning Engineer
Location: Sunnyvale, CA or Austin, TX
Duration: 12+ months
Our client is a leading computer technology giant seeking a Machine Learning Engineer. Must be local to either location listed above or be able to relocate by start date.
Candidate should be able to communicate well and develop ML models with latest technologies.
Skill Sets - Experience - Preference
Machine Learning - At least 1 year Is Required
NLP technologies-scikit learn - At least 1 year Is Required
Data Visualization - At least 1 year Is Required
Location Sunnyvale , CA Min Experience (yrs): Required Education: Not Specified Benefits:
Show Less
Report</t>
  </si>
  <si>
    <t>Two Bears Environmental Consulting LL</t>
  </si>
  <si>
    <t>NSF Postdoc</t>
  </si>
  <si>
    <t>NSF Postdoctoral Position
Two Bears Environmental Consulting, LLC is recruiting a postdoc for their NSF SBIR Phase II Award (#2014633) focused on using Machine Learning to understand the effects of climate change on the Indigenous Tribes of Alaska.
The position will focus on the development of machine-learning methods for identifying changes in ecological processes to predict hazard risk mapping using environmental and climate drivers that emphasize the practical application of computational methodologies to extract useful knowledge from existing data and make inferences and predictions regarding the impacts of future climates on biophysical risks.
This position, offered through the Innovative Postdoctoral Entrepreneurial Research Fellowship (IPERF), has an annual base stipend of $78,000 per year, optional individual health and life insurance benefits, relocation assistance to the approved host company, a professional conference travel allowance, and scripted professional development training funded by the National Science Foundation. The Fellowship has a one-year duration. The candidates need to be a US citizen or possess a green card with PhD in STEM within the last 7 years ago. The candidates must have their PhD by December 2022, with an anticipated start date by December 2022 - January 2023.
The candidates will need to apply via the IPERF website:
https://iperf.asee.org/
IPEF Opportunity Title:
Machine Learning for Developing Integrated Climate Adaptation and Resilience
Our NSF Project Description:
https://seedfund.nsf.gov/awardees/history/details/?company=two-bears-environmental-consulting-llc
Company Website:
https://www.tbec-ak.com/
Job Type: Contract
Pay: $78,000.00 per year
Benefits:
Health insurance
Life insurance
Professional development assistance
Relocation assistance
Schedule:
Monday to Friday
Self-determined schedule
Work Location: Remote
Show Less
Report</t>
  </si>
  <si>
    <t>Machine Learning Engineer - All Levels (REMOTE)</t>
  </si>
  <si>
    <t>If you are an ML Engineer looking to work on some of the latest and most interesting projects while utilizing the most cutting-edge technologies, then continue reading. GEICO’s AI &amp; ML Engineering team is responsible for building and enabling GEICO to build AI/ML products and services for the future. Our team is also responsible for designing, building, testing and maintaining the Machine Learning platform supporting Data Science initiatives across many groups. We are looking for a highly motivated individual with the ability to solve difficult problems, learn new technologies and push the boundaries of what is possible. A successful candidate must have excellent verbal and written communication skills. The candidate must also be able to work independently and in a team environment.
Required Qualifications
4+ years of development experience
Experience with end-to-end Machine Learning Engineering lifecycle
Experience with Cloud Platforms such as MS Azure, AWS, or Google Cloud
Experience with Machine Learning cloud technologies such as Azure Machine Learning (AML), AWS SageMaker or Spark ML
Experience with Big Data platforms such as Databricks or Apache Spark
Experience writing Production quality code in Scala, PySpark, Python and/or Java
Experience with SQL
Monitoring pipelines for issues or errors and diagnosing/resolving problems
Desired Qualifications
Master’s degree in computer science or related field
Experience with the Azure Ecosystem (Azure Data Lake, Azure Data Factory, Azure Databricks, Azure Machine Learning (AML), Azure Cognitive Services, Azure Storage)
Experience with CI/CD pipelines
Experience with Azure DevOps (ADO)
Experience developing ADO tasks, variable groups and pipelines
Experience with telemetry, alerts and monitoring
Experience with Azure Monitor, AppInsights, Dynatrace, and/or Splunk
Knowledge of Kubernetes or Azure Kubernetes Service (AKS)
Experience with data streaming infrastructure deployment (e.g., Spark Streaming, Kafka, Azure EventHub, or EventBridge)
Experience with performance tuning with applications processing large amounts of data
Experience working with Hadoop, SQL, No-SQL platforms
Experience with various file formats such as AVRO, JSON, and PARQUET
Experience with Load Testing and Quality Assurance
Benefits:
As a full time associate, you’ll enjoy our Total Rewards Program* to help secure your financial future and preserve your health and well-being, including:
Premier Medical, Dental and Vision Insurance with no waiting period**
Paid Vacation, Sick and Parental Leave
401(k) Plan
Tuition Assistance including Direct Billing and Reimbursement payment plan options
Paid Training, Licensures, and Certificates
Benefits may be different by location. Benefit eligibility requirements vary and may include length of service.
**Coverage begins with the pay period after hire date. Must enroll in New Hire Benefits within 30 days of the date of hire for coverage to take effect.
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
#LI-AP1
Apply Now: click Apply Now
Show Less
Report</t>
  </si>
  <si>
    <t>Location: Gaithersburg, MD or Waltham, MA
DS&amp;AI is a new department at AZ, and we are embedding Data Science (DS) and Artificial Intelligence (AI) across our R&amp;D to enable our scientists to push the boundaries of science to deliver life-changing medicines.
We are currently seeking candidates who are working towards obtaining Master, or Doctorate degree in Machine Learning, Computer Science, Statistics, Mathematics, Data Science, Computational Biology/Chemistry, Physics for an 9-12 week internship contract?during the summer of 2022.
Multiple positions are available, and projects will be allocated depending on specific candidate experiences.
Objectives/Goals of the Position:
Explore, develop, and utilize machine learning skills within Drug Discovery &amp; Development
Primary Duties:
Support AstraZeneca ML researchers in developing and implementing ML models for problems such as image and video understanding, cough detection, learning from graphs, synthetic data generation, protein fold prediction, antibody design and optimisation, active learning etc.
To apply to this job, click Easy Apply
Show Less
Report</t>
  </si>
  <si>
    <t>Laboratory Description
MIT Lincoln Laboratory, located in Lexington, Massachusetts, is a United States Department of Defense research and development center chartered to apply advanced technology to problems of national security. The Laboratory provides technical expertise to the US government in domains ranging from cybersecurity to novel radar design to advanced microelectronics, and more. http://www.ll.mit.edu.
Job Description
Our group is seeking highly motivated scientists and engineers who are interested in applying machine learning, computer vision, and AI techniques to solve challenging technical problems. The candidate will aid in the design, implementation, and analysis of machine learning algorithms across a broad problem space. First-hand experience with state-of-the-art machine learning techniques is desired, as well as experience with the design and implementation of such methods on image, video, or data processing tasks. The candidate will work with an experienced team to learn about the homeland protection mission and to develop a career path matching their technical interests.
Requirements:
Master’s degree in Computer Science, Applied Mathematics, Information Science, Physics or related field with a strong background in quantitative sciences OR
Bachelor’s degree in Computer Science, Applied Mathematics, Information Science, Physics with at least 2 years of relevant experience in quantitative sciences
Prior exposure to machine learning algorithms, through coursework or research, is required.
Applicant should have a strong curiosity to explore open questions under guidance and to acquire new skills in development platforms
Be proficient in Python, Julia, or other high level programming language
A minimum GPA of 3.5 is required.
Desired skills:
Experience with multiple programming languages such as C, C++, or Java
For Benefits Information, click http://hrweb.mit.edu/benefits
Selected candidate will be subject to a pre-employment background investigation and must be able to obtain and maintain a Secret level DoD security clearance.
To safeguard our health and well-being, MIT Lincoln Laboratory requires COVID-19 vaccination for all employees. Individuals may request exemption from the vaccine requirement for medical or religious reason.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Start your job application: click Apply Now
Show Less
Report</t>
  </si>
  <si>
    <t>The Homeland Sensors and Analytics Group builds technology to counter threats to our critical infrastructure, land and maritime borders, transportation systems, and public places. We focus on the development and fielding of advanced sensors, AI and data analytics, and integrated human-machine decision making to help recognize and disrupt these threats. We specialize in collecting and processing a wide range of data types — including radar, video, imagery, text, point cloud, transactional, and body-worn sensor data — from both commercial and Laboratory-developed sensors. We often apply advanced machine learning methods to convert raw data into actionable insights about the activities of threat actors, networks, or organizations. Our ultimate goal is to field solutions that significantly enhance the decision-making process of analysts and operators who secure the homeland. Learn more at https://www.ll.mit.edu/r-d/homeland-protection/homeland-sensors-and-analytics.
Job Description
Our group is looking for motivated researchers and engineers who would like to address critical problems requiring machine learning as part of collaborative, interdisciplinary teams. Specifically, the candidate will aid in the design, implementation, and testing of machine learning algorithms relevant to Homeland Security and Defense applications. Knowledge of state-of-the-art machine learning techniques is considered important, as well as experience with the design and implementation of such methods on image, video, text, or other sensor data processing tasks. This position will provide the opportunity to learn about mission-relevant applications of AI, conduct independent research (including model design decisions and performance assessments), and discuss the results of that research within collaborative team settings.
Requirements
Master of Science degree in computer science, mathematics, electrical engineering, information science, data science, or an equivalent field. In lieu of a Master’s degree, a Bachelor’s degree with at least three years of directly related research experience will be considered.
Prior exposure to machine learning algorithms, through coursework or research. This includes deep learning techniques in addition to more general machine learning methods (e.g., Bayesian inference).
Proficiency with Python.
Experience with common computer vision, natural language processing, or machine learning toolboxes (PyTorch, Pandas, OpenCV, TensorRT, libtorch, etc).
Desired Skills
Experience with experimental design methods.
Familiarity with additional algorithm development environments/languages like Matlab or C++.
Experience with flexible deployment mechanisms such as containers is a plus, but not required.
For Benefits Information, click http://hrweb.mit.edu/benefits
Selected candidate will be subject to a pre-employment background investigation and must be able to obtain and maintain a Secret level DoD security clearance.
To safeguard our health and well-being, MIT Lincoln Laboratory requires COVID-19 vaccination for all employees. Individuals may request exemption from the vaccine requirement for medical or religious reason.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39640
To apply to this job, click Apply Now
Show Less
Report</t>
  </si>
  <si>
    <t>ROLE SUMMARY
Pfizer Machine Learning Computational Sciences (MLCS) group has an opening for a computational methods developer with expertise in molecular modeling, Artificial Intelligence (AI), Machine Learning (ML), and scientific programming. The successful candidate will identify novel and creative applications of AI/ML and develop cutting-edge predictive and interpretable models to advance discovery and development efforts across Pfizer. This is an exciting opportunity to join a growing group of computational scientists and machine learning researchers who are passionate about developing novel computational methods and ML models to address challenging problems from early discovery to late-stage development and across established (small molecule and antibody) and emerging (mRNA therapeutics and gene therapy) therapeutic modalities.
ROLE RESPONSIBILITIES
Apply and extend the latest deep learning-based structure prediction methods to model T-cell receptors (TCR) and TCR-peptide-MHC complexes, supporting an interdisciplinary effort to explore potential therapeutic applications of TCRs.
Collaborate with colleagues from diverse scientific background to identify problems and opportunities; combine techniques from computational chemistry, computational biology, and AI/ML, particularly utilizing recent deep learning techniques, to rapidly develop powerful computational solutions.
Effectively utilize relevant public and proprietary databases and available computational resources (internal HPC and Cloud) to develop predictive models to assess pharmacological and developability properties of candidate molecules from different therapeutic modalities (small molecules, antibodies, mRNA etc).
Leverage proprietary computational framework and applications to deploy ML models and other tools for wide usage by Pfizer scientists.
Communicate and explain computational models and ML algorithms to broad scientific audience from diverse discipline.
Remain current with relevant scientific literature; proactively identify, assess, and internalize promising methods and tools from external sources.
Strengthen Pfizer’s external visibility and scientific reputation of excellence through publications in high-impact scientific journals and presentations at external conferences.
BASIC QUALIFICATIONS
Ph.D. in computational chemistry, computational biology, physical or biological sciences, chemical engineering, computer science, or related discipline.
Proficiency in Python; experience with scientific programming and algorithm design related to machine learning.
Practical hands-on experience with developing predictive models using modern deep learning techniques (e.g., CNNs and transformers) and packages (e.g., PyTorch, TensorFlow, JAX).
Track record of applying machine learning, in particular modern deep learning approaches, to solve relevant biological problems.
Proficiency in general molecular modeling techniques and familiarity with concepts, techniques, and common tools used for sequence analysis and protein structure modeling.
Experience with Unix/Linux and HPC environments.
Excellent communication and interpersonal skills.
PREFERRED QUALIFICATIONS
Strong publication record and demonstrated contribution of the machine learning field, e. g. NeurIPS, ICML, ICLR, etc.
Demonstrated track record of applying several AI/ML techniques such as ConvNet, transformers, generative modeling, and reinforcement learning to tackle complex drug discovery and development problems.
Experience in applying ML to immunology problems such as modeling of HLA-peptide and HLA-peptide-TCR structure and binding.
Additional Information:
Relocation Support Available
Eligible for employee referral
Work Location Assignment: Flexible
Flexible colleagues are assigned a Pfizer site within a commutable distance where they work about 2-3 days weekly to connect and innovate with their team face-to-face. However, they also benefit from being able to work offsite regularly when it makes business sense to do so.
Last Day to Apply: February 10, 2023
Relocation assistance may be available based on business needs and/or eligibility.
Pfizer requires all U.S. new hires to be fully vaccinated for COVID-19 prior to the first date of employment. As required by applicable law, Pfizer will consider requests for Reasonable Accommodations.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
To apply to this job, click Apply Now
Show Less
Report</t>
  </si>
  <si>
    <t>Looking for a company that inspires passion, courage and creativity, where you can be on the team shaping the future of global commerce? Want to shape how millions of people buy, sell, connect, and share around the world? If you’re interested in joining a purpose driven community that is dedicated to crafting an ambitious and inclusive work environment, join eBay – a company you can be proud to be with.
Do you want to make a huge impact on a large e-commerce website? Are you interested in solving groundbreaking research problems while impacting all eBay e-commerce channels? Does working with Artificial intelligence, cloud computing, large-scale optimization, and machine learning excite you? If you answered yes, the Core AI team at eBay is the right place for you! We are looking for Applied Researchers in Machine Learning with a diverse set of backgrounds to join us.
With hundreds of millions of buyers and sellers, 1B+ of live listings at any point of time, millions of daily transactions, and billions of daily queries, eBay provides a phenomenal playground for researchers to work with data and conduct experiments at scale. We actively pursue ideas that result in scalable algorithms and systems.
You will work in different areas of Machine Learning (ML), focusing on customer and item listing data related to applications at eBay. You will approach some of the most interesting AI problems eBay is facing in this area. Join our tightly-knit team of standouts who enjoy working on large-scale, challenging, and exciting problems. We work in focused and collaborative project teams following an agile methodology. You will feel like you’re working in a startup, while at the same time having the resources of a large company.
Areas of work include (but not limited to):
Deep Learning
Transfer learning and domain adaptation
Language Models
Knowledge Graphs
Weakly Supervised and Semi-Supervised Learning
Behavioral modeling
Responsibilities:
Actively leads on one or more technical areas of research and development of ML technologies
Develop and improve ML applications
Work with engineers and other multi-functional teams, including Applied Researchers, Project Managers, QA, etc.
Highly visible across major Engineering organizations, and regularly visible through external forums such as conferences, workshops, or open source initiatives
Leads collaboration with other research teams in eBay to build the best of breed experience
Research and stay up-to-date with state of the art in Deep Learning and ML. Publishing is strongly encouraged
Requirements:
Ph.D. program in Computer Science, statistics, mathematics or related disciplines or a Master degree plus three years of research experience
Can rapidly experiment and prototype in Python and is capable of working on production systems
Hands-on experience with PyTorch or TensorFlow
Hands on experience with ML algorithms
Experience in research and development of knowledge graphs
Proficient in machine learning with a focus on neural networks
Experience in large scale research projects that resulted in working and scalable products
Strong research track record, publications in at least one outstanding machine learning or NLP conference such as ACL, NeurIPS, EMNLP, ICML, ICASSP, KDD, AAAI, etc.
Collaboration skills and ability to influence a multi-functional team to deliver results
Strong written and oral communication skills
Excellent analytical skills
Experience in mentoring and guiding junior researchers and research engineers is preferred
What do we offer:
A comprehensive field of responsibility
Competitive salary and excellent benefits
A diverse team with exciting personalities, passion for e-commerce, integrity and a good sense of humor
An excellent working environment with lots of flexibility
The pay range for this position at commencement of employment in California, Washington, or New York City is expected in the range below.
$135,200 - $205,700
However, base pay offered may vary depending on multiple individualized factors, including market location, job-related knowledge, skills, and experience. The total compensation package for this position may also include other elements, including a sign-on bonus, restricted stock units, and discretionary awards in addition to a full range of medical, financial, and/or other benefits (including 401(k) eligibility and various paid time off benefits, such as vacation, sick time, and parental leave), dependent on the position offered. Details of participation in these benefit plans will be provided if an employee receives an offer of employment.
If hired, employees will be in an “at-will position” and the Company reserves the right to modify base salary (as well as any other discretionary payment or compensation program) at any time, including for reasons related to individual performance, Company or individual department/team performance, and market factors.
Benefits are an essential part of your total compensation for the work you do every day. Whether you’re single, in a growing family, or nearing retirement, eBay offers a variety of comprehensive and competitive benefit programs to meet your needs. Including maternal &amp; paternal leave, paid sabbatical, and plans to help ensure your financial security today and in the years ahead because we know feeling financially secure during your working years and through retirement is important.
Here at eBay, we love creating opportunities for others by connecting people from widely diverse backgrounds, perspectives, and geographies. So, being diverse and inclusive isn’t just something we strive for, it is who we are, and part of what we do each and every single day. We want to ensure that as an employee, you feel eBay is a place where, no matter who you are, you feel safe, included, and that you have the opportunity to bring your unique self to work. To learn about eBay’s Diversity &amp; Inclusion click here: https://www.ebayinc.com/company/diversity-inclusion/
#LI-SM1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View our accessibility info to learn more about eBay's commitment to ensuring digital accessibility for people with disabilities. For more information see: EEO is the Law Poster and EEO is the Law Poster Supplement.
Jobs posted with location as "Remote - United States (Excludes CO, HI, NM, NYC)" excludes residents of Colorado, Hawaii, New Mexico and New York City.
This website uses cookies to enhance your experience. By continuing to browse the site, you agree to our use of cookies. Visit our Privacy Center for more information.
Apply Now: click Apply Now
Show Less
Report</t>
  </si>
  <si>
    <t>The Opportunity: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new opportunities. As an aspiring data scientist, you know you can help turn these complex data sets into useful information to solve global challenges. Across private and public sectors — from fraud detection, to cancer research, to national intelligence — you see data scientists turning data into actions and you want to be part of the team.
We have an opportunity for you to develop your analytical skills and establish your career in data science. You’ll join a rigorous training program that combines skills assessments, a comprehensive curriculum, functional mentorship, a capstone analytic challenge, and support to place you on your first data science project. You’ll learn how to write scripts to integrate data, conduct exploratory data analysis to discover hidden trends, apply machine learning to train predictive models, and use the right combination of tools and frameworks to turn that set of disparate data points into objective answers that inform decisions. Equipped with the foundational data science skills to accelerate your career, you’ll join a team and apply those skills to support our clients’ critical national security missions. Embrace the challenge and join us in driving change through data science. This position is a hybrid role with a combination of working at a Booz Allen office or client site and working remotely.
Empower change with us.
You Have:
3+ years of experience in Data Science or Data Engineering
Experience with Python, R, and SQL
Ability to obtain a security clearance
Bachelor’s degree
Nice If You Have:
Experience with Data Visualization tools, including Tableau, Qlik, and Power BI
Experience with machine learning frameworks, including scikit-learn, Keras, TensorFlow, or Pytorch
Experience with natural language processing, computer vision, or deep learning model development
Knowledge of GitHub or Cloud environment, including AWS or Azure
Master's degree in Data Science, Mathematics, Engineering, Physics, Statistics, or Computer Science
Clearance:
Applicants selected will be subject to a security investigation and may need to meet eligibility requirements for access to classified information.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individual’s particular combination of education, knowledge, skills, competencies, and experience, as well as contract-specific affordability and organizational requirements. The projected compensation range for this position is $77,300 to $176,000. The estimate displayed represents the typical salary range for this position, and is just one component of Booz Allen’s total compensation package for employees.
Create Your Career:
Grow With Us
Your growth matters to us—that’s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Allen’s culture of respect, equity, and opportunity means that, here, you are free to bring your whole self to work. With an array of business resource groups and other opportunities for connection, you’ll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we’ll support you as you pursue a balanced, fulfilling life—at work and at home.
Your Candidate Journey
At Booz Allen, we know our people are what propel us forward, and we value relationships most of all. Here, we’ve compiled a list of resources so you’ll know what to expect as we forge a connection with you during your journey as a candidate with us.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To apply to this job, click Apply Now
Show Less
Report</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</si>
  <si>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We are looking for talented individuals to join our team in 2023. As a graduate, you will get unparalleled opportunities for you to kickstart your career, pursue bold ideas and explore limitless growth opportunities. Co-create a future driven by your inspiration with TikTok.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TikTok and its affiliates' jobs globally. Applications will be reviewed on a rolling basis - we encourage you to apply early.
Technical Assessment
Candidates who pass resume evaluation will be invited to participate in TikTok's technical online assessment in HackerRank.
Responsibilities
As a University Graduate Machine Learning Engineer, you'll have the chance to work with our clients and teams to address key business problems and identify areas of growth for the company. With your education and experience, you will be able to make a real-world impact from day one.
Qualifications
Final year or recent graduate with a background in Computer Science or equivalent majors
Good understanding of data structures and algorithms.
Solid knowledge in one of the following areas: machine learning, deep learning, data mining, large-scale systems.
Experience in Python, C++, Java, Golang, or other programming languages.
Preferred Qualifications:
Demonstrated software engineering and machine learning experience from previous internships, work experience, coding competitions, or publications.
Curiosity towards new technologies and entrepreneurship.
High levels of creativity and quick problem-solving capabilities.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Job Information
The base salary range for this position in the selected city is $104149 - $172800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Apply Now: click Apply Now
Show Less
Report</t>
  </si>
  <si>
    <t>Job Description
Would you enjoy exploring groundbreaking signal processing for powering future Bose products? Our Audio Systems Research group at Bose has an opening for a machine learning engineer, researching audio enhancement algorithms, voice processing technologies, and methods for distinguishing different device and user state behaviors. Work ranges from basic experimental research to building functional prototype systems for demonstrating new features. We will help your development of theoretical and empirical skills in engineering, perceptual testing, and systems thinking.
We are DSP and Machine Learning researchers who team with other domain experts at Bose to invent and craft new technologies for improving our products’ audio performance. Bring your expertise in ML, DSP, acoustics, and audio to help us develop the next generation of out-loud and wearable audio products!
In this role, you will
advance the state-of-the-art in audio performance and user experience by developing innovations from initial theoretical research to a realizable prototype;
collaborate with other research engineers to assess the technical and perceptual merits of the innovation;
develop and tune algorithms for music and voice processing; and
help transfer research results to the product development team.
What we require
BS in Electrical Engineering, Computer Engineering, Computer Science, or a related field, with an emphasis on Machine Learning
Experience using machine learning frameworks &amp; libraries like scikit-learn and TensorFlow
Knowledge of Python or a similar scripting language
Great communication skills and an ability to work independently
Passion and knowledge about audio engineering
What we'd like
Voice processing experience
Musical background
Master's degree
Knowledge of MATLAB
Experience with version control, cloud services, and data management
Research experience
Bose is an equal opportunity employer that is committed to inclusion and diversity. We evaluate qualified applicants without regard to race, color, religion, sex, sexual orientation, gender identity, genetic information, national origin, age, disability, veteran status, or any other legally protected characteristics. For additional information, please review: (1) the EEO is the Law Poster (http://www.dol.gov/ofccp/regs/compliance/posters/pdf/OFCCP_EEO_Supplement_Final_JRF_QA_508c.pdf); and (2) its Supplements (http://www.dol.gov/ofccp/regs/compliance/posters/ofccpost.htm). Please note, the company's pay transparency is available at http://www.dol.gov/ofccp/pdf/EO13665_PrescribedNondiscriminationPostingLanguage_JRFQA508c.pdf. Bose is committed to working with and providing reasonable accommodations to individuals with disabilities. If you need a reasonable accommodation because of a disability for any part of the application or employment process, please send an e-mail to Wellbeing@bose.com and let us know the nature of your request and your contact information.
Start your job application: click Apply Now
Show Less
Report</t>
  </si>
  <si>
    <t>We are looking for a Python backend developer with Machine Learning expertise for our entrepreneurs-in-residence (EIRs), who are the champions.
As a backend developer on the team, you will work with several startups and world-class engineers and researchers to build world-leading startups together with our EIRs.
About the Role:
We are looking for a ll be developing backend of early stage startups of our company with potential to become a co-founder or an early employee of a startup, or keep being a full-time employee , though starting from a contract position.
You will:
Work with entrepreneurs to understand their idea and be able to design a Minimum Viable Product (MVP).
Analyze NEC’s portfolio of technology and find which technologies can best be used with the entrepreneur's business idea and future product
Communicate with both EIRs and NEC's researchers, implement technologies into their prototypes
Use backend and ML skills to design the MVP.
Deploy the solutions on cloud (AWS) as API.
You are a good candidate if you have:
Bachelors or Masters in Computer Science
1-2 years of professional experience using Python, PHP (optional), Javascript (optional) in a Linux/Unix environment.
1+ year of professional experience with relational database (MySQL, PostgreSQL etc.)
1+ year of professional experience with Machine Learning algorithms e.g. Decision Trees, Neural networks etc and some NLP models (e.g. BERT, Transformers) using PyTorch. Experience in Computer Vision is a nice to have
1+ year API deployment experience using Flask webserver
1+ year of professional experience deploying solutions on AWS. Must have experience with AWS Lambda, RDS, EC2, ECR, API Gateway and other AWS Services
Solid experience using source control tools like Git
Experience with the startup ecosystem is nice to have, whether it is as a founder, early-stage employee, or as a key member of a startup from seed to Series C
The ability to tackle ambiguity and decide the best path forward
An understanding of product lifecycle from ideation to launch
Job Type: Full-time
Salary: $40.00 - $60.00 per hour
Experience level:
1 year
2 years
Schedule:
8 hour shift
Work Location: Remote
Show Less
Report</t>
  </si>
  <si>
    <t>Location: Gaithersburg, MD or Waltham, MA
DS&amp;AI is a new department at AZ, and we are embedding Data Science (DS) and Artificial Intelligence (AI) across our R&amp;D to enable our scientists to push the boundaries of science to deliver life-changing medicines.
We are currently seeking candidates who are working towards obtaining Master, or Doctorate degree in Machine Learning, Computer Science, Statistics, Mathematics, Data Science, Computational Biology/Chemistry, Physics for an 9-12 week internship contract?during the summer of 2022.
Multiple positions are available, and projects will be allocated depending on specific candidate experiences.
Objectives/Goals of the Position:
Explore, develop, and utilize machine learning skills within Drug Discovery &amp; Development
Primary Duties:
Support AstraZeneca ML researchers in developing and implementing ML models for problems such as image and video understanding, cough detection, learning from graphs, synthetic data generation, protein fold prediction, antibody design and optimisation, active learning etc.
Apply Now: click Easy Apply
Show Less
Report</t>
  </si>
  <si>
    <t>The Homeland Sensors and Analytics Group builds technology to counter threats to our critical infrastructure, land and maritime borders, transportation systems, and public places. We focus on the development and fielding of advanced sensors, AI and data analytics, and integrated human-machine decision making to help recognize and disrupt these threats. We specialize in collecting and processing a wide range of data types — including radar, video, imagery, text, point cloud, transactional, and body-worn sensor data — from both commercial and Laboratory-developed sensors. We often apply advanced machine learning methods to convert raw data into actionable insights about the activities of threat actors, networks, or organizations. Our ultimate goal is to field solutions that significantly enhance the decision-making process of analysts and operators who secure the homeland. Learn more at https://www.ll.mit.edu/r-d/homeland-protection/homeland-sensors-and-analytics.
Job Description
Our group is looking for motivated researchers and engineers who would like to address critical problems requiring machine learning as part of collaborative, interdisciplinary teams. Specifically, the candidate will aid in the design, implementation, and testing of machine learning algorithms relevant to Homeland Security and Defense applications. Knowledge of state-of-the-art machine learning techniques is considered important, as well as experience with the design and implementation of such methods on image, video, text, or other sensor data processing tasks. This position will provide the opportunity to learn about mission-relevant applications of AI, conduct independent research (including model design decisions and performance assessments), and discuss the results of that research within collaborative team settings.
Requirements
Master of Science degree in computer science, mathematics, electrical engineering, information science, data science, or an equivalent field. In lieu of a Master’s degree, a Bachelor’s degree with at least three years of directly related research experience will be considered.
Prior exposure to machine learning algorithms, through coursework or research. This includes deep learning techniques in addition to more general machine learning methods (e.g., Bayesian inference).
Proficiency with Python.
Experience with common computer vision, natural language processing, or machine learning toolboxes (PyTorch, Pandas, OpenCV, TensorRT, libtorch, etc).
Desired Skills
Experience with experimental design methods.
Familiarity with additional algorithm development environments/languages like Matlab or C++.
Experience with flexible deployment mechanisms such as containers is a plus, but not required.
For Benefits Information, click http://hrweb.mit.edu/benefits
Selected candidate will be subject to a pre-employment background investigation and must be able to obtain and maintain a Secret level DoD security clearance.
To safeguard our health and well-being, MIT Lincoln Laboratory requires COVID-19 vaccination for all employees. Individuals may request exemption from the vaccine requirement for medical or religious reason.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39640
Start your job application: click Apply Now
Show Less
Report</t>
  </si>
  <si>
    <t>Looking for a company that inspires passion, courage and creativity, where you can be on the team shaping the future of global commerce? Want to shape how millions of people buy, sell, connect, and share around the world? If you’re interested in joining a purpose driven community that is dedicated to crafting an ambitious and inclusive work environment, join eBay – a company you can be proud to be with.
Do you want to make a huge impact on a large e-commerce website? Are you interested in solving groundbreaking research problems while impacting all eBay e-commerce channels? Does working with Artificial intelligence, cloud computing, large-scale optimization, and machine learning excite you? If you answered yes, the Core AI team at eBay is the right place for you! We are looking for Applied Researchers in Machine Learning with a diverse set of backgrounds to join us.
With hundreds of millions of buyers and sellers, 1B+ of live listings at any point of time, millions of daily transactions, and billions of daily queries, eBay provides a phenomenal playground for researchers to work with data and conduct experiments at scale. We actively pursue ideas that result in scalable algorithms and systems.
You will work in different areas of Machine Learning (ML), focusing on customer and item listing data related to applications at eBay. You will approach some of the most interesting AI problems eBay is facing in this area. Join our tightly-knit team of standouts who enjoy working on large-scale, challenging, and exciting problems. We work in focused and collaborative project teams following an agile methodology. You will feel like you’re working in a startup, while at the same time having the resources of a large company.
Areas of work include (but not limited to):
Deep Learning
Transfer learning and domain adaptation
Language Models
Knowledge Graphs
Weakly Supervised and Semi-Supervised Learning
Behavioral modeling
Responsibilities:
Actively leads on one or more technical areas of research and development of ML technologies
Develop and improve ML applications
Work with engineers and other multi-functional teams, including Applied Researchers, Project Managers, QA, etc.
Highly visible across major Engineering organizations, and regularly visible through external forums such as conferences, workshops, or open source initiatives
Leads collaboration with other research teams in eBay to build the best of breed experience
Research and stay up-to-date with state of the art in Deep Learning and ML. Publishing is strongly encouraged
Requirements:
Ph.D. program in Computer Science, statistics, mathematics or related disciplines or a Master degree plus three years of research experience
Can rapidly experiment and prototype in Python and is capable of working on production systems
Hands-on experience with PyTorch or TensorFlow
Hands on experience with ML algorithms
Experience in research and development of knowledge graphs
Proficient in machine learning with a focus on neural networks
Experience in large scale research projects that resulted in working and scalable products
Strong research track record, publications in at least one outstanding machine learning or NLP conference such as ACL, NeurIPS, EMNLP, ICML, ICASSP, KDD, AAAI, etc.
Collaboration skills and ability to influence a multi-functional team to deliver results
Strong written and oral communication skills
Excellent analytical skills
Experience in mentoring and guiding junior researchers and research engineers is preferred
What do we offer:
A comprehensive field of responsibility
Competitive salary and excellent benefits
A diverse team with exciting personalities, passion for e-commerce, integrity and a good sense of humor
An excellent working environment with lots of flexibility
The pay range for this position at commencement of employment in California, Washington, or New York City is expected in the range below.
$135,200 - $205,700
However, base pay offered may vary depending on multiple individualized factors, including market location, job-related knowledge, skills, and experience. The total compensation package for this position may also include other elements, including a sign-on bonus, restricted stock units, and discretionary awards in addition to a full range of medical, financial, and/or other benefits (including 401(k) eligibility and various paid time off benefits, such as vacation, sick time, and parental leave), dependent on the position offered. Details of participation in these benefit plans will be provided if an employee receives an offer of employment.
If hired, employees will be in an “at-will position” and the Company reserves the right to modify base salary (as well as any other discretionary payment or compensation program) at any time, including for reasons related to individual performance, Company or individual department/team performance, and market factors.
Benefits are an essential part of your total compensation for the work you do every day. Whether you’re single, in a growing family, or nearing retirement, eBay offers a variety of comprehensive and competitive benefit programs to meet your needs. Including maternal &amp; paternal leave, paid sabbatical, and plans to help ensure your financial security today and in the years ahead because we know feeling financially secure during your working years and through retirement is important.
Here at eBay, we love creating opportunities for others by connecting people from widely diverse backgrounds, perspectives, and geographies. So, being diverse and inclusive isn’t just something we strive for, it is who we are, and part of what we do each and every single day. We want to ensure that as an employee, you feel eBay is a place where, no matter who you are, you feel safe, included, and that you have the opportunity to bring your unique self to work. To learn about eBay’s Diversity &amp; Inclusion click here: https://www.ebayinc.com/company/diversity-inclusion/
#LI-SM1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View our accessibility info to learn more about eBay's commitment to ensuring digital accessibility for people with disabilities. For more information see: EEO is the Law Poster and EEO is the Law Poster Supplement.
Jobs posted with location as "Remote - United States (Excludes CO, HI, NM, NYC)" excludes residents of Colorado, Hawaii, New Mexico and New York City.
This website uses cookies to enhance your experience. By continuing to browse the site, you agree to our use of cookies. Visit our Privacy Center for more information.
To apply to this job, click Apply Now
Show Less
Report</t>
  </si>
  <si>
    <t>Job Description
Would you enjoy exploring groundbreaking signal processing for powering future Bose products? Our Audio Systems Research group at Bose has an opening for a machine learning engineer, researching audio enhancement algorithms, voice processing technologies, and methods for distinguishing different device and user state behaviors. Work ranges from basic experimental research to building functional prototype systems for demonstrating new features. We will help your development of theoretical and empirical skills in engineering, perceptual testing, and systems thinking.
We are DSP and Machine Learning researchers who team with other domain experts at Bose to invent and craft new technologies for improving our products’ audio performance. Bring your expertise in ML, DSP, acoustics, and audio to help us develop the next generation of out-loud and wearable audio products!
In this role, you will
advance the state-of-the-art in audio performance and user experience by developing innovations from initial theoretical research to a realizable prototype;
collaborate with other research engineers to assess the technical and perceptual merits of the innovation;
develop and tune algorithms for music and voice processing; and
help transfer research results to the product development team.
What we require
BS in Electrical Engineering, Computer Engineering, Computer Science, or a related field, with an emphasis on Machine Learning
Experience using machine learning frameworks &amp; libraries like scikit-learn and TensorFlow
Knowledge of Python or a similar scripting language
Great communication skills and an ability to work independently
Passion and knowledge about audio engineering
What we'd like
Voice processing experience
Musical background
Master's degree
Knowledge of MATLAB
Experience with version control, cloud services, and data management
Research experience
Bose is an equal opportunity employer that is committed to inclusion and diversity. We evaluate qualified applicants without regard to race, color, religion, sex, sexual orientation, gender identity, genetic information, national origin, age, disability, veteran status, or any other legally protected characteristics. For additional information, please review: (1) the EEO is the Law Poster (http://www.dol.gov/ofccp/regs/compliance/posters/pdf/OFCCP_EEO_Supplement_Final_JRF_QA_508c.pdf); and (2) its Supplements (http://www.dol.gov/ofccp/regs/compliance/posters/ofccpost.htm). Please note, the company's pay transparency is available at http://www.dol.gov/ofccp/pdf/EO13665_PrescribedNondiscriminationPostingLanguage_JRFQA508c.pdf. Bose is committed to working with and providing reasonable accommodations to individuals with disabilities. If you need a reasonable accommodation because of a disability for any part of the application or employment process, please send an e-mail to Wellbeing@bose.com and let us know the nature of your request and your contact information.
Apply Now: click Apply Now
Show Less
Report</t>
  </si>
  <si>
    <t>Analytics &amp; Behavior Change is an innovation engine supporting the entire CVS Health organization by embedding deep insights into key decision processes and focusing on our biggest, most complex problems. Join Analytics &amp; Behavior Change to make a meaningful difference to our communities through data and analytics and help CVS Health change the landscape of the health care industry!
This position lies within the Enterprise Data &amp; Machine Learning team. The EDML team focuses on data and ML platform design and development aimed at improving the productivity and efficacy of thousands of fellow data scientists and engineers throughout the organization. This foundation will facilitate hundreds of millions of ML enabled member and consumer touchpoints. Our work is ambitious and far reaching with the potential to become a new internal standard, an OSS project, or differentiating intellectual property.
The Enterprise Data and Machine Learning team developing CVS Health’s Machine Learning and Feature Engineering Platform is looking for an exceptional Senior Machine Learning Engineer to join our team that is building the cloud ML platform to supercharge analytics in a modern centralized ecosystem across the enterprise.
As a Senior Machine Learning Engineer on the Enterprise Cloud Data and Machine Learning Engineering Platform team, you will contribute to enabling functionality related to the end-to-end ML and Feature lifecycle management on the Google Cloud Platform. You will leverage and integrate the cloud native services with other standard operational and automation tools with the goal of establishing the foundational services, automation for project and user enablement, defining best practices, and accelerators for self-service project and use case enablement. The platform serves as the enterprise standard to enable scale, security, transparency, reliability, and speed of analytical asset delivery into production.
Key responsibilities include:
Understanding of advanced algorithms and applications (R/Python)
Ability to translate functionality into scalable, tested, and configurable platform software
Software development in Python and Google Cloud Platform
Development of features aligned to enterprise AutoML, Feature Engineering, and MLOPS capability
Definition and automation of key metrics and metadata management through software packages that standardize logging and governance for the platform tenants
Ability to recommend infrastructure components GPU’s or CPU’s based on the job/compute needs
Ability to manage and integrate with data sources on-prem and cloud (RDBMS systems, Warehouses, BigQuery, Bucket Storage)
Great communication skills
Working with cross functional teams in an agile environment
Pay Range
The typical pay range for this role is:
Minimum: 90,000
Maximum: 180,000
Please keep in mind that this range represents the pay range for all positions in the job grade within which this position falls. The actual salary offer will take into account a wide range of factors, including location.
Required Qualifications
2+ years of experience deploying and monitoring models in batch/real-time business processes, and understanding of ML frameworks
3+ years Python programming experience leveraging strong software development principles
Preferred Qualifications
Hands on experience in building solutions using cloud native services (GCP preferred, AWS acceptable): bucket storage, BigQuery, Kubeflow, DataProc, VertexAI, DataFusion
Healthcare, Retail, Pharmacy and/or Insurance domain experience
Education
Bachelor’s Degree in Computer Science, Masters or PHD preferred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
Start your job application: click Apply Now
Show Less
Report</t>
  </si>
  <si>
    <t>Overview:
Do you have a passion for data science/engineering? We’re hiring a Data Science Co-Op for our company’s headquarters in Bridgeton, Missouri. If you possess:
Major studies in Computer Science or Computer Engineering
Experience with coding
Hunter could be a great fit for you! Family owned since 1946, Hunter Engineering is the global industry-leader in wheel alignment systems, wheel balancing systems, vehicle inspection systems, and more. Hunter equipment, made in America, is approved, and used by vehicle manufacturers, tire companies, and dealers in over 130 countries. Hunter was named a 2022 finalist for Best Places to Work award by St. Louis Business Journal.
The Data Science Co-Op offers a set onsite schedule of 40 hours per week.
Co-Op Start Date: May/June 2023
Co-Op End Date: beginning of January 2024
What you will do:
Test and evaluate machine learning models.
Data annotation and manipulation.
Create and use PowerShell and Python scripts to acquire and organize data.
Create and use VBA scripts in Excel as part of data evaluation.
Create and use Python programs to clean and evaluate data.
Work with source control tools like GIT to save and control data.
Annotate data used for training an ML model. An example annotation program would be the use of Microsoft VoTT to identify and tag objects in images.
Document frequently used processes for others to duplicate.
Update training, test, and validation data used for a specific ML model.
Work with an AI platform like TensorFlow or PyTorch.
Configure and use a Linux PC to shorten ML model training times.
Experiment with ML models and data to improve final results.
Software design and testing.
Additional Qualifications Include:
Minimum 3.2 GPA (must be on resume)
Major studies in Computer Science or Computer Engineering
Coding experience in C++, Python, or SQL
Excellent communication skills
Hunter Fosters a Culture of:
Innovation &amp; Continuous Improvement
Appreciation &amp; Recognition
Advancement Opportunities
Pay for Performance
Some Benefits and Perks Include:
Real-world experience
Off-campus team bonding/appreciation event
Lunch and Learns with full-time employees and company executives
Free Onsite Fitness &amp; Recreation Center
Our people come first as we aim for excellence. We value work/life balance and take pride in our culture of excellence, respect, innovation, teamwork, and service to others. Will you join us in our mission to ‘align people and innovation to drive excellence?’
To apply to this job, click Apply Now
Show Less
Report</t>
  </si>
  <si>
    <t>ROLE SUMMARY
Pfizer Machine Learning Computational Sciences (MLCS) group has an opening for a computational methods developer with expertise in molecular modeling, Artificial Intelligence (AI), Machine Learning (ML), and scientific programming. The successful candidate will identify novel and creative applications of AI/ML and develop cutting-edge predictive and interpretable models to advance discovery and development efforts across Pfizer. This is an exciting opportunity to join a growing group of computational scientists and machine learning researchers who are passionate about developing novel computational methods and ML models to address challenging problems from early discovery to late-stage development and across established (small molecule and antibody) and emerging (mRNA therapeutics and gene therapy) therapeutic modalities.
ROLE RESPONSIBILITIES
Apply and extend the latest deep learning-based structure prediction methods to model T-cell receptors (TCR) and TCR-peptide-MHC complexes, supporting an interdisciplinary effort to explore potential therapeutic applications of TCRs.
Collaborate with colleagues from diverse scientific background to identify problems and opportunities; combine techniques from computational chemistry, computational biology, and AI/ML, particularly utilizing recent deep learning techniques, to rapidly develop powerful computational solutions.
Effectively utilize relevant public and proprietary databases and available computational resources (internal HPC and Cloud) to develop predictive models to assess pharmacological and developability properties of candidate molecules from different therapeutic modalities (small molecules, antibodies, mRNA etc).
Leverage proprietary computational framework and applications to deploy ML models and other tools for wide usage by Pfizer scientists.
Communicate and explain computational models and ML algorithms to broad scientific audience from diverse discipline.
Remain current with relevant scientific literature; proactively identify, assess, and internalize promising methods and tools from external sources.
Strengthen Pfizer’s external visibility and scientific reputation of excellence through publications in high-impact scientific journals and presentations at external conferences.
BASIC QUALIFICATIONS
Ph.D. in computational chemistry, computational biology, physical or biological sciences, chemical engineering, computer science, or related discipline.
Proficiency in Python; experience with scientific programming and algorithm design related to machine learning.
Practical hands-on experience with developing predictive models using modern deep learning techniques (e.g., CNNs and transformers) and packages (e.g., PyTorch, TensorFlow, JAX).
Track record of applying machine learning, in particular modern deep learning approaches, to solve relevant biological problems.
Proficiency in general molecular modeling techniques and familiarity with concepts, techniques, and common tools used for sequence analysis and protein structure modeling.
Experience with Unix/Linux and HPC environments.
Excellent communication and interpersonal skills.
PREFERRED QUALIFICATIONS
Strong publication record and demonstrated contribution of the machine learning field, e. g. NeurIPS, ICML, ICLR, etc.
Demonstrated track record of applying several AI/ML techniques such as ConvNet, transformers, generative modeling, and reinforcement learning to tackle complex drug discovery and development problems.
Experience in applying ML to immunology problems such as modeling of HLA-peptide and HLA-peptide-TCR structure and binding.
Additional Information:
Relocation Support Available
Eligible for employee referral
Work Location Assignment: Flexible
Flexible colleagues are assigned a Pfizer site within a commutable distance where they work about 2-3 days weekly to connect and innovate with their team face-to-face. However, they also benefit from being able to work offsite regularly when it makes business sense to do so.
Last Day to Apply: February 10, 2023
Relocation assistance may be available based on business needs and/or eligibility.
Pfizer requires all U.S. new hires to be fully vaccinated for COVID-19 prior to the first date of employment. As required by applicable law, Pfizer will consider requests for Reasonable Accommodations.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
Start your job application: click Apply Now
Show Less
Report</t>
  </si>
  <si>
    <t>Responsibilities
TikTok is the leading destination for short-form mobile video. Our mission is to inspire creativity and bring joy. TikTok has global offices including Los Angeles, New York, London, Paris, Berlin, Dubai,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We are looking for talented individuals to join our team in 2023. As a graduate, you will get unparalleled opportunities for you to kickstart your career, pursue bold ideas and explore limitless growth opportunities. Co-create a future driven by your inspiration with TikTok.
Successful candidates must be able to commit to one of the following start dates below:
1. January 16, 2023
2. February 6, 2023
3. March 6, 2023
4. May 22, 2023
5. June 12, 2023
6. July 17, 2023
7. August 14, 2023
We will prioritize candidates who are able to commit to these start dates. Please state your availability and graduation date clearly in your resume.
Application deadline: February 15th, 2023
Candidates can apply to a maximum of two positions and will be considered for jobs in the order you apply. The application limit is applicable to TikTok and its affiliates' jobs globally. Applications will be reviewed on a rolling basis - we encourage you to apply early.
Technical Assessment
Candidates who pass resume evaluation will be invited to participate in TikTok's technical online assessment in HackerRank.
Responsibilities
As a University Graduate Machine Learning Engineer, you'll have the chance to work with our clients and teams to address key business problems and identify areas of growth for the company. With your education and experience, you will be able to make a real-world impact from day one.
Qualifications
Final year or recent graduate with a background in Computer Science or equivalent majors
Good understanding of data structures and algorithms.
Solid knowledge in one of the following areas: machine learning, deep learning, data mining, large-scale systems.
Experience in Python, C++, Java, Golang, or other programming languages.
Preferred Qualifications:
Demonstrated software engineering and machine learning experience from previous internships, work experience, coding competitions, or publications.
Curiosity towards new technologies and entrepreneurship.
High levels of creativity and quick problem-solving capabilities.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an accommodation, please reach out to us at Accommodations-AMS@tiktok.com.
By submitting an application for this role, you accept and agree to our global applicant privacy policy, which may be accessed here: https://careers.tiktok.com/legal/privacy.
Job Information
The base salary range for this position in the selected city is $104149 - $172800 annually.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At ByteDance/TikTok our benefits are designed to convey company culture and values, to create an efficient and inspiring work environment, and to support ByteDancers to give their best in both work and life. We offer the following benefits to eligible employees:
We cover 100% premium coverage for employee medical insurance, 80%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
Start your job application: click Apply Now
Show Less
Report</t>
  </si>
  <si>
    <t>Analytics &amp; Behavior Change is an innovation engine supporting the entire CVS Health organization by embedding deep insights into key decision processes and focusing on our biggest, most complex problems. Join Analytics &amp; Behavior Change to make a meaningful difference to our communities through data and analytics and help CVS Health change the landscape of the health care industry!
This position lies within the Enterprise Data &amp; Machine Learning team. The EDML team focuses on data and ML platform design and development aimed at improving the productivity and efficacy of thousands of fellow data scientists and engineers throughout the organization. This foundation will facilitate hundreds of millions of ML enabled member and consumer touchpoints. Our work is ambitious and far reaching with the potential to become a new internal standard, an OSS project, or differentiating intellectual property.
The Enterprise Data and Machine Learning team developing CVS Health’s Machine Learning and Feature Engineering Platform is looking for an exceptional Senior Machine Learning Engineer to join our team that is building the cloud ML platform to supercharge analytics in a modern centralized ecosystem across the enterprise.
As a Senior Machine Learning Engineer on the Enterprise Cloud Data and Machine Learning Engineering Platform team, you will contribute to enabling functionality related to the end-to-end ML and Feature lifecycle management on the Google Cloud Platform. You will leverage and integrate the cloud native services with other standard operational and automation tools with the goal of establishing the foundational services, automation for project and user enablement, defining best practices, and accelerators for self-service project and use case enablement. The platform serves as the enterprise standard to enable scale, security, transparency, reliability, and speed of analytical asset delivery into production.
Key responsibilities include:
Understanding of advanced algorithms and applications (R/Python)
Ability to translate functionality into scalable, tested, and configurable platform software
Software development in Python and Google Cloud Platform
Development of features aligned to enterprise AutoML, Feature Engineering, and MLOPS capability
Definition and automation of key metrics and metadata management through software packages that standardize logging and governance for the platform tenants
Ability to recommend infrastructure components GPU’s or CPU’s based on the job/compute needs
Ability to manage and integrate with data sources on-prem and cloud (RDBMS systems, Warehouses, BigQuery, Bucket Storage)
Great communication skills
Working with cross functional teams in an agile environment
Pay Range
The typical pay range for this role is:
Minimum: 90,000
Maximum: 180,000
Please keep in mind that this range represents the pay range for all positions in the job grade within which this position falls. The actual salary offer will take into account a wide range of factors, including location.
Required Qualifications
2+ years of experience deploying and monitoring models in batch/real-time business processes, and understanding of ML frameworks
3+ years Python programming experience leveraging strong software development principles
Preferred Qualifications
Hands on experience in building solutions using cloud native services (GCP preferred, AWS acceptable): bucket storage, BigQuery, Kubeflow, DataProc, VertexAI, DataFusion
Healthcare, Retail, Pharmacy and/or Insurance domain experience
Education
Bachelor’s Degree in Computer Science, Masters or PHD preferred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
To apply to this job, click Apply Now
Show Less
Report</t>
  </si>
  <si>
    <t>Machine Learning Researcher
Job Number:
3227543
POSTING DATE: Jan 9, 2023
PRIMARY LOCATION: Americas-United States of America-New York-New York
EDUCATION LEVEL: Bachelor's Degree
JOB: Development
EMPLOYMENT TYPE: Full Time
JOB LEVEL: Vice President
DESCRIPTION
Morgan Stanley is a global financial services firm and a market leader in investment banking, securities, investment management and wealth management services. With offices in more than 43 countries, the people of Morgan Stanley are dedicated to providing our clients the finest thinking, products and services to help them achieve even the most challenging goals.
As a market leader, the talent and passion of our people is critical to our success. We embrace integrity, excellence, team work and giving back.
Technology
The Technology division partners with our business units and leading technology companies to redefine how we do business in ever more global and dynamic financial markets.
Our sizeable investment in technology results in leading-edge tools, software, and systems. Our insights, applications, and infrastructure give a competitive edge to clients businesses and to our own.
Institutional Securities Technology (IST) develops and oversees the overall technology strategy and bespoke technology solutions to drive and enable the institutional businesses and enterprise-wide functions. Our clients include Fixed Income, Equities, Commodities, Investment Banking, Research and Global Capital Markets.
We are also responsible for Pioneer and Application Infrastructure groups that look to develop foundational strategies, tools and technologies that are leveraged across Technology, as well as standardized data and enterprise-wide services to provide leverage to the Firm's businesses.
Position Description:
Morgan Stanley’s Machine Learning Center of Excellence is responsible for working with business units and technology teams across the firm to solve mission-critical problems. We are a highly motivated and collaborative team of scientists, technologists, and market practitioners.
We are seeking someone capable of independently tackling previously-unsolved research problems that have commercial applications.
Successful candidates will have a track record of exceptionally creative, hands-on, high-impact machine learning research and applications. We welcome candidates from both industry and academia, and at various levels of seniority, from Ph.D. students nearing graduation to established researchers. Broad experience across multiple fields is a plus
QUALIFICATIONS
Required:
Development experience in Python or R (C, C++, Java, etc is a plus)
Deep understanding of statistical learning methods
Strong communications and organizational skills
4+ years of applicable research experience
Bachelor's degree required, Ph.D. desired
Expected base pay rates for the role will be between 140000 and 200000 per year at the commencement of employment. However, base pay if hired will be determined on an individualized basis and is only part of the total compensation package, which, depending on the position, may also include commission earnings, incentive compensation, discretionary bonuses, other short and long-term incentive packages, and other Morgan Stanley sponsored benefit programs.
To apply to this job, click Apply Now
Show Less
Report</t>
  </si>
  <si>
    <t>Laboratory Description
MIT Lincoln Laboratory, located in Lexington, Massachusetts, is a United States Department of Defense research and development center chartered to apply advanced technology to problems of national security. The Laboratory provides technical expertise to the US government in domains ranging from cybersecurity to novel radar design to advanced microelectronics, and more. http://www.ll.mit.edu.
Job Description
Our group is seeking highly motivated scientists and engineers who are interested in applying machine learning, computer vision, and AI techniques to solve challenging technical problems. The candidate will aid in the design, implementation, and analysis of machine learning algorithms across a broad problem space. First-hand experience with state-of-the-art machine learning techniques is desired, as well as experience with the design and implementation of such methods on image, video, or data processing tasks. The candidate will work with an experienced team to learn about the homeland protection mission and to develop a career path matching their technical interests.
Requirements:
Master’s degree in Computer Science, Applied Mathematics, Information Science, Physics or related field with a strong background in quantitative sciences OR
Bachelor’s degree in Computer Science, Applied Mathematics, Information Science, Physics with at least 2 years of relevant experience in quantitative sciences
Prior exposure to machine learning algorithms, through coursework or research, is required.
Applicant should have a strong curiosity to explore open questions under guidance and to acquire new skills in development platforms
Be proficient in Python, Julia, or other high level programming language
A minimum GPA of 3.5 is required.
Desired skills:
Experience with multiple programming languages such as C, C++, or Java
For Benefits Information, click http://hrweb.mit.edu/benefits
Selected candidate will be subject to a pre-employment background investigation and must be able to obtain and maintain a Secret level DoD security clearance.
To safeguard our health and well-being, MIT Lincoln Laboratory requires COVID-19 vaccination for all employees. Individuals may request exemption from the vaccine requirement for medical or religious reason.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Apply Now: click Apply Now
Show Less
Report</t>
  </si>
  <si>
    <t>Machine Learning Researcher
Job Number:
3227543
POSTING DATE: Jan 9, 2023
PRIMARY LOCATION: Americas-United States of America-New York-New York
EDUCATION LEVEL: Bachelor's Degree
JOB: Development
EMPLOYMENT TYPE: Full Time
JOB LEVEL: Vice President
DESCRIPTION
Morgan Stanley is a global financial services firm and a market leader in investment banking, securities, investment management and wealth management services. With offices in more than 43 countries, the people of Morgan Stanley are dedicated to providing our clients the finest thinking, products and services to help them achieve even the most challenging goals.
As a market leader, the talent and passion of our people is critical to our success. We embrace integrity, excellence, team work and giving back.
Technology
The Technology division partners with our business units and leading technology companies to redefine how we do business in ever more global and dynamic financial markets.
Our sizeable investment in technology results in leading-edge tools, software, and systems. Our insights, applications, and infrastructure give a competitive edge to clients businesses and to our own.
Institutional Securities Technology (IST) develops and oversees the overall technology strategy and bespoke technology solutions to drive and enable the institutional businesses and enterprise-wide functions. Our clients include Fixed Income, Equities, Commodities, Investment Banking, Research and Global Capital Markets.
We are also responsible for Pioneer and Application Infrastructure groups that look to develop foundational strategies, tools and technologies that are leveraged across Technology, as well as standardized data and enterprise-wide services to provide leverage to the Firm's businesses.
Position Description:
Morgan Stanley’s Machine Learning Center of Excellence is responsible for working with business units and technology teams across the firm to solve mission-critical problems. We are a highly motivated and collaborative team of scientists, technologists, and market practitioners.
We are seeking someone capable of independently tackling previously-unsolved research problems that have commercial applications.
Successful candidates will have a track record of exceptionally creative, hands-on, high-impact machine learning research and applications. We welcome candidates from both industry and academia, and at various levels of seniority, from Ph.D. students nearing graduation to established researchers. Broad experience across multiple fields is a plus
QUALIFICATIONS
Required:
Development experience in Python or R (C, C++, Java, etc is a plus)
Deep understanding of statistical learning methods
Strong communications and organizational skills
4+ years of applicable research experience
Bachelor's degree required, Ph.D. desired
Expected base pay rates for the role will be between 140000 and 200000 per year at the commencement of employment. However, base pay if hired will be determined on an individualized basis and is only part of the total compensation package, which, depending on the position, may also include commission earnings, incentive compensation, discretionary bonuses, other short and long-term incentive packages, and other Morgan Stanley sponsored benefit programs.
Start your job application: click Apply Now
Show Less
Report</t>
  </si>
  <si>
    <t>Overview:
Do you have a passion for data science/engineering? We’re hiring a Data Science Co-Op for our company’s headquarters in Bridgeton, Missouri. If you possess:
Major studies in Computer Science or Computer Engineering
Experience with coding
Hunter could be a great fit for you! Family owned since 1946, Hunter Engineering is the global industry-leader in wheel alignment systems, wheel balancing systems, vehicle inspection systems, and more. Hunter equipment, made in America, is approved, and used by vehicle manufacturers, tire companies, and dealers in over 130 countries. Hunter was named a 2022 finalist for Best Places to Work award by St. Louis Business Journal.
The Data Science Co-Op will be responsible for the research and development of various features based on Machine Learning. The co-op will work primarily on a Windows PC with Python while most of the machine learning training is done on a Linux machine. Our goal is to provide an experience that will be an important, effective first step in the career of a future engineer.
The Data Science Co-Op offers a set onsite schedule of 40 hours per week.
Co-Op Start Date: May/June 2023
Co-Op End Date: beginning of January 2024
What you will do:
Test and evaluate machine learning models.
Data annotation and manipulation.
Create and use PowerShell and Python scripts to acquire and organize data.
Create and use VBA scripts in Excel as part of data evaluation.
Create and use Python programs to clean and evaluate data.
Work with source control tools like GIT to save and control data.
Annotate data used for training an ML model. An example annotation program would be the use of Microsoft VoTT to identify and tag objects in images.
Document frequently used processes for others to duplicate.
Update training, test, and validation data used for a specific ML model.
Work with an AI platform like TensorFlow or PyTorch.
Configure and use a Linux PC to shorten ML model training times.
Experiment with ML models and data to improve final results.
Software design and testing.
Additional Qualifications Include:
Minimum 3.2 GPA (must be on resume)
Major studies in Computer Science or Computer Engineering
Coding experience in C++, Python, or SQL
Excellent communication skills
Hunter Fosters a Culture of:
Innovation &amp; Continuous Improvement
Appreciation &amp; Recognition
Advancement Opportunities
Pay for Performance
Some Benefits and Perks Include:
Real-world experience
Off-campus team bonding/appreciation event
Lunch and Learns with full-time employees and company executives
Free Onsite Fitness &amp; Recreation Center
Our people come first as we aim for excellence. We value work/life balance and take pride in our culture of excellence, respect, innovation, teamwork, and service to others. Will you join us in our mission to ‘align people and innovation to drive excellence?’
Apply Now: click Apply Now
Show Less
Report</t>
  </si>
  <si>
    <t>ML Engineer</t>
  </si>
  <si>
    <t>Other</t>
  </si>
  <si>
    <t>Sample Size:</t>
  </si>
  <si>
    <t>Descriptions Containing Python:</t>
  </si>
  <si>
    <t>Descriptions Containing Excel:</t>
  </si>
  <si>
    <t>Descriptions Containing ML:</t>
  </si>
  <si>
    <t>Number of Remote Positions:</t>
  </si>
  <si>
    <t>Mean Salary:</t>
  </si>
  <si>
    <t>Overall</t>
  </si>
  <si>
    <t>Row Labels</t>
  </si>
  <si>
    <t>Grand Total</t>
  </si>
  <si>
    <t>Salary Sample StDev:</t>
  </si>
  <si>
    <t>One Sample Test: Proportion of Remote Job Openings</t>
  </si>
  <si>
    <t>Null Hypothesis:</t>
  </si>
  <si>
    <t>Alternative Hypothesis:</t>
  </si>
  <si>
    <t>Sample Proportion:</t>
  </si>
  <si>
    <t>Test Statistic:</t>
  </si>
  <si>
    <t>Critical Value:</t>
  </si>
  <si>
    <t>p-value:</t>
  </si>
  <si>
    <t>Standard Error:</t>
  </si>
  <si>
    <t>Lower Bound:</t>
  </si>
  <si>
    <t>Upper Bound:</t>
  </si>
  <si>
    <t>95% Confidence Interval for Proportion of Remote Job Openings</t>
  </si>
  <si>
    <t>One Sample Test: Proportion of Data Science Job Descriptions Including Python</t>
  </si>
  <si>
    <t>95% Confidence Interval for Proportion of Data Science Job Descriptions Including Python</t>
  </si>
  <si>
    <t>Two Sample Test: Difference in Mean Salary between Data Scientists and Data Analysts</t>
  </si>
  <si>
    <t>Sample Mean 1:</t>
  </si>
  <si>
    <t>Sample Mean 2:</t>
  </si>
  <si>
    <t>Sample Size 1:</t>
  </si>
  <si>
    <t>Sample Size 2:</t>
  </si>
  <si>
    <t>Sample StDev 1:</t>
  </si>
  <si>
    <t>Sample StDev 2:</t>
  </si>
  <si>
    <t>Two Sample Test: Difference in Mean Salary between Data Scientists and Data Engineers</t>
  </si>
  <si>
    <t>Numerator df:</t>
  </si>
  <si>
    <t>Denominator df:</t>
  </si>
  <si>
    <t>Two Sample Test: Ratio of Variance Between Data Engineers and Data Scientists</t>
  </si>
  <si>
    <t>Average of salary estimate</t>
  </si>
  <si>
    <t>Average of python_yn</t>
  </si>
  <si>
    <t>Junior</t>
  </si>
  <si>
    <t>Mid</t>
  </si>
  <si>
    <t>Average of excel_yn</t>
  </si>
  <si>
    <t>95% Confidence Interval for the Difference in Mean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</si>
</sst>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2" fontId="0" fillId="0" borderId="0" xfId="0" applyNumberFormat="1"/>
    <xf numFmtId="1" fontId="0" fillId="0" borderId="0" xfId="0" applyNumberFormat="1"/>
    <xf numFmtId="0" fontId="1" fillId="0" borderId="0" xfId="0" applyFont="1"/>
    <xf numFmtId="0" fontId="1" fillId="2" borderId="0" xfId="0" applyFont="1" applyFill="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Analysis.xlsx]Pivot 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Estimate</a:t>
            </a:r>
          </a:p>
        </c:rich>
      </c:tx>
      <c:layout>
        <c:manualLayout>
          <c:xMode val="edge"/>
          <c:yMode val="edge"/>
          <c:x val="0.3963774272376131"/>
          <c:y val="1.42857142857142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Charts'!$B$1</c:f>
              <c:strCache>
                <c:ptCount val="1"/>
                <c:pt idx="0">
                  <c:v>Total</c:v>
                </c:pt>
              </c:strCache>
            </c:strRef>
          </c:tx>
          <c:spPr>
            <a:solidFill>
              <a:schemeClr val="accent1"/>
            </a:solidFill>
            <a:ln>
              <a:noFill/>
            </a:ln>
            <a:effectLst/>
          </c:spPr>
          <c:invertIfNegative val="0"/>
          <c:cat>
            <c:strRef>
              <c:f>'Pivot Charts'!$A$2:$A$7</c:f>
              <c:strCache>
                <c:ptCount val="5"/>
                <c:pt idx="0">
                  <c:v>Data Analyst</c:v>
                </c:pt>
                <c:pt idx="1">
                  <c:v>Data Engineer</c:v>
                </c:pt>
                <c:pt idx="2">
                  <c:v>Data Scientist</c:v>
                </c:pt>
                <c:pt idx="3">
                  <c:v>Machine Learning Engineer</c:v>
                </c:pt>
                <c:pt idx="4">
                  <c:v>Other</c:v>
                </c:pt>
              </c:strCache>
            </c:strRef>
          </c:cat>
          <c:val>
            <c:numRef>
              <c:f>'Pivot Charts'!$B$2:$B$7</c:f>
              <c:numCache>
                <c:formatCode>General</c:formatCode>
                <c:ptCount val="5"/>
                <c:pt idx="0">
                  <c:v>81119.512195121948</c:v>
                </c:pt>
                <c:pt idx="1">
                  <c:v>116228.90938511326</c:v>
                </c:pt>
                <c:pt idx="2">
                  <c:v>114277.49540517961</c:v>
                </c:pt>
                <c:pt idx="3">
                  <c:v>117908.77586206897</c:v>
                </c:pt>
                <c:pt idx="4">
                  <c:v>90074.078947368427</c:v>
                </c:pt>
              </c:numCache>
            </c:numRef>
          </c:val>
          <c:extLst>
            <c:ext xmlns:c16="http://schemas.microsoft.com/office/drawing/2014/chart" uri="{C3380CC4-5D6E-409C-BE32-E72D297353CC}">
              <c16:uniqueId val="{00000000-EA5D-4258-936C-27C1B572672C}"/>
            </c:ext>
          </c:extLst>
        </c:ser>
        <c:dLbls>
          <c:showLegendKey val="0"/>
          <c:showVal val="0"/>
          <c:showCatName val="0"/>
          <c:showSerName val="0"/>
          <c:showPercent val="0"/>
          <c:showBubbleSize val="0"/>
        </c:dLbls>
        <c:gapWidth val="219"/>
        <c:overlap val="-27"/>
        <c:axId val="1515228767"/>
        <c:axId val="1515223007"/>
      </c:barChart>
      <c:catAx>
        <c:axId val="151522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23007"/>
        <c:crosses val="autoZero"/>
        <c:auto val="1"/>
        <c:lblAlgn val="ctr"/>
        <c:lblOffset val="100"/>
        <c:noMultiLvlLbl val="0"/>
      </c:catAx>
      <c:valAx>
        <c:axId val="151522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2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Analysis.xlsx]Pivot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Listing</a:t>
            </a:r>
            <a:r>
              <a:rPr lang="en-US" baseline="0"/>
              <a:t> Python</a:t>
            </a:r>
          </a:p>
        </c:rich>
      </c:tx>
      <c:layout>
        <c:manualLayout>
          <c:xMode val="edge"/>
          <c:yMode val="edge"/>
          <c:x val="0.39181547619047619"/>
          <c:y val="1.37575224038183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Charts'!$B$31</c:f>
              <c:strCache>
                <c:ptCount val="1"/>
                <c:pt idx="0">
                  <c:v>Total</c:v>
                </c:pt>
              </c:strCache>
            </c:strRef>
          </c:tx>
          <c:spPr>
            <a:solidFill>
              <a:schemeClr val="accent1"/>
            </a:solidFill>
            <a:ln>
              <a:noFill/>
            </a:ln>
            <a:effectLst/>
          </c:spPr>
          <c:invertIfNegative val="0"/>
          <c:cat>
            <c:strRef>
              <c:f>'Pivot Charts'!$A$32:$A$37</c:f>
              <c:strCache>
                <c:ptCount val="5"/>
                <c:pt idx="0">
                  <c:v>Data Analyst</c:v>
                </c:pt>
                <c:pt idx="1">
                  <c:v>Data Engineer</c:v>
                </c:pt>
                <c:pt idx="2">
                  <c:v>Data Scientist</c:v>
                </c:pt>
                <c:pt idx="3">
                  <c:v>Machine Learning Engineer</c:v>
                </c:pt>
                <c:pt idx="4">
                  <c:v>Other</c:v>
                </c:pt>
              </c:strCache>
            </c:strRef>
          </c:cat>
          <c:val>
            <c:numRef>
              <c:f>'Pivot Charts'!$B$32:$B$37</c:f>
              <c:numCache>
                <c:formatCode>General</c:formatCode>
                <c:ptCount val="5"/>
                <c:pt idx="0">
                  <c:v>0.37195121951219512</c:v>
                </c:pt>
                <c:pt idx="1">
                  <c:v>0.66019417475728159</c:v>
                </c:pt>
                <c:pt idx="2">
                  <c:v>0.84461152882205515</c:v>
                </c:pt>
                <c:pt idx="3">
                  <c:v>0.67241379310344829</c:v>
                </c:pt>
                <c:pt idx="4">
                  <c:v>0.40789473684210525</c:v>
                </c:pt>
              </c:numCache>
            </c:numRef>
          </c:val>
          <c:extLst>
            <c:ext xmlns:c16="http://schemas.microsoft.com/office/drawing/2014/chart" uri="{C3380CC4-5D6E-409C-BE32-E72D297353CC}">
              <c16:uniqueId val="{00000000-1DDE-49C8-BFA8-F8AD54ED868C}"/>
            </c:ext>
          </c:extLst>
        </c:ser>
        <c:dLbls>
          <c:showLegendKey val="0"/>
          <c:showVal val="0"/>
          <c:showCatName val="0"/>
          <c:showSerName val="0"/>
          <c:showPercent val="0"/>
          <c:showBubbleSize val="0"/>
        </c:dLbls>
        <c:gapWidth val="219"/>
        <c:overlap val="-27"/>
        <c:axId val="795746031"/>
        <c:axId val="795744111"/>
      </c:barChart>
      <c:catAx>
        <c:axId val="7957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44111"/>
        <c:crosses val="autoZero"/>
        <c:auto val="1"/>
        <c:lblAlgn val="ctr"/>
        <c:lblOffset val="100"/>
        <c:noMultiLvlLbl val="0"/>
      </c:catAx>
      <c:valAx>
        <c:axId val="79574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4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Analysis.xlsx]Pivot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Listing Excel</a:t>
            </a:r>
          </a:p>
        </c:rich>
      </c:tx>
      <c:layout>
        <c:manualLayout>
          <c:xMode val="edge"/>
          <c:yMode val="edge"/>
          <c:x val="0.40748950131233602"/>
          <c:y val="1.84066707514016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Charts'!$B$62</c:f>
              <c:strCache>
                <c:ptCount val="1"/>
                <c:pt idx="0">
                  <c:v>Total</c:v>
                </c:pt>
              </c:strCache>
            </c:strRef>
          </c:tx>
          <c:spPr>
            <a:solidFill>
              <a:schemeClr val="accent1"/>
            </a:solidFill>
            <a:ln>
              <a:noFill/>
            </a:ln>
            <a:effectLst/>
          </c:spPr>
          <c:invertIfNegative val="0"/>
          <c:cat>
            <c:multiLvlStrRef>
              <c:f>'Pivot Charts'!$A$63:$A$83</c:f>
              <c:multiLvlStrCache>
                <c:ptCount val="15"/>
                <c:lvl>
                  <c:pt idx="0">
                    <c:v>Junior</c:v>
                  </c:pt>
                  <c:pt idx="1">
                    <c:v>Mid</c:v>
                  </c:pt>
                  <c:pt idx="2">
                    <c:v>Senior</c:v>
                  </c:pt>
                  <c:pt idx="3">
                    <c:v>Junior</c:v>
                  </c:pt>
                  <c:pt idx="4">
                    <c:v>Mid</c:v>
                  </c:pt>
                  <c:pt idx="5">
                    <c:v>Senior</c:v>
                  </c:pt>
                  <c:pt idx="6">
                    <c:v>Junior</c:v>
                  </c:pt>
                  <c:pt idx="7">
                    <c:v>Mid</c:v>
                  </c:pt>
                  <c:pt idx="8">
                    <c:v>Senior</c:v>
                  </c:pt>
                  <c:pt idx="9">
                    <c:v>Junior</c:v>
                  </c:pt>
                  <c:pt idx="10">
                    <c:v>Mid</c:v>
                  </c:pt>
                  <c:pt idx="11">
                    <c:v>Senior</c:v>
                  </c:pt>
                  <c:pt idx="12">
                    <c:v>Junior</c:v>
                  </c:pt>
                  <c:pt idx="13">
                    <c:v>Mid</c:v>
                  </c:pt>
                  <c:pt idx="14">
                    <c:v>Senior</c:v>
                  </c:pt>
                </c:lvl>
                <c:lvl>
                  <c:pt idx="0">
                    <c:v>Data Analyst</c:v>
                  </c:pt>
                  <c:pt idx="3">
                    <c:v>Data Engineer</c:v>
                  </c:pt>
                  <c:pt idx="6">
                    <c:v>Data Scientist</c:v>
                  </c:pt>
                  <c:pt idx="9">
                    <c:v>Machine Learning Engineer</c:v>
                  </c:pt>
                  <c:pt idx="12">
                    <c:v>Other</c:v>
                  </c:pt>
                </c:lvl>
              </c:multiLvlStrCache>
            </c:multiLvlStrRef>
          </c:cat>
          <c:val>
            <c:numRef>
              <c:f>'Pivot Charts'!$B$63:$B$83</c:f>
              <c:numCache>
                <c:formatCode>General</c:formatCode>
                <c:ptCount val="15"/>
                <c:pt idx="0">
                  <c:v>0.81052631578947365</c:v>
                </c:pt>
                <c:pt idx="1">
                  <c:v>0.44444444444444442</c:v>
                </c:pt>
                <c:pt idx="2">
                  <c:v>0.60869565217391308</c:v>
                </c:pt>
                <c:pt idx="3">
                  <c:v>0.4</c:v>
                </c:pt>
                <c:pt idx="4">
                  <c:v>0.17886178861788618</c:v>
                </c:pt>
                <c:pt idx="5">
                  <c:v>0.29801324503311261</c:v>
                </c:pt>
                <c:pt idx="6">
                  <c:v>0.24255319148936169</c:v>
                </c:pt>
                <c:pt idx="7">
                  <c:v>0.10752688172043011</c:v>
                </c:pt>
                <c:pt idx="8">
                  <c:v>0.46266471449487556</c:v>
                </c:pt>
                <c:pt idx="9">
                  <c:v>0.18181818181818182</c:v>
                </c:pt>
                <c:pt idx="10">
                  <c:v>0.48717948717948717</c:v>
                </c:pt>
                <c:pt idx="11">
                  <c:v>0.24778761061946902</c:v>
                </c:pt>
                <c:pt idx="12">
                  <c:v>0.26829268292682928</c:v>
                </c:pt>
                <c:pt idx="13">
                  <c:v>0</c:v>
                </c:pt>
                <c:pt idx="14">
                  <c:v>0.5</c:v>
                </c:pt>
              </c:numCache>
            </c:numRef>
          </c:val>
          <c:extLst>
            <c:ext xmlns:c16="http://schemas.microsoft.com/office/drawing/2014/chart" uri="{C3380CC4-5D6E-409C-BE32-E72D297353CC}">
              <c16:uniqueId val="{00000007-E781-44E2-B009-2A33EF90C3B2}"/>
            </c:ext>
          </c:extLst>
        </c:ser>
        <c:dLbls>
          <c:showLegendKey val="0"/>
          <c:showVal val="0"/>
          <c:showCatName val="0"/>
          <c:showSerName val="0"/>
          <c:showPercent val="0"/>
          <c:showBubbleSize val="0"/>
        </c:dLbls>
        <c:gapWidth val="219"/>
        <c:overlap val="-27"/>
        <c:axId val="111114399"/>
        <c:axId val="111100479"/>
      </c:barChart>
      <c:catAx>
        <c:axId val="11111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00479"/>
        <c:crosses val="autoZero"/>
        <c:auto val="1"/>
        <c:lblAlgn val="ctr"/>
        <c:lblOffset val="100"/>
        <c:noMultiLvlLbl val="0"/>
      </c:catAx>
      <c:valAx>
        <c:axId val="11110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1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Data Analyst Salary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Data Analyst Salary Distribution</a:t>
          </a:r>
        </a:p>
      </cx:txPr>
    </cx:title>
    <cx:plotArea>
      <cx:plotAreaRegion>
        <cx:series layoutId="clusteredColumn" uniqueId="{AE4B6D4A-59AA-448F-A396-3EF7136B6281}">
          <cx:tx>
            <cx:txData>
              <cx:f>_xlchart.v1.0</cx:f>
              <cx:v>salary estimate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Data Scientist Salary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Data Scientist Salary Distribution</a:t>
          </a:r>
        </a:p>
      </cx:txPr>
    </cx:title>
    <cx:plotArea>
      <cx:plotAreaRegion>
        <cx:series layoutId="clusteredColumn" uniqueId="{572B8A40-54FF-4686-A688-E64AD5197672}">
          <cx:tx>
            <cx:txData>
              <cx:f>_xlchart.v1.2</cx:f>
              <cx:v>salary estimate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Data Engineer Salary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Data Engineer Salary Distribution</a:t>
          </a:r>
        </a:p>
      </cx:txPr>
    </cx:title>
    <cx:plotArea>
      <cx:plotAreaRegion>
        <cx:series layoutId="clusteredColumn" uniqueId="{9BC6CDA3-05DA-4EB0-8026-423F2207646E}">
          <cx:tx>
            <cx:txData>
              <cx:f>_xlchart.v1.4</cx:f>
              <cx:v>salary estimate</cx:v>
            </cx:txData>
          </cx:tx>
          <cx:dataId val="0"/>
          <cx:layoutPr>
            <cx:binning intervalClosed="r">
              <cx:binCount val="15"/>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Salary Estimate Distribution</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ysClr val="windowText" lastClr="000000">
                  <a:lumMod val="50000"/>
                  <a:lumOff val="50000"/>
                </a:sysClr>
              </a:solidFill>
              <a:latin typeface="Calibri" panose="020F0502020204030204"/>
            </a:rPr>
            <a:t>Salary Estimate Distribution</a:t>
          </a:r>
        </a:p>
      </cx:txPr>
    </cx:title>
    <cx:plotArea>
      <cx:plotAreaRegion>
        <cx:series layoutId="clusteredColumn" uniqueId="{D9E26F86-A9D3-42DC-A7AE-D018E718F80A}">
          <cx:tx>
            <cx:txData>
              <cx:f>_xlchart.v1.6</cx:f>
              <cx:v>salary estimate</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oneCellAnchor>
    <xdr:from>
      <xdr:col>6</xdr:col>
      <xdr:colOff>28575</xdr:colOff>
      <xdr:row>4</xdr:row>
      <xdr:rowOff>0</xdr:rowOff>
    </xdr:from>
    <xdr:ext cx="816634"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A526988-ACC4-53EB-7BD2-9E2AE66614D6}"/>
                </a:ext>
              </a:extLst>
            </xdr:cNvPr>
            <xdr:cNvSpPr txBox="1"/>
          </xdr:nvSpPr>
          <xdr:spPr>
            <a:xfrm>
              <a:off x="2943225" y="762000"/>
              <a:ext cx="8166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𝜇</m:t>
                        </m:r>
                      </m:e>
                      <m:sub>
                        <m:r>
                          <a:rPr lang="en-US" sz="1100" b="0" i="1">
                            <a:latin typeface="Cambria Math" panose="02040503050406030204" pitchFamily="18" charset="0"/>
                          </a:rPr>
                          <m:t>0</m:t>
                        </m:r>
                      </m:sub>
                    </m:sSub>
                    <m:r>
                      <a:rPr lang="en-US" sz="1100" b="0" i="0">
                        <a:latin typeface="Cambria Math" panose="02040503050406030204" pitchFamily="18" charset="0"/>
                      </a:rPr>
                      <m:t> − </m:t>
                    </m:r>
                    <m:sSub>
                      <m:sSubPr>
                        <m:ctrlPr>
                          <a:rPr lang="en-US" sz="1100" b="0" i="1">
                            <a:latin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𝜇</m:t>
                        </m:r>
                      </m:e>
                      <m:sub>
                        <m:r>
                          <a:rPr lang="en-US" sz="1100" b="0" i="1">
                            <a:latin typeface="Cambria Math" panose="02040503050406030204" pitchFamily="18" charset="0"/>
                          </a:rPr>
                          <m:t>𝑎</m:t>
                        </m:r>
                      </m:sub>
                    </m:sSub>
                    <m:r>
                      <a:rPr lang="en-US" sz="1100" b="0" i="0">
                        <a:latin typeface="Cambria Math" panose="02040503050406030204" pitchFamily="18" charset="0"/>
                      </a:rPr>
                      <m:t>=0</m:t>
                    </m:r>
                  </m:oMath>
                </m:oMathPara>
              </a14:m>
              <a:endParaRPr lang="en-US" sz="1100" b="0"/>
            </a:p>
          </xdr:txBody>
        </xdr:sp>
      </mc:Choice>
      <mc:Fallback xmlns="">
        <xdr:sp macro="" textlink="">
          <xdr:nvSpPr>
            <xdr:cNvPr id="2" name="TextBox 1">
              <a:extLst>
                <a:ext uri="{FF2B5EF4-FFF2-40B4-BE49-F238E27FC236}">
                  <a16:creationId xmlns:a16="http://schemas.microsoft.com/office/drawing/2014/main" id="{BA526988-ACC4-53EB-7BD2-9E2AE66614D6}"/>
                </a:ext>
              </a:extLst>
            </xdr:cNvPr>
            <xdr:cNvSpPr txBox="1"/>
          </xdr:nvSpPr>
          <xdr:spPr>
            <a:xfrm>
              <a:off x="2943225" y="762000"/>
              <a:ext cx="8166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𝜇_</a:t>
              </a:r>
              <a:r>
                <a:rPr lang="en-US" sz="1100" b="0" i="0">
                  <a:latin typeface="Cambria Math" panose="02040503050406030204" pitchFamily="18" charset="0"/>
                </a:rPr>
                <a:t>0  − </a:t>
              </a:r>
              <a:r>
                <a:rPr lang="en-US" sz="1100" b="0" i="0">
                  <a:latin typeface="Cambria Math" panose="02040503050406030204" pitchFamily="18" charset="0"/>
                  <a:ea typeface="Cambria Math" panose="02040503050406030204" pitchFamily="18" charset="0"/>
                </a:rPr>
                <a:t>𝜇_</a:t>
              </a:r>
              <a:r>
                <a:rPr lang="en-US" sz="1100" b="0" i="0">
                  <a:latin typeface="Cambria Math" panose="02040503050406030204" pitchFamily="18" charset="0"/>
                </a:rPr>
                <a:t>𝑎=0</a:t>
              </a:r>
              <a:endParaRPr lang="en-US" sz="1100" b="0"/>
            </a:p>
          </xdr:txBody>
        </xdr:sp>
      </mc:Fallback>
    </mc:AlternateContent>
    <xdr:clientData/>
  </xdr:oneCellAnchor>
  <xdr:oneCellAnchor>
    <xdr:from>
      <xdr:col>6</xdr:col>
      <xdr:colOff>28575</xdr:colOff>
      <xdr:row>5</xdr:row>
      <xdr:rowOff>0</xdr:rowOff>
    </xdr:from>
    <xdr:ext cx="807401"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0F70170-8CCA-69E9-B507-F2030C76F59B}"/>
                </a:ext>
              </a:extLst>
            </xdr:cNvPr>
            <xdr:cNvSpPr txBox="1"/>
          </xdr:nvSpPr>
          <xdr:spPr>
            <a:xfrm>
              <a:off x="2943225" y="952500"/>
              <a:ext cx="807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𝜇</m:t>
                        </m:r>
                      </m:e>
                      <m:sub>
                        <m:r>
                          <a:rPr lang="en-US" sz="1100" b="0" i="1">
                            <a:solidFill>
                              <a:schemeClr val="tx1"/>
                            </a:solidFill>
                            <a:effectLst/>
                            <a:latin typeface="Cambria Math" panose="02040503050406030204" pitchFamily="18" charset="0"/>
                            <a:ea typeface="+mn-ea"/>
                            <a:cs typeface="+mn-cs"/>
                          </a:rPr>
                          <m:t>0</m:t>
                        </m:r>
                      </m:sub>
                    </m:sSub>
                    <m:r>
                      <a:rPr lang="en-US" sz="1100" b="0" i="0">
                        <a:solidFill>
                          <a:schemeClr val="tx1"/>
                        </a:solidFill>
                        <a:effectLst/>
                        <a:latin typeface="Cambria Math" panose="02040503050406030204" pitchFamily="18" charset="0"/>
                        <a:ea typeface="+mn-ea"/>
                        <a:cs typeface="+mn-cs"/>
                      </a:rPr>
                      <m:t> −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𝜇</m:t>
                        </m:r>
                      </m:e>
                      <m:sub>
                        <m:r>
                          <a:rPr lang="en-US" sz="1100" b="0" i="1">
                            <a:solidFill>
                              <a:schemeClr val="tx1"/>
                            </a:solidFill>
                            <a:effectLst/>
                            <a:latin typeface="Cambria Math" panose="02040503050406030204" pitchFamily="18" charset="0"/>
                            <a:ea typeface="+mn-ea"/>
                            <a:cs typeface="+mn-cs"/>
                          </a:rPr>
                          <m:t>𝑎</m:t>
                        </m:r>
                      </m:sub>
                    </m:sSub>
                    <m:r>
                      <a:rPr lang="en-US" sz="1100" b="0" i="0">
                        <a:solidFill>
                          <a:schemeClr val="tx1"/>
                        </a:solidFill>
                        <a:effectLst/>
                        <a:latin typeface="Cambria Math" panose="02040503050406030204" pitchFamily="18" charset="0"/>
                        <a:ea typeface="+mn-ea"/>
                        <a:cs typeface="+mn-cs"/>
                      </a:rPr>
                      <m:t>&gt;0</m:t>
                    </m:r>
                  </m:oMath>
                </m:oMathPara>
              </a14:m>
              <a:endParaRPr lang="en-US" sz="1100"/>
            </a:p>
          </xdr:txBody>
        </xdr:sp>
      </mc:Choice>
      <mc:Fallback xmlns="">
        <xdr:sp macro="" textlink="">
          <xdr:nvSpPr>
            <xdr:cNvPr id="3" name="TextBox 2">
              <a:extLst>
                <a:ext uri="{FF2B5EF4-FFF2-40B4-BE49-F238E27FC236}">
                  <a16:creationId xmlns:a16="http://schemas.microsoft.com/office/drawing/2014/main" id="{50F70170-8CCA-69E9-B507-F2030C76F59B}"/>
                </a:ext>
              </a:extLst>
            </xdr:cNvPr>
            <xdr:cNvSpPr txBox="1"/>
          </xdr:nvSpPr>
          <xdr:spPr>
            <a:xfrm>
              <a:off x="2943225" y="952500"/>
              <a:ext cx="807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𝜇_</a:t>
              </a:r>
              <a:r>
                <a:rPr lang="en-US" sz="1100" b="0" i="0">
                  <a:solidFill>
                    <a:schemeClr val="tx1"/>
                  </a:solidFill>
                  <a:effectLst/>
                  <a:latin typeface="Cambria Math" panose="02040503050406030204" pitchFamily="18" charset="0"/>
                  <a:ea typeface="+mn-ea"/>
                  <a:cs typeface="+mn-cs"/>
                </a:rPr>
                <a:t>0  − 𝜇_𝑎&gt;0</a:t>
              </a:r>
              <a:endParaRPr lang="en-US" sz="1100"/>
            </a:p>
          </xdr:txBody>
        </xdr:sp>
      </mc:Fallback>
    </mc:AlternateContent>
    <xdr:clientData/>
  </xdr:oneCellAnchor>
  <xdr:oneCellAnchor>
    <xdr:from>
      <xdr:col>6</xdr:col>
      <xdr:colOff>400050</xdr:colOff>
      <xdr:row>16</xdr:row>
      <xdr:rowOff>28575</xdr:rowOff>
    </xdr:from>
    <xdr:ext cx="65" cy="172227"/>
    <xdr:sp macro="" textlink="">
      <xdr:nvSpPr>
        <xdr:cNvPr id="4" name="TextBox 3">
          <a:extLst>
            <a:ext uri="{FF2B5EF4-FFF2-40B4-BE49-F238E27FC236}">
              <a16:creationId xmlns:a16="http://schemas.microsoft.com/office/drawing/2014/main" id="{CD61B760-3788-9E1E-B035-FA0E51EB7247}"/>
            </a:ext>
          </a:extLst>
        </xdr:cNvPr>
        <xdr:cNvSpPr txBox="1"/>
      </xdr:nvSpPr>
      <xdr:spPr>
        <a:xfrm>
          <a:off x="3394710" y="29546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636270</xdr:colOff>
      <xdr:row>30</xdr:row>
      <xdr:rowOff>68581</xdr:rowOff>
    </xdr:from>
    <xdr:ext cx="900375" cy="1905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42C5CB07-440D-38F5-ACFA-40836A732555}"/>
                </a:ext>
              </a:extLst>
            </xdr:cNvPr>
            <xdr:cNvSpPr txBox="1"/>
          </xdr:nvSpPr>
          <xdr:spPr>
            <a:xfrm>
              <a:off x="2975610" y="5554981"/>
              <a:ext cx="90037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𝜇</m:t>
                        </m:r>
                      </m:e>
                      <m:sub>
                        <m:r>
                          <a:rPr lang="en-US" sz="1100" b="0" i="1">
                            <a:solidFill>
                              <a:schemeClr val="tx1"/>
                            </a:solidFill>
                            <a:effectLst/>
                            <a:latin typeface="Cambria Math" panose="02040503050406030204" pitchFamily="18" charset="0"/>
                            <a:ea typeface="+mn-ea"/>
                            <a:cs typeface="+mn-cs"/>
                          </a:rPr>
                          <m:t>0</m:t>
                        </m:r>
                      </m:sub>
                    </m:sSub>
                    <m:r>
                      <a:rPr lang="en-US" sz="1100" b="0" i="0">
                        <a:solidFill>
                          <a:schemeClr val="tx1"/>
                        </a:solidFill>
                        <a:effectLst/>
                        <a:latin typeface="Cambria Math" panose="02040503050406030204" pitchFamily="18" charset="0"/>
                        <a:ea typeface="+mn-ea"/>
                        <a:cs typeface="+mn-cs"/>
                      </a:rPr>
                      <m:t> −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𝜇</m:t>
                        </m:r>
                      </m:e>
                      <m:sub>
                        <m:r>
                          <a:rPr lang="en-US" sz="1100" b="0" i="1">
                            <a:solidFill>
                              <a:schemeClr val="tx1"/>
                            </a:solidFill>
                            <a:effectLst/>
                            <a:latin typeface="Cambria Math" panose="02040503050406030204" pitchFamily="18" charset="0"/>
                            <a:ea typeface="+mn-ea"/>
                            <a:cs typeface="+mn-cs"/>
                          </a:rPr>
                          <m:t>𝑎</m:t>
                        </m:r>
                      </m:sub>
                    </m:sSub>
                    <m:r>
                      <a:rPr lang="en-US" sz="1100" b="0" i="0">
                        <a:solidFill>
                          <a:schemeClr val="tx1"/>
                        </a:solidFill>
                        <a:effectLst/>
                        <a:latin typeface="Cambria Math" panose="02040503050406030204" pitchFamily="18" charset="0"/>
                        <a:ea typeface="+mn-ea"/>
                        <a:cs typeface="+mn-cs"/>
                      </a:rPr>
                      <m:t>=0</m:t>
                    </m:r>
                  </m:oMath>
                </m:oMathPara>
              </a14:m>
              <a:endParaRPr lang="en-US">
                <a:effectLst/>
              </a:endParaRPr>
            </a:p>
            <a:p>
              <a:endParaRPr lang="en-US" sz="1100"/>
            </a:p>
          </xdr:txBody>
        </xdr:sp>
      </mc:Choice>
      <mc:Fallback xmlns="">
        <xdr:sp macro="" textlink="">
          <xdr:nvSpPr>
            <xdr:cNvPr id="5" name="TextBox 4">
              <a:extLst>
                <a:ext uri="{FF2B5EF4-FFF2-40B4-BE49-F238E27FC236}">
                  <a16:creationId xmlns:a16="http://schemas.microsoft.com/office/drawing/2014/main" id="{42C5CB07-440D-38F5-ACFA-40836A732555}"/>
                </a:ext>
              </a:extLst>
            </xdr:cNvPr>
            <xdr:cNvSpPr txBox="1"/>
          </xdr:nvSpPr>
          <xdr:spPr>
            <a:xfrm>
              <a:off x="2975610" y="5554981"/>
              <a:ext cx="90037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𝜇_</a:t>
              </a:r>
              <a:r>
                <a:rPr lang="en-US" sz="1100" b="0" i="0">
                  <a:solidFill>
                    <a:schemeClr val="tx1"/>
                  </a:solidFill>
                  <a:effectLst/>
                  <a:latin typeface="Cambria Math" panose="02040503050406030204" pitchFamily="18" charset="0"/>
                  <a:ea typeface="+mn-ea"/>
                  <a:cs typeface="+mn-cs"/>
                </a:rPr>
                <a:t>0  − 𝜇_𝑎=0</a:t>
              </a:r>
              <a:endParaRPr lang="en-US">
                <a:effectLst/>
              </a:endParaRPr>
            </a:p>
            <a:p>
              <a:endParaRPr lang="en-US" sz="1100"/>
            </a:p>
          </xdr:txBody>
        </xdr:sp>
      </mc:Fallback>
    </mc:AlternateContent>
    <xdr:clientData/>
  </xdr:oneCellAnchor>
  <xdr:oneCellAnchor>
    <xdr:from>
      <xdr:col>5</xdr:col>
      <xdr:colOff>636270</xdr:colOff>
      <xdr:row>31</xdr:row>
      <xdr:rowOff>68581</xdr:rowOff>
    </xdr:from>
    <xdr:ext cx="900375" cy="19050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77AD7B5-B351-23E0-5BCB-5CFD16D5F676}"/>
                </a:ext>
              </a:extLst>
            </xdr:cNvPr>
            <xdr:cNvSpPr txBox="1"/>
          </xdr:nvSpPr>
          <xdr:spPr>
            <a:xfrm>
              <a:off x="2975610" y="5737861"/>
              <a:ext cx="90037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𝜇</m:t>
                        </m:r>
                      </m:e>
                      <m:sub>
                        <m:r>
                          <a:rPr lang="en-US" sz="1100" b="0" i="1">
                            <a:solidFill>
                              <a:schemeClr val="tx1"/>
                            </a:solidFill>
                            <a:effectLst/>
                            <a:latin typeface="Cambria Math" panose="02040503050406030204" pitchFamily="18" charset="0"/>
                            <a:ea typeface="+mn-ea"/>
                            <a:cs typeface="+mn-cs"/>
                          </a:rPr>
                          <m:t>0</m:t>
                        </m:r>
                      </m:sub>
                    </m:sSub>
                    <m:r>
                      <a:rPr lang="en-US" sz="1100" b="0" i="0">
                        <a:solidFill>
                          <a:schemeClr val="tx1"/>
                        </a:solidFill>
                        <a:effectLst/>
                        <a:latin typeface="Cambria Math" panose="02040503050406030204" pitchFamily="18" charset="0"/>
                        <a:ea typeface="+mn-ea"/>
                        <a:cs typeface="+mn-cs"/>
                      </a:rPr>
                      <m:t> −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𝜇</m:t>
                        </m:r>
                      </m:e>
                      <m:sub>
                        <m:r>
                          <a:rPr lang="en-US" sz="1100" b="0" i="1">
                            <a:solidFill>
                              <a:schemeClr val="tx1"/>
                            </a:solidFill>
                            <a:effectLst/>
                            <a:latin typeface="Cambria Math" panose="02040503050406030204" pitchFamily="18" charset="0"/>
                            <a:ea typeface="+mn-ea"/>
                            <a:cs typeface="+mn-cs"/>
                          </a:rPr>
                          <m:t>𝑎</m:t>
                        </m:r>
                      </m:sub>
                    </m:sSub>
                    <m:r>
                      <a:rPr lang="en-US" sz="1100" b="0" i="0">
                        <a:solidFill>
                          <a:schemeClr val="tx1"/>
                        </a:solidFill>
                        <a:effectLst/>
                        <a:latin typeface="Cambria Math" panose="02040503050406030204" pitchFamily="18" charset="0"/>
                        <a:ea typeface="+mn-ea"/>
                        <a:cs typeface="+mn-cs"/>
                      </a:rPr>
                      <m:t>≠0</m:t>
                    </m:r>
                  </m:oMath>
                </m:oMathPara>
              </a14:m>
              <a:endParaRPr lang="en-US">
                <a:effectLst/>
              </a:endParaRPr>
            </a:p>
            <a:p>
              <a:endParaRPr lang="en-US" sz="1100"/>
            </a:p>
          </xdr:txBody>
        </xdr:sp>
      </mc:Choice>
      <mc:Fallback xmlns="">
        <xdr:sp macro="" textlink="">
          <xdr:nvSpPr>
            <xdr:cNvPr id="6" name="TextBox 5">
              <a:extLst>
                <a:ext uri="{FF2B5EF4-FFF2-40B4-BE49-F238E27FC236}">
                  <a16:creationId xmlns:a16="http://schemas.microsoft.com/office/drawing/2014/main" id="{077AD7B5-B351-23E0-5BCB-5CFD16D5F676}"/>
                </a:ext>
              </a:extLst>
            </xdr:cNvPr>
            <xdr:cNvSpPr txBox="1"/>
          </xdr:nvSpPr>
          <xdr:spPr>
            <a:xfrm>
              <a:off x="2975610" y="5737861"/>
              <a:ext cx="90037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𝜇_</a:t>
              </a:r>
              <a:r>
                <a:rPr lang="en-US" sz="1100" b="0" i="0">
                  <a:solidFill>
                    <a:schemeClr val="tx1"/>
                  </a:solidFill>
                  <a:effectLst/>
                  <a:latin typeface="Cambria Math" panose="02040503050406030204" pitchFamily="18" charset="0"/>
                  <a:ea typeface="+mn-ea"/>
                  <a:cs typeface="+mn-cs"/>
                </a:rPr>
                <a:t>0  − 𝜇_𝑎≠0</a:t>
              </a:r>
              <a:endParaRPr lang="en-US">
                <a:effectLst/>
              </a:endParaRPr>
            </a:p>
            <a:p>
              <a:endParaRPr lang="en-US" sz="1100"/>
            </a:p>
          </xdr:txBody>
        </xdr:sp>
      </mc:Fallback>
    </mc:AlternateContent>
    <xdr:clientData/>
  </xdr:oneCellAnchor>
  <xdr:oneCellAnchor>
    <xdr:from>
      <xdr:col>6</xdr:col>
      <xdr:colOff>47625</xdr:colOff>
      <xdr:row>48</xdr:row>
      <xdr:rowOff>134302</xdr:rowOff>
    </xdr:from>
    <xdr:ext cx="559063" cy="17799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02B2E01-C3D9-5DE4-BB16-45D23E11C99F}"/>
                </a:ext>
              </a:extLst>
            </xdr:cNvPr>
            <xdr:cNvSpPr txBox="1"/>
          </xdr:nvSpPr>
          <xdr:spPr>
            <a:xfrm>
              <a:off x="3042285" y="8912542"/>
              <a:ext cx="559063"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100" i="1">
                            <a:latin typeface="Cambria Math" panose="02040503050406030204" pitchFamily="18" charset="0"/>
                          </a:rPr>
                        </m:ctrlPr>
                      </m:sSubSupPr>
                      <m:e>
                        <m:r>
                          <a:rPr lang="en-US" sz="110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rPr>
                          <m:t>1</m:t>
                        </m:r>
                      </m:sub>
                      <m:sup>
                        <m:r>
                          <a:rPr lang="en-US" sz="1100" b="0" i="1">
                            <a:latin typeface="Cambria Math" panose="02040503050406030204" pitchFamily="18" charset="0"/>
                          </a:rPr>
                          <m:t>2</m:t>
                        </m:r>
                      </m:sup>
                    </m:sSubSup>
                    <m:r>
                      <a:rPr lang="en-US" sz="1100" b="0" i="1">
                        <a:latin typeface="Cambria Math" panose="02040503050406030204" pitchFamily="18" charset="0"/>
                      </a:rPr>
                      <m:t>= </m:t>
                    </m:r>
                    <m:sSubSup>
                      <m:sSubSupPr>
                        <m:ctrlPr>
                          <a:rPr lang="en-US" sz="1100" b="0" i="1">
                            <a:latin typeface="Cambria Math" panose="02040503050406030204" pitchFamily="18" charset="0"/>
                          </a:rPr>
                        </m:ctrlPr>
                      </m:sSubSupPr>
                      <m:e>
                        <m:r>
                          <a:rPr lang="en-US" sz="1100" b="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rPr>
                          <m:t>2</m:t>
                        </m:r>
                      </m:sub>
                      <m:sup>
                        <m:r>
                          <a:rPr lang="en-US" sz="1100" b="0" i="1">
                            <a:latin typeface="Cambria Math" panose="02040503050406030204" pitchFamily="18" charset="0"/>
                          </a:rPr>
                          <m:t>2</m:t>
                        </m:r>
                      </m:sup>
                    </m:sSubSup>
                  </m:oMath>
                </m:oMathPara>
              </a14:m>
              <a:endParaRPr lang="en-US" sz="1100"/>
            </a:p>
          </xdr:txBody>
        </xdr:sp>
      </mc:Choice>
      <mc:Fallback xmlns="">
        <xdr:sp macro="" textlink="">
          <xdr:nvSpPr>
            <xdr:cNvPr id="7" name="TextBox 6">
              <a:extLst>
                <a:ext uri="{FF2B5EF4-FFF2-40B4-BE49-F238E27FC236}">
                  <a16:creationId xmlns:a16="http://schemas.microsoft.com/office/drawing/2014/main" id="{E02B2E01-C3D9-5DE4-BB16-45D23E11C99F}"/>
                </a:ext>
              </a:extLst>
            </xdr:cNvPr>
            <xdr:cNvSpPr txBox="1"/>
          </xdr:nvSpPr>
          <xdr:spPr>
            <a:xfrm>
              <a:off x="3042285" y="8912542"/>
              <a:ext cx="559063"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𝜎_</a:t>
              </a:r>
              <a:r>
                <a:rPr lang="en-US" sz="1100" b="0" i="0">
                  <a:latin typeface="Cambria Math" panose="02040503050406030204" pitchFamily="18" charset="0"/>
                </a:rPr>
                <a:t>1^2= </a:t>
              </a:r>
              <a:r>
                <a:rPr lang="en-US" sz="1100" b="0" i="0">
                  <a:latin typeface="Cambria Math" panose="02040503050406030204" pitchFamily="18" charset="0"/>
                  <a:ea typeface="Cambria Math" panose="02040503050406030204" pitchFamily="18" charset="0"/>
                </a:rPr>
                <a:t>𝜎_</a:t>
              </a:r>
              <a:r>
                <a:rPr lang="en-US" sz="1100" b="0" i="0">
                  <a:latin typeface="Cambria Math" panose="02040503050406030204" pitchFamily="18" charset="0"/>
                </a:rPr>
                <a:t>2^2</a:t>
              </a:r>
              <a:endParaRPr lang="en-US" sz="1100"/>
            </a:p>
          </xdr:txBody>
        </xdr:sp>
      </mc:Fallback>
    </mc:AlternateContent>
    <xdr:clientData/>
  </xdr:oneCellAnchor>
  <xdr:oneCellAnchor>
    <xdr:from>
      <xdr:col>6</xdr:col>
      <xdr:colOff>47625</xdr:colOff>
      <xdr:row>49</xdr:row>
      <xdr:rowOff>126682</xdr:rowOff>
    </xdr:from>
    <xdr:ext cx="554191" cy="35670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C049B31-B6DA-29E2-C14E-2CD8AD4E8B7E}"/>
                </a:ext>
              </a:extLst>
            </xdr:cNvPr>
            <xdr:cNvSpPr txBox="1"/>
          </xdr:nvSpPr>
          <xdr:spPr>
            <a:xfrm>
              <a:off x="3042285" y="9087802"/>
              <a:ext cx="554191"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𝜎</m:t>
                        </m:r>
                      </m:e>
                      <m:sub>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2</m:t>
                        </m:r>
                      </m:sup>
                    </m:sSubSup>
                    <m:r>
                      <a:rPr lang="en-US" sz="1100" b="0" i="1">
                        <a:solidFill>
                          <a:schemeClr val="tx1"/>
                        </a:solidFill>
                        <a:effectLst/>
                        <a:latin typeface="Cambria Math" panose="02040503050406030204" pitchFamily="18" charset="0"/>
                        <a:ea typeface="+mn-ea"/>
                        <a:cs typeface="+mn-cs"/>
                      </a:rPr>
                      <m:t>&gt; </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𝜎</m:t>
                        </m:r>
                      </m:e>
                      <m:sub>
                        <m:r>
                          <a:rPr lang="en-US" sz="1100" b="0" i="1">
                            <a:solidFill>
                              <a:schemeClr val="tx1"/>
                            </a:solidFill>
                            <a:effectLst/>
                            <a:latin typeface="Cambria Math" panose="02040503050406030204" pitchFamily="18" charset="0"/>
                            <a:ea typeface="+mn-ea"/>
                            <a:cs typeface="+mn-cs"/>
                          </a:rPr>
                          <m:t>2</m:t>
                        </m:r>
                      </m:sub>
                      <m:sup>
                        <m:r>
                          <a:rPr lang="en-US" sz="1100" b="0" i="1">
                            <a:solidFill>
                              <a:schemeClr val="tx1"/>
                            </a:solidFill>
                            <a:effectLst/>
                            <a:latin typeface="Cambria Math" panose="02040503050406030204" pitchFamily="18" charset="0"/>
                            <a:ea typeface="+mn-ea"/>
                            <a:cs typeface="+mn-cs"/>
                          </a:rPr>
                          <m:t>2</m:t>
                        </m:r>
                      </m:sup>
                    </m:sSubSup>
                  </m:oMath>
                </m:oMathPara>
              </a14:m>
              <a:endParaRPr lang="en-US">
                <a:effectLst/>
              </a:endParaRPr>
            </a:p>
            <a:p>
              <a:endParaRPr lang="en-US" sz="1100"/>
            </a:p>
          </xdr:txBody>
        </xdr:sp>
      </mc:Choice>
      <mc:Fallback xmlns="">
        <xdr:sp macro="" textlink="">
          <xdr:nvSpPr>
            <xdr:cNvPr id="8" name="TextBox 7">
              <a:extLst>
                <a:ext uri="{FF2B5EF4-FFF2-40B4-BE49-F238E27FC236}">
                  <a16:creationId xmlns:a16="http://schemas.microsoft.com/office/drawing/2014/main" id="{0C049B31-B6DA-29E2-C14E-2CD8AD4E8B7E}"/>
                </a:ext>
              </a:extLst>
            </xdr:cNvPr>
            <xdr:cNvSpPr txBox="1"/>
          </xdr:nvSpPr>
          <xdr:spPr>
            <a:xfrm>
              <a:off x="3042285" y="9087802"/>
              <a:ext cx="554191" cy="356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𝜎_</a:t>
              </a:r>
              <a:r>
                <a:rPr lang="en-US" sz="1100" b="0" i="0">
                  <a:solidFill>
                    <a:schemeClr val="tx1"/>
                  </a:solidFill>
                  <a:effectLst/>
                  <a:latin typeface="Cambria Math" panose="02040503050406030204" pitchFamily="18" charset="0"/>
                  <a:ea typeface="+mn-ea"/>
                  <a:cs typeface="+mn-cs"/>
                </a:rPr>
                <a:t>1^2&gt; 𝜎_2^2</a:t>
              </a:r>
              <a:endParaRPr lang="en-US">
                <a:effectLst/>
              </a:endParaRPr>
            </a:p>
            <a:p>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19050</xdr:colOff>
      <xdr:row>4</xdr:row>
      <xdr:rowOff>9526</xdr:rowOff>
    </xdr:from>
    <xdr:ext cx="578620" cy="1714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87EA8DD-7495-7B38-4C73-348E76016118}"/>
                </a:ext>
              </a:extLst>
            </xdr:cNvPr>
            <xdr:cNvSpPr txBox="1"/>
          </xdr:nvSpPr>
          <xdr:spPr>
            <a:xfrm>
              <a:off x="1847850" y="771526"/>
              <a:ext cx="57862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𝜌</m:t>
                    </m:r>
                    <m:r>
                      <a:rPr lang="en-US" sz="1100" b="0" i="1">
                        <a:latin typeface="Cambria Math" panose="02040503050406030204" pitchFamily="18" charset="0"/>
                        <a:ea typeface="Cambria Math" panose="02040503050406030204" pitchFamily="18" charset="0"/>
                      </a:rPr>
                      <m:t>=0.25</m:t>
                    </m:r>
                  </m:oMath>
                </m:oMathPara>
              </a14:m>
              <a:endParaRPr lang="en-US" sz="1100" b="0">
                <a:ea typeface="Cambria Math" panose="02040503050406030204" pitchFamily="18" charset="0"/>
              </a:endParaRPr>
            </a:p>
            <a:p>
              <a:endParaRPr lang="en-US" sz="1100"/>
            </a:p>
          </xdr:txBody>
        </xdr:sp>
      </mc:Choice>
      <mc:Fallback xmlns="">
        <xdr:sp macro="" textlink="">
          <xdr:nvSpPr>
            <xdr:cNvPr id="2" name="TextBox 1">
              <a:extLst>
                <a:ext uri="{FF2B5EF4-FFF2-40B4-BE49-F238E27FC236}">
                  <a16:creationId xmlns:a16="http://schemas.microsoft.com/office/drawing/2014/main" id="{587EA8DD-7495-7B38-4C73-348E76016118}"/>
                </a:ext>
              </a:extLst>
            </xdr:cNvPr>
            <xdr:cNvSpPr txBox="1"/>
          </xdr:nvSpPr>
          <xdr:spPr>
            <a:xfrm>
              <a:off x="1847850" y="771526"/>
              <a:ext cx="57862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ea typeface="Cambria Math" panose="02040503050406030204" pitchFamily="18" charset="0"/>
                </a:rPr>
                <a:t>𝜌=0.25</a:t>
              </a:r>
              <a:endParaRPr lang="en-US" sz="1100" b="0">
                <a:ea typeface="Cambria Math" panose="02040503050406030204" pitchFamily="18" charset="0"/>
              </a:endParaRPr>
            </a:p>
            <a:p>
              <a:endParaRPr lang="en-US" sz="1100"/>
            </a:p>
          </xdr:txBody>
        </xdr:sp>
      </mc:Fallback>
    </mc:AlternateContent>
    <xdr:clientData/>
  </xdr:oneCellAnchor>
  <xdr:oneCellAnchor>
    <xdr:from>
      <xdr:col>6</xdr:col>
      <xdr:colOff>28575</xdr:colOff>
      <xdr:row>5</xdr:row>
      <xdr:rowOff>19050</xdr:rowOff>
    </xdr:from>
    <xdr:ext cx="560474"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94E0850-C327-3D08-DB1F-454ED8C5A356}"/>
                </a:ext>
              </a:extLst>
            </xdr:cNvPr>
            <xdr:cNvSpPr txBox="1"/>
          </xdr:nvSpPr>
          <xdr:spPr>
            <a:xfrm>
              <a:off x="3638550" y="971550"/>
              <a:ext cx="5604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𝜌</m:t>
                    </m:r>
                    <m:r>
                      <a:rPr lang="en-US" sz="1100" b="0" i="1">
                        <a:latin typeface="Cambria Math" panose="02040503050406030204" pitchFamily="18" charset="0"/>
                        <a:ea typeface="Cambria Math" panose="02040503050406030204" pitchFamily="18" charset="0"/>
                      </a:rPr>
                      <m:t>&gt;0.25</m:t>
                    </m:r>
                  </m:oMath>
                </m:oMathPara>
              </a14:m>
              <a:endParaRPr lang="en-US" sz="1100"/>
            </a:p>
          </xdr:txBody>
        </xdr:sp>
      </mc:Choice>
      <mc:Fallback xmlns="">
        <xdr:sp macro="" textlink="">
          <xdr:nvSpPr>
            <xdr:cNvPr id="3" name="TextBox 2">
              <a:extLst>
                <a:ext uri="{FF2B5EF4-FFF2-40B4-BE49-F238E27FC236}">
                  <a16:creationId xmlns:a16="http://schemas.microsoft.com/office/drawing/2014/main" id="{494E0850-C327-3D08-DB1F-454ED8C5A356}"/>
                </a:ext>
              </a:extLst>
            </xdr:cNvPr>
            <xdr:cNvSpPr txBox="1"/>
          </xdr:nvSpPr>
          <xdr:spPr>
            <a:xfrm>
              <a:off x="3638550" y="971550"/>
              <a:ext cx="5604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ea typeface="Cambria Math" panose="02040503050406030204" pitchFamily="18" charset="0"/>
                </a:rPr>
                <a:t>𝜌&gt;0.25</a:t>
              </a:r>
              <a:endParaRPr lang="en-US" sz="1100"/>
            </a:p>
          </xdr:txBody>
        </xdr:sp>
      </mc:Fallback>
    </mc:AlternateContent>
    <xdr:clientData/>
  </xdr:oneCellAnchor>
  <xdr:oneCellAnchor>
    <xdr:from>
      <xdr:col>6</xdr:col>
      <xdr:colOff>47625</xdr:colOff>
      <xdr:row>25</xdr:row>
      <xdr:rowOff>177166</xdr:rowOff>
    </xdr:from>
    <xdr:ext cx="578620" cy="17145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FCE62A36-1CD0-4DF4-8B01-CFAF9A3EE81C}"/>
                </a:ext>
              </a:extLst>
            </xdr:cNvPr>
            <xdr:cNvSpPr txBox="1"/>
          </xdr:nvSpPr>
          <xdr:spPr>
            <a:xfrm>
              <a:off x="3088005" y="4749166"/>
              <a:ext cx="57862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0">
                  <a:ea typeface="Cambria Math" panose="02040503050406030204" pitchFamily="18" charset="0"/>
                </a:rPr>
                <a:t> </a:t>
              </a:r>
              <a14:m>
                <m:oMath xmlns:m="http://schemas.openxmlformats.org/officeDocument/2006/math">
                  <m:r>
                    <a:rPr lang="en-US" sz="1100" b="0" i="1">
                      <a:latin typeface="Cambria Math" panose="02040503050406030204" pitchFamily="18" charset="0"/>
                      <a:ea typeface="Cambria Math" panose="02040503050406030204" pitchFamily="18" charset="0"/>
                    </a:rPr>
                    <m:t>𝜌</m:t>
                  </m:r>
                  <m:r>
                    <a:rPr lang="en-US" sz="1100" b="0" i="1">
                      <a:latin typeface="Cambria Math" panose="02040503050406030204" pitchFamily="18" charset="0"/>
                      <a:ea typeface="Cambria Math" panose="02040503050406030204" pitchFamily="18" charset="0"/>
                    </a:rPr>
                    <m:t>=0.80</m:t>
                  </m:r>
                </m:oMath>
              </a14:m>
              <a:endParaRPr lang="en-US" sz="1100" b="0">
                <a:ea typeface="Cambria Math" panose="02040503050406030204" pitchFamily="18" charset="0"/>
              </a:endParaRPr>
            </a:p>
            <a:p>
              <a:endParaRPr lang="en-US" sz="1100"/>
            </a:p>
          </xdr:txBody>
        </xdr:sp>
      </mc:Choice>
      <mc:Fallback xmlns="">
        <xdr:sp macro="" textlink="">
          <xdr:nvSpPr>
            <xdr:cNvPr id="6" name="TextBox 5">
              <a:extLst>
                <a:ext uri="{FF2B5EF4-FFF2-40B4-BE49-F238E27FC236}">
                  <a16:creationId xmlns:a16="http://schemas.microsoft.com/office/drawing/2014/main" id="{FCE62A36-1CD0-4DF4-8B01-CFAF9A3EE81C}"/>
                </a:ext>
              </a:extLst>
            </xdr:cNvPr>
            <xdr:cNvSpPr txBox="1"/>
          </xdr:nvSpPr>
          <xdr:spPr>
            <a:xfrm>
              <a:off x="3088005" y="4749166"/>
              <a:ext cx="57862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0">
                  <a:ea typeface="Cambria Math" panose="02040503050406030204" pitchFamily="18" charset="0"/>
                </a:rPr>
                <a:t> </a:t>
              </a:r>
              <a:r>
                <a:rPr lang="en-US" sz="1100" b="0" i="0">
                  <a:latin typeface="Cambria Math" panose="02040503050406030204" pitchFamily="18" charset="0"/>
                  <a:ea typeface="Cambria Math" panose="02040503050406030204" pitchFamily="18" charset="0"/>
                </a:rPr>
                <a:t>𝜌=0.80</a:t>
              </a:r>
              <a:endParaRPr lang="en-US" sz="1100" b="0">
                <a:ea typeface="Cambria Math" panose="02040503050406030204" pitchFamily="18" charset="0"/>
              </a:endParaRPr>
            </a:p>
            <a:p>
              <a:endParaRPr lang="en-US" sz="1100"/>
            </a:p>
          </xdr:txBody>
        </xdr:sp>
      </mc:Fallback>
    </mc:AlternateContent>
    <xdr:clientData/>
  </xdr:oneCellAnchor>
  <xdr:oneCellAnchor>
    <xdr:from>
      <xdr:col>6</xdr:col>
      <xdr:colOff>57150</xdr:colOff>
      <xdr:row>26</xdr:row>
      <xdr:rowOff>179070</xdr:rowOff>
    </xdr:from>
    <xdr:ext cx="560474"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36F12223-91CF-4822-BF0B-6E906B34C63D}"/>
                </a:ext>
              </a:extLst>
            </xdr:cNvPr>
            <xdr:cNvSpPr txBox="1"/>
          </xdr:nvSpPr>
          <xdr:spPr>
            <a:xfrm>
              <a:off x="3097530" y="4933950"/>
              <a:ext cx="5604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𝜌</m:t>
                    </m:r>
                    <m:r>
                      <a:rPr lang="en-US" sz="1100" b="0" i="1">
                        <a:latin typeface="Cambria Math" panose="02040503050406030204" pitchFamily="18" charset="0"/>
                        <a:ea typeface="Cambria Math" panose="02040503050406030204" pitchFamily="18" charset="0"/>
                      </a:rPr>
                      <m:t>&gt;0.80</m:t>
                    </m:r>
                  </m:oMath>
                </m:oMathPara>
              </a14:m>
              <a:endParaRPr lang="en-US" sz="1100" b="0">
                <a:ea typeface="Cambria Math" panose="02040503050406030204" pitchFamily="18" charset="0"/>
              </a:endParaRPr>
            </a:p>
          </xdr:txBody>
        </xdr:sp>
      </mc:Choice>
      <mc:Fallback xmlns="">
        <xdr:sp macro="" textlink="">
          <xdr:nvSpPr>
            <xdr:cNvPr id="7" name="TextBox 6">
              <a:extLst>
                <a:ext uri="{FF2B5EF4-FFF2-40B4-BE49-F238E27FC236}">
                  <a16:creationId xmlns:a16="http://schemas.microsoft.com/office/drawing/2014/main" id="{36F12223-91CF-4822-BF0B-6E906B34C63D}"/>
                </a:ext>
              </a:extLst>
            </xdr:cNvPr>
            <xdr:cNvSpPr txBox="1"/>
          </xdr:nvSpPr>
          <xdr:spPr>
            <a:xfrm>
              <a:off x="3097530" y="4933950"/>
              <a:ext cx="5604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ea typeface="Cambria Math" panose="02040503050406030204" pitchFamily="18" charset="0"/>
                </a:rPr>
                <a:t>𝜌&gt;0.80</a:t>
              </a:r>
              <a:endParaRPr lang="en-US" sz="1100" b="0">
                <a:ea typeface="Cambria Math" panose="02040503050406030204" pitchFamily="18" charset="0"/>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6</xdr:col>
      <xdr:colOff>9523</xdr:colOff>
      <xdr:row>0</xdr:row>
      <xdr:rowOff>4760</xdr:rowOff>
    </xdr:from>
    <xdr:to>
      <xdr:col>30</xdr:col>
      <xdr:colOff>0</xdr:colOff>
      <xdr:row>42</xdr:row>
      <xdr:rowOff>190499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76B1700-294E-C383-9023-2C06BAABE8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29123" y="4760"/>
              <a:ext cx="14620877" cy="78590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609599</xdr:colOff>
      <xdr:row>0</xdr:row>
      <xdr:rowOff>14286</xdr:rowOff>
    </xdr:from>
    <xdr:to>
      <xdr:col>30</xdr:col>
      <xdr:colOff>0</xdr:colOff>
      <xdr:row>42</xdr:row>
      <xdr:rowOff>190499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DC75A0-DDED-9088-68A7-EA0D8042F7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65319" y="14286"/>
              <a:ext cx="14630401" cy="78495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609599</xdr:colOff>
      <xdr:row>0</xdr:row>
      <xdr:rowOff>0</xdr:rowOff>
    </xdr:from>
    <xdr:to>
      <xdr:col>32</xdr:col>
      <xdr:colOff>19050</xdr:colOff>
      <xdr:row>47</xdr:row>
      <xdr:rowOff>180974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EDBE150-4FEC-7AAC-BD93-57ABB0AADC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18659" y="0"/>
              <a:ext cx="15868651" cy="87763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600074</xdr:colOff>
      <xdr:row>0</xdr:row>
      <xdr:rowOff>9525</xdr:rowOff>
    </xdr:from>
    <xdr:to>
      <xdr:col>18</xdr:col>
      <xdr:colOff>19049</xdr:colOff>
      <xdr:row>28</xdr:row>
      <xdr:rowOff>9525</xdr:rowOff>
    </xdr:to>
    <xdr:graphicFrame macro="">
      <xdr:nvGraphicFramePr>
        <xdr:cNvPr id="2" name="Chart 1">
          <a:extLst>
            <a:ext uri="{FF2B5EF4-FFF2-40B4-BE49-F238E27FC236}">
              <a16:creationId xmlns:a16="http://schemas.microsoft.com/office/drawing/2014/main" id="{044C0B61-686A-20E5-8672-651229696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30</xdr:row>
      <xdr:rowOff>4762</xdr:rowOff>
    </xdr:from>
    <xdr:to>
      <xdr:col>18</xdr:col>
      <xdr:colOff>9525</xdr:colOff>
      <xdr:row>59</xdr:row>
      <xdr:rowOff>19050</xdr:rowOff>
    </xdr:to>
    <xdr:graphicFrame macro="">
      <xdr:nvGraphicFramePr>
        <xdr:cNvPr id="3" name="Chart 2">
          <a:extLst>
            <a:ext uri="{FF2B5EF4-FFF2-40B4-BE49-F238E27FC236}">
              <a16:creationId xmlns:a16="http://schemas.microsoft.com/office/drawing/2014/main" id="{B89C0F20-B245-1FA8-E607-F782BF7BC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61</xdr:row>
      <xdr:rowOff>4762</xdr:rowOff>
    </xdr:from>
    <xdr:to>
      <xdr:col>19</xdr:col>
      <xdr:colOff>0</xdr:colOff>
      <xdr:row>90</xdr:row>
      <xdr:rowOff>0</xdr:rowOff>
    </xdr:to>
    <xdr:graphicFrame macro="">
      <xdr:nvGraphicFramePr>
        <xdr:cNvPr id="5" name="Chart 4">
          <a:extLst>
            <a:ext uri="{FF2B5EF4-FFF2-40B4-BE49-F238E27FC236}">
              <a16:creationId xmlns:a16="http://schemas.microsoft.com/office/drawing/2014/main" id="{EAE04018-B5F1-DF72-E648-E0A163F5F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0</xdr:colOff>
      <xdr:row>0</xdr:row>
      <xdr:rowOff>0</xdr:rowOff>
    </xdr:from>
    <xdr:to>
      <xdr:col>36</xdr:col>
      <xdr:colOff>19050</xdr:colOff>
      <xdr:row>43</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F3E6781-81CA-4C90-EA77-E96394EAF1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022580" y="0"/>
              <a:ext cx="14649450" cy="1828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Bennett" refreshedDate="45039.787288657404" createdVersion="8" refreshedVersion="8" minRefreshableVersion="3" recordCount="2084" xr:uid="{55034521-DE57-49EE-BFD1-41AE506DA31F}">
  <cacheSource type="worksheet">
    <worksheetSource name="clean_data"/>
  </cacheSource>
  <cacheFields count="10">
    <cacheField name="location" numFmtId="0">
      <sharedItems/>
    </cacheField>
    <cacheField name="salary estimate" numFmtId="0">
      <sharedItems containsSemiMixedTypes="0" containsString="0" containsNumber="1" containsInteger="1" minValue="3760" maxValue="297000"/>
    </cacheField>
    <cacheField name="python_yn" numFmtId="0">
      <sharedItems containsSemiMixedTypes="0" containsString="0" containsNumber="1" containsInteger="1" minValue="0" maxValue="1"/>
    </cacheField>
    <cacheField name="spark_yn" numFmtId="0">
      <sharedItems containsSemiMixedTypes="0" containsString="0" containsNumber="1" containsInteger="1" minValue="0" maxValue="1"/>
    </cacheField>
    <cacheField name="azure_yn" numFmtId="0">
      <sharedItems containsSemiMixedTypes="0" containsString="0" containsNumber="1" containsInteger="1" minValue="0" maxValue="1"/>
    </cacheField>
    <cacheField name="aws_yn" numFmtId="0">
      <sharedItems containsSemiMixedTypes="0" containsString="0" containsNumber="1" containsInteger="1" minValue="0" maxValue="1"/>
    </cacheField>
    <cacheField name="excel_yn" numFmtId="0">
      <sharedItems containsSemiMixedTypes="0" containsString="0" containsNumber="1" containsInteger="1" minValue="0" maxValue="1"/>
    </cacheField>
    <cacheField name="machine_learning_yn" numFmtId="0">
      <sharedItems containsSemiMixedTypes="0" containsString="0" containsNumber="1" containsInteger="1" minValue="0" maxValue="1"/>
    </cacheField>
    <cacheField name="job_simpl" numFmtId="0">
      <sharedItems count="5">
        <s v="Data Engineer"/>
        <s v="Data Analyst"/>
        <s v="Machine Learning Engineer"/>
        <s v="Data Scientist"/>
        <s v="Other"/>
      </sharedItems>
    </cacheField>
    <cacheField name="seniority" numFmtId="0">
      <sharedItems count="3">
        <s v="Junior"/>
        <s v="Senior"/>
        <s v="M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4">
  <r>
    <s v="Phoenix, AZ"/>
    <n v="3760"/>
    <n v="0"/>
    <n v="0"/>
    <n v="0"/>
    <n v="0"/>
    <n v="1"/>
    <n v="0"/>
    <x v="0"/>
    <x v="0"/>
  </r>
  <r>
    <s v="Phoenix, AZ"/>
    <n v="3760"/>
    <n v="0"/>
    <n v="0"/>
    <n v="0"/>
    <n v="0"/>
    <n v="1"/>
    <n v="0"/>
    <x v="0"/>
    <x v="0"/>
  </r>
  <r>
    <s v="Tarrant, TX"/>
    <n v="5162"/>
    <n v="0"/>
    <n v="0"/>
    <n v="0"/>
    <n v="0"/>
    <n v="0"/>
    <n v="0"/>
    <x v="1"/>
    <x v="0"/>
  </r>
  <r>
    <s v="Seattle, WA"/>
    <n v="5973"/>
    <n v="1"/>
    <n v="0"/>
    <n v="0"/>
    <n v="0"/>
    <n v="0"/>
    <n v="0"/>
    <x v="1"/>
    <x v="1"/>
  </r>
  <r>
    <s v="San Francisco, CA"/>
    <n v="6000"/>
    <n v="0"/>
    <n v="0"/>
    <n v="0"/>
    <n v="0"/>
    <n v="0"/>
    <n v="1"/>
    <x v="2"/>
    <x v="1"/>
  </r>
  <r>
    <s v="Nashville, TN"/>
    <n v="6383"/>
    <n v="1"/>
    <n v="0"/>
    <n v="0"/>
    <n v="1"/>
    <n v="1"/>
    <n v="0"/>
    <x v="1"/>
    <x v="1"/>
  </r>
  <r>
    <s v="Austin, TX"/>
    <n v="7000"/>
    <n v="0"/>
    <n v="0"/>
    <n v="0"/>
    <n v="0"/>
    <n v="1"/>
    <n v="1"/>
    <x v="2"/>
    <x v="2"/>
  </r>
  <r>
    <s v="Austin, TX"/>
    <n v="7000"/>
    <n v="0"/>
    <n v="0"/>
    <n v="0"/>
    <n v="0"/>
    <n v="1"/>
    <n v="1"/>
    <x v="2"/>
    <x v="2"/>
  </r>
  <r>
    <s v="Austin, TX"/>
    <n v="7000"/>
    <n v="0"/>
    <n v="0"/>
    <n v="0"/>
    <n v="0"/>
    <n v="1"/>
    <n v="1"/>
    <x v="2"/>
    <x v="2"/>
  </r>
  <r>
    <s v="Austin, TX"/>
    <n v="7000"/>
    <n v="0"/>
    <n v="0"/>
    <n v="0"/>
    <n v="0"/>
    <n v="1"/>
    <n v="1"/>
    <x v="2"/>
    <x v="2"/>
  </r>
  <r>
    <s v="Austin, TX"/>
    <n v="7000"/>
    <n v="0"/>
    <n v="0"/>
    <n v="0"/>
    <n v="0"/>
    <n v="1"/>
    <n v="1"/>
    <x v="2"/>
    <x v="2"/>
  </r>
  <r>
    <s v="Grand Junction, CO"/>
    <n v="7501"/>
    <n v="0"/>
    <n v="0"/>
    <n v="0"/>
    <n v="0"/>
    <n v="1"/>
    <n v="1"/>
    <x v="3"/>
    <x v="1"/>
  </r>
  <r>
    <s v="Grand Junction, CO"/>
    <n v="7501"/>
    <n v="0"/>
    <n v="0"/>
    <n v="0"/>
    <n v="0"/>
    <n v="1"/>
    <n v="1"/>
    <x v="3"/>
    <x v="1"/>
  </r>
  <r>
    <s v="Remote"/>
    <n v="10013"/>
    <n v="1"/>
    <n v="0"/>
    <n v="0"/>
    <n v="0"/>
    <n v="0"/>
    <n v="1"/>
    <x v="3"/>
    <x v="2"/>
  </r>
  <r>
    <s v="Reston, VA"/>
    <n v="26000"/>
    <n v="0"/>
    <n v="0"/>
    <n v="0"/>
    <n v="0"/>
    <n v="1"/>
    <n v="0"/>
    <x v="1"/>
    <x v="0"/>
  </r>
  <r>
    <s v="Atlanta, GA"/>
    <n v="39855"/>
    <n v="0"/>
    <n v="0"/>
    <n v="0"/>
    <n v="0"/>
    <n v="1"/>
    <n v="0"/>
    <x v="1"/>
    <x v="0"/>
  </r>
  <r>
    <s v="Fullerton, CA"/>
    <n v="41000"/>
    <n v="0"/>
    <n v="0"/>
    <n v="0"/>
    <n v="0"/>
    <n v="1"/>
    <n v="0"/>
    <x v="1"/>
    <x v="2"/>
  </r>
  <r>
    <s v="Perryville, MO"/>
    <n v="42700"/>
    <n v="1"/>
    <n v="0"/>
    <n v="0"/>
    <n v="0"/>
    <n v="0"/>
    <n v="0"/>
    <x v="0"/>
    <x v="0"/>
  </r>
  <r>
    <s v="Perryville, MO"/>
    <n v="42700"/>
    <n v="1"/>
    <n v="0"/>
    <n v="0"/>
    <n v="0"/>
    <n v="0"/>
    <n v="0"/>
    <x v="0"/>
    <x v="0"/>
  </r>
  <r>
    <s v="Remote"/>
    <n v="42740"/>
    <n v="0"/>
    <n v="0"/>
    <n v="0"/>
    <n v="0"/>
    <n v="0"/>
    <n v="0"/>
    <x v="1"/>
    <x v="0"/>
  </r>
  <r>
    <s v="Houston, TX"/>
    <n v="43000"/>
    <n v="0"/>
    <n v="0"/>
    <n v="0"/>
    <n v="0"/>
    <n v="1"/>
    <n v="0"/>
    <x v="1"/>
    <x v="0"/>
  </r>
  <r>
    <s v="Saint Petersburg, FL"/>
    <n v="43039"/>
    <n v="1"/>
    <n v="0"/>
    <n v="0"/>
    <n v="0"/>
    <n v="0"/>
    <n v="1"/>
    <x v="4"/>
    <x v="0"/>
  </r>
  <r>
    <s v="Dallas, TX"/>
    <n v="44000"/>
    <n v="0"/>
    <n v="0"/>
    <n v="0"/>
    <n v="0"/>
    <n v="0"/>
    <n v="0"/>
    <x v="0"/>
    <x v="0"/>
  </r>
  <r>
    <s v="Dallas, TX"/>
    <n v="44000"/>
    <n v="0"/>
    <n v="0"/>
    <n v="0"/>
    <n v="0"/>
    <n v="0"/>
    <n v="0"/>
    <x v="0"/>
    <x v="0"/>
  </r>
  <r>
    <s v="Costa Mesa, CA"/>
    <n v="44000"/>
    <n v="0"/>
    <n v="0"/>
    <n v="0"/>
    <n v="0"/>
    <n v="0"/>
    <n v="1"/>
    <x v="2"/>
    <x v="2"/>
  </r>
  <r>
    <s v="Remote"/>
    <n v="45000"/>
    <n v="0"/>
    <n v="0"/>
    <n v="0"/>
    <n v="0"/>
    <n v="0"/>
    <n v="0"/>
    <x v="1"/>
    <x v="1"/>
  </r>
  <r>
    <s v="Rome, NY"/>
    <n v="45000"/>
    <n v="1"/>
    <n v="0"/>
    <n v="0"/>
    <n v="0"/>
    <n v="0"/>
    <n v="1"/>
    <x v="1"/>
    <x v="2"/>
  </r>
  <r>
    <s v="Remote"/>
    <n v="45000"/>
    <n v="0"/>
    <n v="0"/>
    <n v="0"/>
    <n v="0"/>
    <n v="0"/>
    <n v="0"/>
    <x v="1"/>
    <x v="1"/>
  </r>
  <r>
    <s v="Rome, NY"/>
    <n v="45000"/>
    <n v="1"/>
    <n v="0"/>
    <n v="0"/>
    <n v="0"/>
    <n v="0"/>
    <n v="1"/>
    <x v="1"/>
    <x v="2"/>
  </r>
  <r>
    <s v="Remote"/>
    <n v="45000"/>
    <n v="0"/>
    <n v="0"/>
    <n v="0"/>
    <n v="0"/>
    <n v="0"/>
    <n v="0"/>
    <x v="1"/>
    <x v="1"/>
  </r>
  <r>
    <s v="Rome, NY"/>
    <n v="45000"/>
    <n v="1"/>
    <n v="0"/>
    <n v="0"/>
    <n v="0"/>
    <n v="0"/>
    <n v="1"/>
    <x v="1"/>
    <x v="2"/>
  </r>
  <r>
    <s v="Remote"/>
    <n v="45000"/>
    <n v="0"/>
    <n v="0"/>
    <n v="0"/>
    <n v="0"/>
    <n v="0"/>
    <n v="0"/>
    <x v="1"/>
    <x v="1"/>
  </r>
  <r>
    <s v="Rome, NY"/>
    <n v="45000"/>
    <n v="1"/>
    <n v="0"/>
    <n v="0"/>
    <n v="0"/>
    <n v="0"/>
    <n v="1"/>
    <x v="1"/>
    <x v="2"/>
  </r>
  <r>
    <s v="Remote"/>
    <n v="45000"/>
    <n v="0"/>
    <n v="0"/>
    <n v="0"/>
    <n v="0"/>
    <n v="0"/>
    <n v="0"/>
    <x v="1"/>
    <x v="1"/>
  </r>
  <r>
    <s v="Rome, NY"/>
    <n v="45000"/>
    <n v="1"/>
    <n v="0"/>
    <n v="0"/>
    <n v="0"/>
    <n v="0"/>
    <n v="1"/>
    <x v="1"/>
    <x v="2"/>
  </r>
  <r>
    <s v="New York, NY"/>
    <n v="45000"/>
    <n v="0"/>
    <n v="0"/>
    <n v="0"/>
    <n v="0"/>
    <n v="0"/>
    <n v="1"/>
    <x v="2"/>
    <x v="2"/>
  </r>
  <r>
    <s v="Rome, NY"/>
    <n v="45000"/>
    <n v="1"/>
    <n v="0"/>
    <n v="0"/>
    <n v="0"/>
    <n v="0"/>
    <n v="1"/>
    <x v="1"/>
    <x v="2"/>
  </r>
  <r>
    <s v="New York, NY"/>
    <n v="45000"/>
    <n v="0"/>
    <n v="0"/>
    <n v="0"/>
    <n v="0"/>
    <n v="0"/>
    <n v="1"/>
    <x v="2"/>
    <x v="2"/>
  </r>
  <r>
    <s v="San Juan, PR"/>
    <n v="46220"/>
    <n v="0"/>
    <n v="0"/>
    <n v="0"/>
    <n v="0"/>
    <n v="1"/>
    <n v="0"/>
    <x v="1"/>
    <x v="0"/>
  </r>
  <r>
    <s v="Saint Joseph, MO"/>
    <n v="46621"/>
    <n v="0"/>
    <n v="0"/>
    <n v="0"/>
    <n v="0"/>
    <n v="0"/>
    <n v="0"/>
    <x v="1"/>
    <x v="1"/>
  </r>
  <r>
    <s v="Saint Joseph, MO"/>
    <n v="46621"/>
    <n v="0"/>
    <n v="0"/>
    <n v="0"/>
    <n v="0"/>
    <n v="0"/>
    <n v="0"/>
    <x v="1"/>
    <x v="1"/>
  </r>
  <r>
    <s v="Saint Joseph, MO"/>
    <n v="46621"/>
    <n v="0"/>
    <n v="0"/>
    <n v="0"/>
    <n v="0"/>
    <n v="0"/>
    <n v="0"/>
    <x v="1"/>
    <x v="1"/>
  </r>
  <r>
    <s v="Saint Joseph, MO"/>
    <n v="46621"/>
    <n v="0"/>
    <n v="0"/>
    <n v="0"/>
    <n v="0"/>
    <n v="0"/>
    <n v="0"/>
    <x v="1"/>
    <x v="1"/>
  </r>
  <r>
    <s v="Saint Joseph, MO"/>
    <n v="46621"/>
    <n v="0"/>
    <n v="0"/>
    <n v="0"/>
    <n v="0"/>
    <n v="0"/>
    <n v="0"/>
    <x v="1"/>
    <x v="1"/>
  </r>
  <r>
    <s v="Clarksdale, MS"/>
    <n v="46739"/>
    <n v="1"/>
    <n v="0"/>
    <n v="0"/>
    <n v="0"/>
    <n v="1"/>
    <n v="0"/>
    <x v="1"/>
    <x v="1"/>
  </r>
  <r>
    <s v="Tampa, FL"/>
    <n v="50637"/>
    <n v="0"/>
    <n v="0"/>
    <n v="0"/>
    <n v="0"/>
    <n v="1"/>
    <n v="0"/>
    <x v="1"/>
    <x v="1"/>
  </r>
  <r>
    <s v="Middleton, WI"/>
    <n v="50692"/>
    <n v="1"/>
    <n v="0"/>
    <n v="0"/>
    <n v="0"/>
    <n v="1"/>
    <n v="0"/>
    <x v="1"/>
    <x v="0"/>
  </r>
  <r>
    <s v="Carmel, IN"/>
    <n v="51672"/>
    <n v="1"/>
    <n v="0"/>
    <n v="0"/>
    <n v="0"/>
    <n v="1"/>
    <n v="0"/>
    <x v="0"/>
    <x v="1"/>
  </r>
  <r>
    <s v="Brooklyn, NY"/>
    <n v="52000"/>
    <n v="0"/>
    <n v="0"/>
    <n v="0"/>
    <n v="0"/>
    <n v="1"/>
    <n v="0"/>
    <x v="1"/>
    <x v="1"/>
  </r>
  <r>
    <s v="Marshalltown, IA"/>
    <n v="52032"/>
    <n v="1"/>
    <n v="0"/>
    <n v="0"/>
    <n v="0"/>
    <n v="1"/>
    <n v="0"/>
    <x v="1"/>
    <x v="2"/>
  </r>
  <r>
    <s v="Ripon, WI"/>
    <n v="52625"/>
    <n v="0"/>
    <n v="0"/>
    <n v="0"/>
    <n v="0"/>
    <n v="0"/>
    <n v="0"/>
    <x v="1"/>
    <x v="1"/>
  </r>
  <r>
    <s v="San Diego, CA"/>
    <n v="53640"/>
    <n v="0"/>
    <n v="0"/>
    <n v="0"/>
    <n v="0"/>
    <n v="0"/>
    <n v="0"/>
    <x v="1"/>
    <x v="2"/>
  </r>
  <r>
    <s v="Tarrant City, AL"/>
    <n v="53877"/>
    <n v="0"/>
    <n v="0"/>
    <n v="0"/>
    <n v="0"/>
    <n v="0"/>
    <n v="0"/>
    <x v="1"/>
    <x v="0"/>
  </r>
  <r>
    <s v="San Francisco, CA"/>
    <n v="54120"/>
    <n v="0"/>
    <n v="0"/>
    <n v="0"/>
    <n v="0"/>
    <n v="1"/>
    <n v="1"/>
    <x v="4"/>
    <x v="0"/>
  </r>
  <r>
    <s v="Little Rock, AR"/>
    <n v="54281"/>
    <n v="1"/>
    <n v="0"/>
    <n v="0"/>
    <n v="0"/>
    <n v="0"/>
    <n v="1"/>
    <x v="3"/>
    <x v="0"/>
  </r>
  <r>
    <s v="Little Rock, AR"/>
    <n v="54281"/>
    <n v="1"/>
    <n v="0"/>
    <n v="0"/>
    <n v="0"/>
    <n v="0"/>
    <n v="1"/>
    <x v="3"/>
    <x v="0"/>
  </r>
  <r>
    <s v="Lemont, IL"/>
    <n v="54291"/>
    <n v="0"/>
    <n v="0"/>
    <n v="0"/>
    <n v="0"/>
    <n v="0"/>
    <n v="1"/>
    <x v="2"/>
    <x v="1"/>
  </r>
  <r>
    <s v="Lemont, IL"/>
    <n v="54291"/>
    <n v="0"/>
    <n v="0"/>
    <n v="0"/>
    <n v="0"/>
    <n v="0"/>
    <n v="1"/>
    <x v="2"/>
    <x v="1"/>
  </r>
  <r>
    <s v="Lemont, IL"/>
    <n v="54291"/>
    <n v="0"/>
    <n v="0"/>
    <n v="0"/>
    <n v="0"/>
    <n v="0"/>
    <n v="1"/>
    <x v="2"/>
    <x v="1"/>
  </r>
  <r>
    <s v="Lemont, IL"/>
    <n v="54291"/>
    <n v="0"/>
    <n v="0"/>
    <n v="0"/>
    <n v="0"/>
    <n v="0"/>
    <n v="1"/>
    <x v="2"/>
    <x v="1"/>
  </r>
  <r>
    <s v="Lemont, IL"/>
    <n v="54291"/>
    <n v="0"/>
    <n v="0"/>
    <n v="0"/>
    <n v="0"/>
    <n v="0"/>
    <n v="1"/>
    <x v="2"/>
    <x v="1"/>
  </r>
  <r>
    <s v="Remote"/>
    <n v="55000"/>
    <n v="0"/>
    <n v="0"/>
    <n v="0"/>
    <n v="0"/>
    <n v="0"/>
    <n v="0"/>
    <x v="4"/>
    <x v="0"/>
  </r>
  <r>
    <s v="Audubon, PA"/>
    <n v="55278"/>
    <n v="0"/>
    <n v="0"/>
    <n v="0"/>
    <n v="1"/>
    <n v="1"/>
    <n v="0"/>
    <x v="1"/>
    <x v="2"/>
  </r>
  <r>
    <s v="North Charleston, SC"/>
    <n v="56139"/>
    <n v="0"/>
    <n v="0"/>
    <n v="0"/>
    <n v="0"/>
    <n v="1"/>
    <n v="0"/>
    <x v="1"/>
    <x v="1"/>
  </r>
  <r>
    <s v="North Charleston, SC"/>
    <n v="56139"/>
    <n v="0"/>
    <n v="0"/>
    <n v="0"/>
    <n v="0"/>
    <n v="1"/>
    <n v="0"/>
    <x v="1"/>
    <x v="1"/>
  </r>
  <r>
    <s v="North Charleston, SC"/>
    <n v="56139"/>
    <n v="0"/>
    <n v="0"/>
    <n v="0"/>
    <n v="0"/>
    <n v="1"/>
    <n v="0"/>
    <x v="1"/>
    <x v="1"/>
  </r>
  <r>
    <s v="North Charleston, SC"/>
    <n v="56139"/>
    <n v="0"/>
    <n v="0"/>
    <n v="0"/>
    <n v="0"/>
    <n v="1"/>
    <n v="0"/>
    <x v="1"/>
    <x v="1"/>
  </r>
  <r>
    <s v="North Charleston, SC"/>
    <n v="56139"/>
    <n v="0"/>
    <n v="0"/>
    <n v="0"/>
    <n v="0"/>
    <n v="1"/>
    <n v="0"/>
    <x v="1"/>
    <x v="1"/>
  </r>
  <r>
    <s v="Pomona, CA"/>
    <n v="56280"/>
    <n v="1"/>
    <n v="0"/>
    <n v="0"/>
    <n v="0"/>
    <n v="0"/>
    <n v="0"/>
    <x v="3"/>
    <x v="2"/>
  </r>
  <r>
    <s v="Meridian, ID"/>
    <n v="56311"/>
    <n v="1"/>
    <n v="0"/>
    <n v="0"/>
    <n v="0"/>
    <n v="1"/>
    <n v="0"/>
    <x v="1"/>
    <x v="1"/>
  </r>
  <r>
    <s v="Hershey, PA"/>
    <n v="56614"/>
    <n v="0"/>
    <n v="0"/>
    <n v="0"/>
    <n v="0"/>
    <n v="1"/>
    <n v="0"/>
    <x v="1"/>
    <x v="0"/>
  </r>
  <r>
    <s v="Scottsdale, AZ"/>
    <n v="56820"/>
    <n v="1"/>
    <n v="0"/>
    <n v="1"/>
    <n v="1"/>
    <n v="1"/>
    <n v="0"/>
    <x v="1"/>
    <x v="1"/>
  </r>
  <r>
    <s v="Scottsdale, AZ"/>
    <n v="56820"/>
    <n v="1"/>
    <n v="0"/>
    <n v="1"/>
    <n v="1"/>
    <n v="1"/>
    <n v="0"/>
    <x v="1"/>
    <x v="1"/>
  </r>
  <r>
    <s v="Scottsdale, AZ"/>
    <n v="56820"/>
    <n v="1"/>
    <n v="0"/>
    <n v="1"/>
    <n v="1"/>
    <n v="1"/>
    <n v="0"/>
    <x v="1"/>
    <x v="1"/>
  </r>
  <r>
    <s v="Scottsdale, AZ"/>
    <n v="56820"/>
    <n v="1"/>
    <n v="0"/>
    <n v="1"/>
    <n v="1"/>
    <n v="1"/>
    <n v="0"/>
    <x v="1"/>
    <x v="1"/>
  </r>
  <r>
    <s v="Scottsdale, AZ"/>
    <n v="56820"/>
    <n v="1"/>
    <n v="0"/>
    <n v="1"/>
    <n v="1"/>
    <n v="1"/>
    <n v="0"/>
    <x v="1"/>
    <x v="1"/>
  </r>
  <r>
    <s v="Moline, IL"/>
    <n v="57243"/>
    <n v="1"/>
    <n v="0"/>
    <n v="1"/>
    <n v="1"/>
    <n v="0"/>
    <n v="1"/>
    <x v="4"/>
    <x v="2"/>
  </r>
  <r>
    <s v="Santa Monica, CA"/>
    <n v="57262"/>
    <n v="0"/>
    <n v="0"/>
    <n v="0"/>
    <n v="0"/>
    <n v="0"/>
    <n v="1"/>
    <x v="4"/>
    <x v="2"/>
  </r>
  <r>
    <s v="Marysville, MI"/>
    <n v="57500"/>
    <n v="1"/>
    <n v="0"/>
    <n v="0"/>
    <n v="0"/>
    <n v="0"/>
    <n v="0"/>
    <x v="3"/>
    <x v="0"/>
  </r>
  <r>
    <s v="Brookfield, WI"/>
    <n v="57500"/>
    <n v="1"/>
    <n v="0"/>
    <n v="0"/>
    <n v="0"/>
    <n v="0"/>
    <n v="1"/>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Marysville, MI"/>
    <n v="57500"/>
    <n v="1"/>
    <n v="0"/>
    <n v="0"/>
    <n v="0"/>
    <n v="0"/>
    <n v="0"/>
    <x v="3"/>
    <x v="0"/>
  </r>
  <r>
    <s v="Brookfield, WI"/>
    <n v="57500"/>
    <n v="1"/>
    <n v="0"/>
    <n v="0"/>
    <n v="0"/>
    <n v="0"/>
    <n v="1"/>
    <x v="3"/>
    <x v="0"/>
  </r>
  <r>
    <s v="Brookfield, WI"/>
    <n v="57500"/>
    <n v="1"/>
    <n v="0"/>
    <n v="0"/>
    <n v="0"/>
    <n v="0"/>
    <n v="1"/>
    <x v="3"/>
    <x v="0"/>
  </r>
  <r>
    <s v="Marysville, MI"/>
    <n v="57500"/>
    <n v="0"/>
    <n v="0"/>
    <n v="0"/>
    <n v="0"/>
    <n v="0"/>
    <n v="0"/>
    <x v="1"/>
    <x v="0"/>
  </r>
  <r>
    <s v="Marysville, MI"/>
    <n v="57500"/>
    <n v="1"/>
    <n v="0"/>
    <n v="0"/>
    <n v="0"/>
    <n v="1"/>
    <n v="1"/>
    <x v="4"/>
    <x v="0"/>
  </r>
  <r>
    <s v="Marysville, MI"/>
    <n v="57500"/>
    <n v="1"/>
    <n v="0"/>
    <n v="0"/>
    <n v="0"/>
    <n v="1"/>
    <n v="1"/>
    <x v="4"/>
    <x v="0"/>
  </r>
  <r>
    <s v="Marysville, MI"/>
    <n v="57500"/>
    <n v="1"/>
    <n v="0"/>
    <n v="0"/>
    <n v="0"/>
    <n v="1"/>
    <n v="1"/>
    <x v="4"/>
    <x v="0"/>
  </r>
  <r>
    <s v="Marysville, MI"/>
    <n v="57500"/>
    <n v="1"/>
    <n v="0"/>
    <n v="0"/>
    <n v="0"/>
    <n v="1"/>
    <n v="1"/>
    <x v="4"/>
    <x v="0"/>
  </r>
  <r>
    <s v="Marysville, MI"/>
    <n v="57500"/>
    <n v="1"/>
    <n v="0"/>
    <n v="0"/>
    <n v="0"/>
    <n v="1"/>
    <n v="1"/>
    <x v="4"/>
    <x v="0"/>
  </r>
  <r>
    <s v="Pittsburgh, PA"/>
    <n v="57527"/>
    <n v="1"/>
    <n v="0"/>
    <n v="0"/>
    <n v="0"/>
    <n v="1"/>
    <n v="1"/>
    <x v="2"/>
    <x v="0"/>
  </r>
  <r>
    <s v="Lindon, UT"/>
    <n v="57839"/>
    <n v="1"/>
    <n v="0"/>
    <n v="0"/>
    <n v="0"/>
    <n v="1"/>
    <n v="0"/>
    <x v="1"/>
    <x v="1"/>
  </r>
  <r>
    <s v="Lindon, UT"/>
    <n v="57839"/>
    <n v="1"/>
    <n v="0"/>
    <n v="0"/>
    <n v="0"/>
    <n v="1"/>
    <n v="0"/>
    <x v="1"/>
    <x v="1"/>
  </r>
  <r>
    <s v="Lindon, UT"/>
    <n v="57839"/>
    <n v="1"/>
    <n v="0"/>
    <n v="0"/>
    <n v="0"/>
    <n v="1"/>
    <n v="0"/>
    <x v="1"/>
    <x v="1"/>
  </r>
  <r>
    <s v="Lindon, UT"/>
    <n v="57839"/>
    <n v="1"/>
    <n v="0"/>
    <n v="0"/>
    <n v="0"/>
    <n v="1"/>
    <n v="0"/>
    <x v="1"/>
    <x v="1"/>
  </r>
  <r>
    <s v="Lindon, UT"/>
    <n v="57839"/>
    <n v="1"/>
    <n v="0"/>
    <n v="0"/>
    <n v="0"/>
    <n v="1"/>
    <n v="0"/>
    <x v="1"/>
    <x v="1"/>
  </r>
  <r>
    <s v="Nashville, TN"/>
    <n v="57851"/>
    <n v="1"/>
    <n v="0"/>
    <n v="0"/>
    <n v="0"/>
    <n v="1"/>
    <n v="0"/>
    <x v="1"/>
    <x v="0"/>
  </r>
  <r>
    <s v="Manhattan"/>
    <n v="58000"/>
    <n v="1"/>
    <n v="0"/>
    <n v="0"/>
    <n v="0"/>
    <n v="0"/>
    <n v="0"/>
    <x v="1"/>
    <x v="2"/>
  </r>
  <r>
    <s v="Ashburn, VA"/>
    <n v="58000"/>
    <n v="1"/>
    <n v="0"/>
    <n v="0"/>
    <n v="1"/>
    <n v="0"/>
    <n v="0"/>
    <x v="1"/>
    <x v="0"/>
  </r>
  <r>
    <s v="Fort Wayne, IN"/>
    <n v="58056"/>
    <n v="0"/>
    <n v="0"/>
    <n v="0"/>
    <n v="0"/>
    <n v="0"/>
    <n v="0"/>
    <x v="1"/>
    <x v="2"/>
  </r>
  <r>
    <s v="Philadelphia, PA"/>
    <n v="58162"/>
    <n v="1"/>
    <n v="0"/>
    <n v="0"/>
    <n v="0"/>
    <n v="1"/>
    <n v="0"/>
    <x v="1"/>
    <x v="0"/>
  </r>
  <r>
    <s v="Remote"/>
    <n v="58475"/>
    <n v="0"/>
    <n v="0"/>
    <n v="0"/>
    <n v="0"/>
    <n v="0"/>
    <n v="0"/>
    <x v="1"/>
    <x v="0"/>
  </r>
  <r>
    <s v="Cheswick, PA"/>
    <n v="59627"/>
    <n v="0"/>
    <n v="0"/>
    <n v="0"/>
    <n v="0"/>
    <n v="1"/>
    <n v="0"/>
    <x v="1"/>
    <x v="1"/>
  </r>
  <r>
    <s v="Remote"/>
    <n v="60000"/>
    <n v="0"/>
    <n v="0"/>
    <n v="0"/>
    <n v="0"/>
    <n v="1"/>
    <n v="0"/>
    <x v="1"/>
    <x v="1"/>
  </r>
  <r>
    <s v="Remote"/>
    <n v="60000"/>
    <n v="1"/>
    <n v="0"/>
    <n v="0"/>
    <n v="0"/>
    <n v="1"/>
    <n v="0"/>
    <x v="1"/>
    <x v="2"/>
  </r>
  <r>
    <s v="Remote"/>
    <n v="60000"/>
    <n v="1"/>
    <n v="0"/>
    <n v="0"/>
    <n v="0"/>
    <n v="1"/>
    <n v="0"/>
    <x v="1"/>
    <x v="2"/>
  </r>
  <r>
    <s v="Cambridge, MA"/>
    <n v="60458"/>
    <n v="1"/>
    <n v="0"/>
    <n v="0"/>
    <n v="0"/>
    <n v="0"/>
    <n v="0"/>
    <x v="1"/>
    <x v="1"/>
  </r>
  <r>
    <s v="North Carolina"/>
    <n v="61000"/>
    <n v="1"/>
    <n v="0"/>
    <n v="0"/>
    <n v="0"/>
    <n v="1"/>
    <n v="1"/>
    <x v="4"/>
    <x v="1"/>
  </r>
  <r>
    <s v="North Carolina"/>
    <n v="61000"/>
    <n v="1"/>
    <n v="0"/>
    <n v="0"/>
    <n v="0"/>
    <n v="1"/>
    <n v="1"/>
    <x v="4"/>
    <x v="1"/>
  </r>
  <r>
    <s v="Remote"/>
    <n v="61000"/>
    <n v="0"/>
    <n v="0"/>
    <n v="0"/>
    <n v="0"/>
    <n v="1"/>
    <n v="0"/>
    <x v="1"/>
    <x v="0"/>
  </r>
  <r>
    <s v="Remote"/>
    <n v="61000"/>
    <n v="0"/>
    <n v="0"/>
    <n v="0"/>
    <n v="0"/>
    <n v="1"/>
    <n v="0"/>
    <x v="1"/>
    <x v="0"/>
  </r>
  <r>
    <s v="Remote"/>
    <n v="61000"/>
    <n v="0"/>
    <n v="0"/>
    <n v="0"/>
    <n v="0"/>
    <n v="1"/>
    <n v="0"/>
    <x v="1"/>
    <x v="0"/>
  </r>
  <r>
    <s v="Remote"/>
    <n v="61000"/>
    <n v="0"/>
    <n v="0"/>
    <n v="0"/>
    <n v="0"/>
    <n v="1"/>
    <n v="0"/>
    <x v="1"/>
    <x v="0"/>
  </r>
  <r>
    <s v="Remote"/>
    <n v="61000"/>
    <n v="0"/>
    <n v="0"/>
    <n v="0"/>
    <n v="0"/>
    <n v="1"/>
    <n v="0"/>
    <x v="1"/>
    <x v="0"/>
  </r>
  <r>
    <s v="Tampa, FL"/>
    <n v="61551"/>
    <n v="0"/>
    <n v="0"/>
    <n v="0"/>
    <n v="1"/>
    <n v="0"/>
    <n v="0"/>
    <x v="1"/>
    <x v="1"/>
  </r>
  <r>
    <s v="Davis, CA"/>
    <n v="61680"/>
    <n v="0"/>
    <n v="0"/>
    <n v="0"/>
    <n v="0"/>
    <n v="1"/>
    <n v="0"/>
    <x v="0"/>
    <x v="2"/>
  </r>
  <r>
    <s v="Davis, CA"/>
    <n v="61680"/>
    <n v="0"/>
    <n v="0"/>
    <n v="0"/>
    <n v="0"/>
    <n v="1"/>
    <n v="0"/>
    <x v="0"/>
    <x v="2"/>
  </r>
  <r>
    <s v="Davis, CA"/>
    <n v="61680"/>
    <n v="0"/>
    <n v="0"/>
    <n v="0"/>
    <n v="0"/>
    <n v="1"/>
    <n v="0"/>
    <x v="0"/>
    <x v="2"/>
  </r>
  <r>
    <s v="Davis, CA"/>
    <n v="61680"/>
    <n v="0"/>
    <n v="0"/>
    <n v="0"/>
    <n v="0"/>
    <n v="1"/>
    <n v="0"/>
    <x v="0"/>
    <x v="2"/>
  </r>
  <r>
    <s v="Davis, CA"/>
    <n v="61680"/>
    <n v="0"/>
    <n v="0"/>
    <n v="0"/>
    <n v="0"/>
    <n v="1"/>
    <n v="0"/>
    <x v="0"/>
    <x v="2"/>
  </r>
  <r>
    <s v="Davis, CA"/>
    <n v="61680"/>
    <n v="0"/>
    <n v="0"/>
    <n v="0"/>
    <n v="0"/>
    <n v="1"/>
    <n v="0"/>
    <x v="0"/>
    <x v="2"/>
  </r>
  <r>
    <s v="Lenexa, KS"/>
    <n v="61695"/>
    <n v="0"/>
    <n v="0"/>
    <n v="0"/>
    <n v="0"/>
    <n v="1"/>
    <n v="0"/>
    <x v="1"/>
    <x v="1"/>
  </r>
  <r>
    <s v="Charlotte, NC"/>
    <n v="61822"/>
    <n v="0"/>
    <n v="0"/>
    <n v="0"/>
    <n v="0"/>
    <n v="1"/>
    <n v="0"/>
    <x v="1"/>
    <x v="0"/>
  </r>
  <r>
    <s v="Arlington, VA"/>
    <n v="61917"/>
    <n v="0"/>
    <n v="0"/>
    <n v="0"/>
    <n v="0"/>
    <n v="0"/>
    <n v="0"/>
    <x v="1"/>
    <x v="1"/>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Marysville, MI"/>
    <n v="62500"/>
    <n v="0"/>
    <n v="0"/>
    <n v="0"/>
    <n v="0"/>
    <n v="0"/>
    <n v="1"/>
    <x v="4"/>
    <x v="0"/>
  </r>
  <r>
    <s v="New York State"/>
    <n v="62550"/>
    <n v="0"/>
    <n v="0"/>
    <n v="0"/>
    <n v="0"/>
    <n v="1"/>
    <n v="0"/>
    <x v="1"/>
    <x v="1"/>
  </r>
  <r>
    <s v="Port Washington, NY"/>
    <n v="62656"/>
    <n v="1"/>
    <n v="0"/>
    <n v="0"/>
    <n v="0"/>
    <n v="1"/>
    <n v="0"/>
    <x v="1"/>
    <x v="0"/>
  </r>
  <r>
    <s v="Baltimore, MD"/>
    <n v="63000"/>
    <n v="1"/>
    <n v="0"/>
    <n v="0"/>
    <n v="1"/>
    <n v="1"/>
    <n v="0"/>
    <x v="1"/>
    <x v="0"/>
  </r>
  <r>
    <s v="Brookfield, WI"/>
    <n v="63211"/>
    <n v="0"/>
    <n v="0"/>
    <n v="0"/>
    <n v="0"/>
    <n v="1"/>
    <n v="0"/>
    <x v="1"/>
    <x v="1"/>
  </r>
  <r>
    <s v="Austin, TX"/>
    <n v="63331"/>
    <n v="1"/>
    <n v="0"/>
    <n v="0"/>
    <n v="0"/>
    <n v="0"/>
    <n v="1"/>
    <x v="1"/>
    <x v="0"/>
  </r>
  <r>
    <s v="Napa, CA"/>
    <n v="63954"/>
    <n v="0"/>
    <n v="0"/>
    <n v="0"/>
    <n v="0"/>
    <n v="1"/>
    <n v="0"/>
    <x v="1"/>
    <x v="1"/>
  </r>
  <r>
    <s v="Tempe, AZ"/>
    <n v="64075"/>
    <n v="0"/>
    <n v="0"/>
    <n v="0"/>
    <n v="0"/>
    <n v="1"/>
    <n v="0"/>
    <x v="1"/>
    <x v="2"/>
  </r>
  <r>
    <s v="Saint Louis, MO"/>
    <n v="64380"/>
    <n v="1"/>
    <n v="1"/>
    <n v="1"/>
    <n v="1"/>
    <n v="0"/>
    <n v="0"/>
    <x v="0"/>
    <x v="1"/>
  </r>
  <r>
    <s v="Norfolk, VA"/>
    <n v="64608"/>
    <n v="1"/>
    <n v="0"/>
    <n v="0"/>
    <n v="0"/>
    <n v="1"/>
    <n v="0"/>
    <x v="1"/>
    <x v="1"/>
  </r>
  <r>
    <s v="Remote"/>
    <n v="65000"/>
    <n v="1"/>
    <n v="0"/>
    <n v="0"/>
    <n v="0"/>
    <n v="0"/>
    <n v="0"/>
    <x v="3"/>
    <x v="2"/>
  </r>
  <r>
    <s v="New York, NY"/>
    <n v="65000"/>
    <n v="1"/>
    <n v="1"/>
    <n v="0"/>
    <n v="0"/>
    <n v="0"/>
    <n v="0"/>
    <x v="0"/>
    <x v="0"/>
  </r>
  <r>
    <s v="Dallas, TX"/>
    <n v="65000"/>
    <n v="1"/>
    <n v="0"/>
    <n v="0"/>
    <n v="0"/>
    <n v="0"/>
    <n v="0"/>
    <x v="1"/>
    <x v="0"/>
  </r>
  <r>
    <s v="New York, NY"/>
    <n v="65000"/>
    <n v="0"/>
    <n v="0"/>
    <n v="0"/>
    <n v="0"/>
    <n v="1"/>
    <n v="0"/>
    <x v="1"/>
    <x v="0"/>
  </r>
  <r>
    <s v="New York, NY"/>
    <n v="65000"/>
    <n v="0"/>
    <n v="0"/>
    <n v="0"/>
    <n v="0"/>
    <n v="1"/>
    <n v="0"/>
    <x v="1"/>
    <x v="0"/>
  </r>
  <r>
    <s v="New York, NY"/>
    <n v="65000"/>
    <n v="0"/>
    <n v="0"/>
    <n v="0"/>
    <n v="0"/>
    <n v="1"/>
    <n v="0"/>
    <x v="1"/>
    <x v="0"/>
  </r>
  <r>
    <s v="New York, NY"/>
    <n v="65000"/>
    <n v="0"/>
    <n v="0"/>
    <n v="0"/>
    <n v="0"/>
    <n v="1"/>
    <n v="0"/>
    <x v="1"/>
    <x v="0"/>
  </r>
  <r>
    <s v="Lake Mary, FL"/>
    <n v="65004"/>
    <n v="1"/>
    <n v="0"/>
    <n v="0"/>
    <n v="0"/>
    <n v="1"/>
    <n v="1"/>
    <x v="1"/>
    <x v="1"/>
  </r>
  <r>
    <s v="Lake Mary, FL"/>
    <n v="65004"/>
    <n v="1"/>
    <n v="0"/>
    <n v="0"/>
    <n v="0"/>
    <n v="1"/>
    <n v="1"/>
    <x v="1"/>
    <x v="1"/>
  </r>
  <r>
    <s v="Lake Mary, FL"/>
    <n v="65004"/>
    <n v="1"/>
    <n v="0"/>
    <n v="0"/>
    <n v="0"/>
    <n v="1"/>
    <n v="1"/>
    <x v="1"/>
    <x v="1"/>
  </r>
  <r>
    <s v="Lake Mary, FL"/>
    <n v="65004"/>
    <n v="1"/>
    <n v="0"/>
    <n v="0"/>
    <n v="0"/>
    <n v="1"/>
    <n v="1"/>
    <x v="1"/>
    <x v="1"/>
  </r>
  <r>
    <s v="Lake Mary, FL"/>
    <n v="65004"/>
    <n v="1"/>
    <n v="0"/>
    <n v="0"/>
    <n v="0"/>
    <n v="1"/>
    <n v="1"/>
    <x v="1"/>
    <x v="1"/>
  </r>
  <r>
    <s v="Front Royal, VA"/>
    <n v="65148"/>
    <n v="0"/>
    <n v="0"/>
    <n v="0"/>
    <n v="0"/>
    <n v="1"/>
    <n v="0"/>
    <x v="1"/>
    <x v="1"/>
  </r>
  <r>
    <s v="Front Royal, VA"/>
    <n v="65148"/>
    <n v="0"/>
    <n v="0"/>
    <n v="0"/>
    <n v="0"/>
    <n v="1"/>
    <n v="0"/>
    <x v="1"/>
    <x v="1"/>
  </r>
  <r>
    <s v="Front Royal, VA"/>
    <n v="65148"/>
    <n v="0"/>
    <n v="0"/>
    <n v="0"/>
    <n v="0"/>
    <n v="1"/>
    <n v="0"/>
    <x v="1"/>
    <x v="1"/>
  </r>
  <r>
    <s v="Front Royal, VA"/>
    <n v="65148"/>
    <n v="0"/>
    <n v="0"/>
    <n v="0"/>
    <n v="0"/>
    <n v="1"/>
    <n v="0"/>
    <x v="1"/>
    <x v="1"/>
  </r>
  <r>
    <s v="Dublin, OH"/>
    <n v="65530"/>
    <n v="0"/>
    <n v="0"/>
    <n v="0"/>
    <n v="0"/>
    <n v="1"/>
    <n v="0"/>
    <x v="1"/>
    <x v="2"/>
  </r>
  <r>
    <s v="Brooklyn Park, MN"/>
    <n v="65773"/>
    <n v="1"/>
    <n v="0"/>
    <n v="0"/>
    <n v="1"/>
    <n v="1"/>
    <n v="1"/>
    <x v="3"/>
    <x v="1"/>
  </r>
  <r>
    <s v="Brooklyn Park, MN"/>
    <n v="65773"/>
    <n v="1"/>
    <n v="0"/>
    <n v="0"/>
    <n v="1"/>
    <n v="1"/>
    <n v="1"/>
    <x v="3"/>
    <x v="1"/>
  </r>
  <r>
    <s v="Washington, DC"/>
    <n v="65776"/>
    <n v="0"/>
    <n v="0"/>
    <n v="0"/>
    <n v="0"/>
    <n v="0"/>
    <n v="0"/>
    <x v="1"/>
    <x v="1"/>
  </r>
  <r>
    <s v="Atlanta, GA"/>
    <n v="65797"/>
    <n v="0"/>
    <n v="0"/>
    <n v="0"/>
    <n v="0"/>
    <n v="1"/>
    <n v="0"/>
    <x v="1"/>
    <x v="1"/>
  </r>
  <r>
    <s v="Cambridge, MA"/>
    <n v="65916"/>
    <n v="1"/>
    <n v="0"/>
    <n v="0"/>
    <n v="0"/>
    <n v="1"/>
    <n v="1"/>
    <x v="2"/>
    <x v="1"/>
  </r>
  <r>
    <s v="Columbus, OH"/>
    <n v="66151"/>
    <n v="0"/>
    <n v="0"/>
    <n v="0"/>
    <n v="1"/>
    <n v="0"/>
    <n v="1"/>
    <x v="3"/>
    <x v="1"/>
  </r>
  <r>
    <s v="Dallas, TX"/>
    <n v="66609"/>
    <n v="1"/>
    <n v="0"/>
    <n v="0"/>
    <n v="0"/>
    <n v="0"/>
    <n v="1"/>
    <x v="2"/>
    <x v="1"/>
  </r>
  <r>
    <s v="Dallas, TX"/>
    <n v="66609"/>
    <n v="1"/>
    <n v="0"/>
    <n v="0"/>
    <n v="0"/>
    <n v="0"/>
    <n v="1"/>
    <x v="2"/>
    <x v="1"/>
  </r>
  <r>
    <s v="Dallas, TX"/>
    <n v="66609"/>
    <n v="1"/>
    <n v="0"/>
    <n v="0"/>
    <n v="0"/>
    <n v="0"/>
    <n v="1"/>
    <x v="2"/>
    <x v="1"/>
  </r>
  <r>
    <s v="Dallas, TX"/>
    <n v="66609"/>
    <n v="1"/>
    <n v="0"/>
    <n v="0"/>
    <n v="0"/>
    <n v="0"/>
    <n v="1"/>
    <x v="2"/>
    <x v="1"/>
  </r>
  <r>
    <s v="Dallas, TX"/>
    <n v="66609"/>
    <n v="1"/>
    <n v="0"/>
    <n v="0"/>
    <n v="0"/>
    <n v="0"/>
    <n v="1"/>
    <x v="2"/>
    <x v="1"/>
  </r>
  <r>
    <s v="Park Ridge, IL"/>
    <n v="66785"/>
    <n v="1"/>
    <n v="0"/>
    <n v="1"/>
    <n v="0"/>
    <n v="1"/>
    <n v="0"/>
    <x v="1"/>
    <x v="2"/>
  </r>
  <r>
    <s v="Jersey City, NJ"/>
    <n v="67000"/>
    <n v="0"/>
    <n v="0"/>
    <n v="0"/>
    <n v="0"/>
    <n v="1"/>
    <n v="0"/>
    <x v="1"/>
    <x v="0"/>
  </r>
  <r>
    <s v="Jacksonville, FL"/>
    <n v="67038"/>
    <n v="1"/>
    <n v="0"/>
    <n v="0"/>
    <n v="0"/>
    <n v="1"/>
    <n v="0"/>
    <x v="1"/>
    <x v="1"/>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Wellston, OH"/>
    <n v="67500"/>
    <n v="0"/>
    <n v="0"/>
    <n v="0"/>
    <n v="0"/>
    <n v="0"/>
    <n v="0"/>
    <x v="3"/>
    <x v="0"/>
  </r>
  <r>
    <s v="New York, NY"/>
    <n v="67500"/>
    <n v="0"/>
    <n v="0"/>
    <n v="0"/>
    <n v="0"/>
    <n v="0"/>
    <n v="0"/>
    <x v="1"/>
    <x v="1"/>
  </r>
  <r>
    <s v="Wellston, OH"/>
    <n v="67500"/>
    <n v="0"/>
    <n v="0"/>
    <n v="0"/>
    <n v="0"/>
    <n v="0"/>
    <n v="0"/>
    <x v="3"/>
    <x v="0"/>
  </r>
  <r>
    <s v="Marysville, MI"/>
    <n v="67500"/>
    <n v="1"/>
    <n v="0"/>
    <n v="0"/>
    <n v="0"/>
    <n v="0"/>
    <n v="1"/>
    <x v="2"/>
    <x v="0"/>
  </r>
  <r>
    <s v="Wellston, OH"/>
    <n v="67500"/>
    <n v="0"/>
    <n v="0"/>
    <n v="0"/>
    <n v="0"/>
    <n v="0"/>
    <n v="0"/>
    <x v="3"/>
    <x v="0"/>
  </r>
  <r>
    <s v="Marysville, MI"/>
    <n v="67500"/>
    <n v="1"/>
    <n v="0"/>
    <n v="0"/>
    <n v="0"/>
    <n v="0"/>
    <n v="1"/>
    <x v="2"/>
    <x v="0"/>
  </r>
  <r>
    <s v="Wellston, OH"/>
    <n v="67500"/>
    <n v="0"/>
    <n v="0"/>
    <n v="0"/>
    <n v="0"/>
    <n v="0"/>
    <n v="0"/>
    <x v="3"/>
    <x v="0"/>
  </r>
  <r>
    <s v="Marysville, MI"/>
    <n v="67500"/>
    <n v="1"/>
    <n v="0"/>
    <n v="0"/>
    <n v="0"/>
    <n v="0"/>
    <n v="1"/>
    <x v="2"/>
    <x v="0"/>
  </r>
  <r>
    <s v="Wellston, OH"/>
    <n v="67500"/>
    <n v="0"/>
    <n v="0"/>
    <n v="0"/>
    <n v="0"/>
    <n v="0"/>
    <n v="0"/>
    <x v="3"/>
    <x v="0"/>
  </r>
  <r>
    <s v="Marysville, MI"/>
    <n v="67500"/>
    <n v="1"/>
    <n v="0"/>
    <n v="0"/>
    <n v="0"/>
    <n v="0"/>
    <n v="1"/>
    <x v="2"/>
    <x v="0"/>
  </r>
  <r>
    <s v="Wellston, OH"/>
    <n v="67500"/>
    <n v="0"/>
    <n v="0"/>
    <n v="0"/>
    <n v="0"/>
    <n v="0"/>
    <n v="0"/>
    <x v="3"/>
    <x v="0"/>
  </r>
  <r>
    <s v="Marysville, MI"/>
    <n v="67500"/>
    <n v="1"/>
    <n v="0"/>
    <n v="0"/>
    <n v="0"/>
    <n v="0"/>
    <n v="1"/>
    <x v="2"/>
    <x v="0"/>
  </r>
  <r>
    <s v="San Diego, CA"/>
    <n v="67800"/>
    <n v="1"/>
    <n v="0"/>
    <n v="0"/>
    <n v="0"/>
    <n v="1"/>
    <n v="0"/>
    <x v="1"/>
    <x v="1"/>
  </r>
  <r>
    <s v="Springfield, IL"/>
    <n v="67882"/>
    <n v="0"/>
    <n v="0"/>
    <n v="0"/>
    <n v="0"/>
    <n v="1"/>
    <n v="0"/>
    <x v="1"/>
    <x v="1"/>
  </r>
  <r>
    <s v="Los Angeles, CA"/>
    <n v="67918"/>
    <n v="1"/>
    <n v="0"/>
    <n v="0"/>
    <n v="0"/>
    <n v="1"/>
    <n v="0"/>
    <x v="1"/>
    <x v="1"/>
  </r>
  <r>
    <s v="Lexington, MA"/>
    <n v="68229"/>
    <n v="0"/>
    <n v="0"/>
    <n v="0"/>
    <n v="0"/>
    <n v="0"/>
    <n v="1"/>
    <x v="4"/>
    <x v="2"/>
  </r>
  <r>
    <s v="Cold Spring Harbor, NY"/>
    <n v="68500"/>
    <n v="1"/>
    <n v="0"/>
    <n v="0"/>
    <n v="0"/>
    <n v="0"/>
    <n v="1"/>
    <x v="2"/>
    <x v="1"/>
  </r>
  <r>
    <s v="Albany, NY"/>
    <n v="68617"/>
    <n v="1"/>
    <n v="0"/>
    <n v="0"/>
    <n v="0"/>
    <n v="1"/>
    <n v="0"/>
    <x v="1"/>
    <x v="2"/>
  </r>
  <r>
    <s v="Washington, DC"/>
    <n v="68871"/>
    <n v="1"/>
    <n v="0"/>
    <n v="0"/>
    <n v="0"/>
    <n v="1"/>
    <n v="0"/>
    <x v="1"/>
    <x v="0"/>
  </r>
  <r>
    <s v="Lake Success, NY"/>
    <n v="68900"/>
    <n v="0"/>
    <n v="0"/>
    <n v="0"/>
    <n v="0"/>
    <n v="0"/>
    <n v="0"/>
    <x v="1"/>
    <x v="2"/>
  </r>
  <r>
    <s v="Las Vegas, NV"/>
    <n v="69078"/>
    <n v="1"/>
    <n v="0"/>
    <n v="0"/>
    <n v="0"/>
    <n v="1"/>
    <n v="0"/>
    <x v="1"/>
    <x v="1"/>
  </r>
  <r>
    <s v="Philadelphia, PA"/>
    <n v="69440"/>
    <n v="0"/>
    <n v="0"/>
    <n v="0"/>
    <n v="0"/>
    <n v="1"/>
    <n v="0"/>
    <x v="1"/>
    <x v="1"/>
  </r>
  <r>
    <s v="Philadelphia, PA"/>
    <n v="69440"/>
    <n v="0"/>
    <n v="0"/>
    <n v="0"/>
    <n v="0"/>
    <n v="1"/>
    <n v="0"/>
    <x v="1"/>
    <x v="1"/>
  </r>
  <r>
    <s v="Philadelphia, PA"/>
    <n v="69440"/>
    <n v="0"/>
    <n v="0"/>
    <n v="0"/>
    <n v="0"/>
    <n v="1"/>
    <n v="0"/>
    <x v="1"/>
    <x v="1"/>
  </r>
  <r>
    <s v="Philadelphia, PA"/>
    <n v="69440"/>
    <n v="0"/>
    <n v="0"/>
    <n v="0"/>
    <n v="0"/>
    <n v="1"/>
    <n v="0"/>
    <x v="1"/>
    <x v="1"/>
  </r>
  <r>
    <s v="Philadelphia, PA"/>
    <n v="69440"/>
    <n v="0"/>
    <n v="0"/>
    <n v="0"/>
    <n v="0"/>
    <n v="1"/>
    <n v="0"/>
    <x v="1"/>
    <x v="1"/>
  </r>
  <r>
    <s v="Upton, NY"/>
    <n v="69910"/>
    <n v="1"/>
    <n v="0"/>
    <n v="0"/>
    <n v="0"/>
    <n v="1"/>
    <n v="1"/>
    <x v="2"/>
    <x v="0"/>
  </r>
  <r>
    <s v="Seattle, WA"/>
    <n v="70000"/>
    <n v="1"/>
    <n v="0"/>
    <n v="0"/>
    <n v="1"/>
    <n v="0"/>
    <n v="1"/>
    <x v="3"/>
    <x v="1"/>
  </r>
  <r>
    <s v="Wilmington, DE"/>
    <n v="70000"/>
    <n v="1"/>
    <n v="0"/>
    <n v="1"/>
    <n v="0"/>
    <n v="1"/>
    <n v="1"/>
    <x v="3"/>
    <x v="1"/>
  </r>
  <r>
    <s v="Wilmington, DE"/>
    <n v="70000"/>
    <n v="1"/>
    <n v="0"/>
    <n v="1"/>
    <n v="0"/>
    <n v="1"/>
    <n v="1"/>
    <x v="3"/>
    <x v="1"/>
  </r>
  <r>
    <s v="Wilmington, DE"/>
    <n v="70000"/>
    <n v="1"/>
    <n v="0"/>
    <n v="1"/>
    <n v="0"/>
    <n v="1"/>
    <n v="1"/>
    <x v="3"/>
    <x v="1"/>
  </r>
  <r>
    <s v="Remote"/>
    <n v="70000"/>
    <n v="1"/>
    <n v="0"/>
    <n v="0"/>
    <n v="1"/>
    <n v="0"/>
    <n v="0"/>
    <x v="0"/>
    <x v="0"/>
  </r>
  <r>
    <s v="Chicago, IL"/>
    <n v="70000"/>
    <n v="0"/>
    <n v="0"/>
    <n v="0"/>
    <n v="0"/>
    <n v="1"/>
    <n v="0"/>
    <x v="1"/>
    <x v="0"/>
  </r>
  <r>
    <s v="Orem, UT"/>
    <n v="70000"/>
    <n v="1"/>
    <n v="0"/>
    <n v="0"/>
    <n v="0"/>
    <n v="1"/>
    <n v="0"/>
    <x v="1"/>
    <x v="2"/>
  </r>
  <r>
    <s v="Chicago, IL"/>
    <n v="70125"/>
    <n v="0"/>
    <n v="0"/>
    <n v="0"/>
    <n v="0"/>
    <n v="1"/>
    <n v="0"/>
    <x v="1"/>
    <x v="1"/>
  </r>
  <r>
    <s v="Chicago, IL"/>
    <n v="70125"/>
    <n v="0"/>
    <n v="0"/>
    <n v="0"/>
    <n v="0"/>
    <n v="1"/>
    <n v="0"/>
    <x v="1"/>
    <x v="1"/>
  </r>
  <r>
    <s v="Chicago, IL"/>
    <n v="70125"/>
    <n v="0"/>
    <n v="0"/>
    <n v="0"/>
    <n v="0"/>
    <n v="1"/>
    <n v="0"/>
    <x v="1"/>
    <x v="1"/>
  </r>
  <r>
    <s v="Chicago, IL"/>
    <n v="70125"/>
    <n v="0"/>
    <n v="0"/>
    <n v="0"/>
    <n v="0"/>
    <n v="1"/>
    <n v="0"/>
    <x v="1"/>
    <x v="1"/>
  </r>
  <r>
    <s v="Chicago, IL"/>
    <n v="70125"/>
    <n v="0"/>
    <n v="0"/>
    <n v="0"/>
    <n v="0"/>
    <n v="1"/>
    <n v="0"/>
    <x v="1"/>
    <x v="1"/>
  </r>
  <r>
    <s v="Remote"/>
    <n v="70600"/>
    <n v="1"/>
    <n v="0"/>
    <n v="0"/>
    <n v="1"/>
    <n v="1"/>
    <n v="1"/>
    <x v="4"/>
    <x v="0"/>
  </r>
  <r>
    <s v="Remote"/>
    <n v="70600"/>
    <n v="1"/>
    <n v="0"/>
    <n v="0"/>
    <n v="1"/>
    <n v="1"/>
    <n v="1"/>
    <x v="4"/>
    <x v="0"/>
  </r>
  <r>
    <s v="Remote"/>
    <n v="70600"/>
    <n v="1"/>
    <n v="0"/>
    <n v="0"/>
    <n v="1"/>
    <n v="1"/>
    <n v="1"/>
    <x v="4"/>
    <x v="0"/>
  </r>
  <r>
    <s v="Remote"/>
    <n v="70600"/>
    <n v="1"/>
    <n v="0"/>
    <n v="0"/>
    <n v="1"/>
    <n v="1"/>
    <n v="1"/>
    <x v="4"/>
    <x v="0"/>
  </r>
  <r>
    <s v="Remote"/>
    <n v="70600"/>
    <n v="1"/>
    <n v="0"/>
    <n v="0"/>
    <n v="1"/>
    <n v="1"/>
    <n v="1"/>
    <x v="4"/>
    <x v="0"/>
  </r>
  <r>
    <s v="Baton Rouge, LA"/>
    <n v="70785"/>
    <n v="1"/>
    <n v="1"/>
    <n v="1"/>
    <n v="1"/>
    <n v="0"/>
    <n v="1"/>
    <x v="0"/>
    <x v="0"/>
  </r>
  <r>
    <s v="Livonia, MI"/>
    <n v="70840"/>
    <n v="0"/>
    <n v="0"/>
    <n v="0"/>
    <n v="0"/>
    <n v="1"/>
    <n v="0"/>
    <x v="1"/>
    <x v="1"/>
  </r>
  <r>
    <s v="Creve Coeur, MO"/>
    <n v="70879"/>
    <n v="0"/>
    <n v="0"/>
    <n v="0"/>
    <n v="0"/>
    <n v="1"/>
    <n v="0"/>
    <x v="1"/>
    <x v="1"/>
  </r>
  <r>
    <s v="New York, NY"/>
    <n v="71122"/>
    <n v="0"/>
    <n v="0"/>
    <n v="0"/>
    <n v="0"/>
    <n v="1"/>
    <n v="0"/>
    <x v="1"/>
    <x v="1"/>
  </r>
  <r>
    <s v="Langley AFB, VA"/>
    <n v="71583"/>
    <n v="0"/>
    <n v="0"/>
    <n v="0"/>
    <n v="0"/>
    <n v="0"/>
    <n v="0"/>
    <x v="1"/>
    <x v="1"/>
  </r>
  <r>
    <s v="Minneapolis, MN"/>
    <n v="71793"/>
    <n v="1"/>
    <n v="0"/>
    <n v="0"/>
    <n v="0"/>
    <n v="1"/>
    <n v="0"/>
    <x v="0"/>
    <x v="0"/>
  </r>
  <r>
    <s v="Minneapolis, MN"/>
    <n v="71793"/>
    <n v="1"/>
    <n v="0"/>
    <n v="0"/>
    <n v="0"/>
    <n v="1"/>
    <n v="0"/>
    <x v="0"/>
    <x v="0"/>
  </r>
  <r>
    <s v="Chicago, IL"/>
    <n v="71990"/>
    <n v="1"/>
    <n v="1"/>
    <n v="0"/>
    <n v="1"/>
    <n v="0"/>
    <n v="1"/>
    <x v="0"/>
    <x v="1"/>
  </r>
  <r>
    <s v="Chicago, IL"/>
    <n v="71990"/>
    <n v="1"/>
    <n v="1"/>
    <n v="0"/>
    <n v="1"/>
    <n v="0"/>
    <n v="1"/>
    <x v="0"/>
    <x v="1"/>
  </r>
  <r>
    <s v="Remote"/>
    <n v="72000"/>
    <n v="0"/>
    <n v="0"/>
    <n v="0"/>
    <n v="0"/>
    <n v="1"/>
    <n v="0"/>
    <x v="1"/>
    <x v="0"/>
  </r>
  <r>
    <s v="Remote"/>
    <n v="72000"/>
    <n v="0"/>
    <n v="0"/>
    <n v="0"/>
    <n v="0"/>
    <n v="1"/>
    <n v="0"/>
    <x v="1"/>
    <x v="0"/>
  </r>
  <r>
    <s v="Remote"/>
    <n v="72000"/>
    <n v="0"/>
    <n v="0"/>
    <n v="0"/>
    <n v="0"/>
    <n v="1"/>
    <n v="0"/>
    <x v="1"/>
    <x v="0"/>
  </r>
  <r>
    <s v="Remote"/>
    <n v="72000"/>
    <n v="0"/>
    <n v="0"/>
    <n v="0"/>
    <n v="0"/>
    <n v="1"/>
    <n v="0"/>
    <x v="1"/>
    <x v="0"/>
  </r>
  <r>
    <s v="Remote"/>
    <n v="72000"/>
    <n v="0"/>
    <n v="0"/>
    <n v="0"/>
    <n v="0"/>
    <n v="1"/>
    <n v="0"/>
    <x v="1"/>
    <x v="0"/>
  </r>
  <r>
    <s v="Columbus, OH"/>
    <n v="72374"/>
    <n v="0"/>
    <n v="0"/>
    <n v="0"/>
    <n v="0"/>
    <n v="1"/>
    <n v="0"/>
    <x v="1"/>
    <x v="0"/>
  </r>
  <r>
    <s v="Columbus, OH"/>
    <n v="72374"/>
    <n v="0"/>
    <n v="0"/>
    <n v="0"/>
    <n v="0"/>
    <n v="1"/>
    <n v="0"/>
    <x v="1"/>
    <x v="0"/>
  </r>
  <r>
    <s v="Columbus, OH"/>
    <n v="72374"/>
    <n v="0"/>
    <n v="0"/>
    <n v="0"/>
    <n v="0"/>
    <n v="1"/>
    <n v="0"/>
    <x v="1"/>
    <x v="0"/>
  </r>
  <r>
    <s v="Columbus, OH"/>
    <n v="72374"/>
    <n v="0"/>
    <n v="0"/>
    <n v="0"/>
    <n v="0"/>
    <n v="1"/>
    <n v="0"/>
    <x v="1"/>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Remote"/>
    <n v="72500"/>
    <n v="0"/>
    <n v="0"/>
    <n v="0"/>
    <n v="0"/>
    <n v="0"/>
    <n v="1"/>
    <x v="3"/>
    <x v="0"/>
  </r>
  <r>
    <s v="Denver, CO"/>
    <n v="72500"/>
    <n v="1"/>
    <n v="0"/>
    <n v="0"/>
    <n v="0"/>
    <n v="1"/>
    <n v="0"/>
    <x v="1"/>
    <x v="1"/>
  </r>
  <r>
    <s v="Princeton, NJ"/>
    <n v="72500"/>
    <n v="0"/>
    <n v="0"/>
    <n v="0"/>
    <n v="0"/>
    <n v="0"/>
    <n v="0"/>
    <x v="0"/>
    <x v="2"/>
  </r>
  <r>
    <s v="Princeton, NJ"/>
    <n v="72500"/>
    <n v="0"/>
    <n v="0"/>
    <n v="0"/>
    <n v="0"/>
    <n v="0"/>
    <n v="0"/>
    <x v="0"/>
    <x v="2"/>
  </r>
  <r>
    <s v="Remote"/>
    <n v="72500"/>
    <n v="0"/>
    <n v="0"/>
    <n v="0"/>
    <n v="0"/>
    <n v="0"/>
    <n v="0"/>
    <x v="1"/>
    <x v="2"/>
  </r>
  <r>
    <s v="Remote"/>
    <n v="72500"/>
    <n v="0"/>
    <n v="0"/>
    <n v="0"/>
    <n v="0"/>
    <n v="0"/>
    <n v="0"/>
    <x v="1"/>
    <x v="0"/>
  </r>
  <r>
    <s v="Denver, CO"/>
    <n v="72500"/>
    <n v="1"/>
    <n v="0"/>
    <n v="0"/>
    <n v="0"/>
    <n v="1"/>
    <n v="0"/>
    <x v="1"/>
    <x v="1"/>
  </r>
  <r>
    <s v="Louisville, CO"/>
    <n v="72500"/>
    <n v="0"/>
    <n v="0"/>
    <n v="0"/>
    <n v="0"/>
    <n v="1"/>
    <n v="0"/>
    <x v="1"/>
    <x v="1"/>
  </r>
  <r>
    <s v="Remote"/>
    <n v="72500"/>
    <n v="0"/>
    <n v="0"/>
    <n v="0"/>
    <n v="0"/>
    <n v="0"/>
    <n v="0"/>
    <x v="1"/>
    <x v="2"/>
  </r>
  <r>
    <s v="Remote"/>
    <n v="72500"/>
    <n v="0"/>
    <n v="0"/>
    <n v="0"/>
    <n v="0"/>
    <n v="0"/>
    <n v="0"/>
    <x v="1"/>
    <x v="0"/>
  </r>
  <r>
    <s v="Remote"/>
    <n v="72500"/>
    <n v="0"/>
    <n v="0"/>
    <n v="0"/>
    <n v="0"/>
    <n v="0"/>
    <n v="0"/>
    <x v="1"/>
    <x v="2"/>
  </r>
  <r>
    <s v="Remote"/>
    <n v="72500"/>
    <n v="0"/>
    <n v="0"/>
    <n v="0"/>
    <n v="0"/>
    <n v="0"/>
    <n v="0"/>
    <x v="1"/>
    <x v="0"/>
  </r>
  <r>
    <s v="Remote"/>
    <n v="72500"/>
    <n v="0"/>
    <n v="0"/>
    <n v="0"/>
    <n v="0"/>
    <n v="0"/>
    <n v="0"/>
    <x v="1"/>
    <x v="2"/>
  </r>
  <r>
    <s v="Remote"/>
    <n v="72500"/>
    <n v="0"/>
    <n v="0"/>
    <n v="0"/>
    <n v="0"/>
    <n v="0"/>
    <n v="0"/>
    <x v="1"/>
    <x v="0"/>
  </r>
  <r>
    <s v="Remote"/>
    <n v="72500"/>
    <n v="0"/>
    <n v="0"/>
    <n v="0"/>
    <n v="0"/>
    <n v="0"/>
    <n v="0"/>
    <x v="1"/>
    <x v="2"/>
  </r>
  <r>
    <s v="Remote"/>
    <n v="72500"/>
    <n v="0"/>
    <n v="0"/>
    <n v="0"/>
    <n v="0"/>
    <n v="0"/>
    <n v="0"/>
    <x v="1"/>
    <x v="0"/>
  </r>
  <r>
    <s v="Ann Arbor, MI"/>
    <n v="72604"/>
    <n v="0"/>
    <n v="0"/>
    <n v="1"/>
    <n v="0"/>
    <n v="0"/>
    <n v="0"/>
    <x v="0"/>
    <x v="0"/>
  </r>
  <r>
    <s v="Chicago, IL"/>
    <n v="72658"/>
    <n v="1"/>
    <n v="0"/>
    <n v="0"/>
    <n v="1"/>
    <n v="0"/>
    <n v="0"/>
    <x v="1"/>
    <x v="1"/>
  </r>
  <r>
    <s v="Gaithersburg, MD"/>
    <n v="73338"/>
    <n v="0"/>
    <n v="0"/>
    <n v="0"/>
    <n v="0"/>
    <n v="0"/>
    <n v="1"/>
    <x v="2"/>
    <x v="2"/>
  </r>
  <r>
    <s v="Gaithersburg, MD"/>
    <n v="73338"/>
    <n v="0"/>
    <n v="0"/>
    <n v="0"/>
    <n v="0"/>
    <n v="0"/>
    <n v="1"/>
    <x v="2"/>
    <x v="2"/>
  </r>
  <r>
    <s v="Gaithersburg, MD"/>
    <n v="73338"/>
    <n v="0"/>
    <n v="0"/>
    <n v="0"/>
    <n v="0"/>
    <n v="0"/>
    <n v="1"/>
    <x v="2"/>
    <x v="2"/>
  </r>
  <r>
    <s v="Gaithersburg, MD"/>
    <n v="73338"/>
    <n v="0"/>
    <n v="0"/>
    <n v="0"/>
    <n v="0"/>
    <n v="0"/>
    <n v="1"/>
    <x v="2"/>
    <x v="2"/>
  </r>
  <r>
    <s v="Gaithersburg, MD"/>
    <n v="73338"/>
    <n v="0"/>
    <n v="0"/>
    <n v="0"/>
    <n v="0"/>
    <n v="0"/>
    <n v="1"/>
    <x v="2"/>
    <x v="2"/>
  </r>
  <r>
    <s v="Minneapolis, MN"/>
    <n v="73513"/>
    <n v="1"/>
    <n v="0"/>
    <n v="0"/>
    <n v="0"/>
    <n v="1"/>
    <n v="0"/>
    <x v="0"/>
    <x v="0"/>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Annapolis Junction, MD"/>
    <n v="73813"/>
    <n v="1"/>
    <n v="1"/>
    <n v="1"/>
    <n v="1"/>
    <n v="1"/>
    <n v="1"/>
    <x v="3"/>
    <x v="1"/>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1"/>
    <x v="3"/>
    <x v="2"/>
  </r>
  <r>
    <s v="Remote"/>
    <n v="74000"/>
    <n v="0"/>
    <n v="0"/>
    <n v="0"/>
    <n v="0"/>
    <n v="0"/>
    <n v="0"/>
    <x v="1"/>
    <x v="2"/>
  </r>
  <r>
    <s v="Remote"/>
    <n v="74000"/>
    <n v="0"/>
    <n v="0"/>
    <n v="0"/>
    <n v="0"/>
    <n v="0"/>
    <n v="0"/>
    <x v="1"/>
    <x v="2"/>
  </r>
  <r>
    <s v="Remote"/>
    <n v="74000"/>
    <n v="0"/>
    <n v="0"/>
    <n v="0"/>
    <n v="0"/>
    <n v="0"/>
    <n v="0"/>
    <x v="1"/>
    <x v="2"/>
  </r>
  <r>
    <s v="Remote"/>
    <n v="74000"/>
    <n v="0"/>
    <n v="0"/>
    <n v="0"/>
    <n v="0"/>
    <n v="0"/>
    <n v="0"/>
    <x v="1"/>
    <x v="2"/>
  </r>
  <r>
    <s v="Remote"/>
    <n v="74000"/>
    <n v="0"/>
    <n v="0"/>
    <n v="0"/>
    <n v="0"/>
    <n v="0"/>
    <n v="0"/>
    <x v="1"/>
    <x v="2"/>
  </r>
  <r>
    <s v="Rogers, AR"/>
    <n v="74844"/>
    <n v="0"/>
    <n v="0"/>
    <n v="0"/>
    <n v="0"/>
    <n v="1"/>
    <n v="0"/>
    <x v="1"/>
    <x v="0"/>
  </r>
  <r>
    <s v="Dover, MO"/>
    <n v="75000"/>
    <n v="1"/>
    <n v="1"/>
    <n v="0"/>
    <n v="0"/>
    <n v="1"/>
    <n v="0"/>
    <x v="0"/>
    <x v="1"/>
  </r>
  <r>
    <s v="Remote"/>
    <n v="75000"/>
    <n v="0"/>
    <n v="0"/>
    <n v="0"/>
    <n v="0"/>
    <n v="1"/>
    <n v="0"/>
    <x v="1"/>
    <x v="2"/>
  </r>
  <r>
    <s v="Remote"/>
    <n v="75000"/>
    <n v="0"/>
    <n v="0"/>
    <n v="0"/>
    <n v="1"/>
    <n v="1"/>
    <n v="0"/>
    <x v="1"/>
    <x v="1"/>
  </r>
  <r>
    <s v="Takoma Park, MD"/>
    <n v="75000"/>
    <n v="0"/>
    <n v="0"/>
    <n v="0"/>
    <n v="0"/>
    <n v="1"/>
    <n v="0"/>
    <x v="1"/>
    <x v="2"/>
  </r>
  <r>
    <s v="Wilmington, DE"/>
    <n v="75000"/>
    <n v="0"/>
    <n v="0"/>
    <n v="0"/>
    <n v="0"/>
    <n v="1"/>
    <n v="0"/>
    <x v="1"/>
    <x v="2"/>
  </r>
  <r>
    <s v="Remote"/>
    <n v="75000"/>
    <n v="0"/>
    <n v="0"/>
    <n v="0"/>
    <n v="0"/>
    <n v="1"/>
    <n v="0"/>
    <x v="1"/>
    <x v="2"/>
  </r>
  <r>
    <s v="Remote"/>
    <n v="75000"/>
    <n v="0"/>
    <n v="0"/>
    <n v="0"/>
    <n v="0"/>
    <n v="1"/>
    <n v="0"/>
    <x v="1"/>
    <x v="2"/>
  </r>
  <r>
    <s v="Remote"/>
    <n v="75000"/>
    <n v="0"/>
    <n v="0"/>
    <n v="0"/>
    <n v="0"/>
    <n v="1"/>
    <n v="0"/>
    <x v="1"/>
    <x v="2"/>
  </r>
  <r>
    <s v="Remote"/>
    <n v="75000"/>
    <n v="0"/>
    <n v="0"/>
    <n v="0"/>
    <n v="0"/>
    <n v="1"/>
    <n v="0"/>
    <x v="1"/>
    <x v="2"/>
  </r>
  <r>
    <s v="Moscow, ID"/>
    <n v="75312"/>
    <n v="0"/>
    <n v="1"/>
    <n v="0"/>
    <n v="1"/>
    <n v="0"/>
    <n v="1"/>
    <x v="0"/>
    <x v="2"/>
  </r>
  <r>
    <s v="Remote"/>
    <n v="75460"/>
    <n v="0"/>
    <n v="0"/>
    <n v="1"/>
    <n v="0"/>
    <n v="0"/>
    <n v="0"/>
    <x v="1"/>
    <x v="2"/>
  </r>
  <r>
    <s v="Columbus, OH"/>
    <n v="75726"/>
    <n v="1"/>
    <n v="0"/>
    <n v="0"/>
    <n v="0"/>
    <n v="1"/>
    <n v="0"/>
    <x v="1"/>
    <x v="1"/>
  </r>
  <r>
    <s v="Bethesda, MD"/>
    <n v="76720"/>
    <n v="0"/>
    <n v="0"/>
    <n v="0"/>
    <n v="0"/>
    <n v="0"/>
    <n v="0"/>
    <x v="1"/>
    <x v="1"/>
  </r>
  <r>
    <s v="Remote"/>
    <n v="77000"/>
    <n v="0"/>
    <n v="0"/>
    <n v="0"/>
    <n v="0"/>
    <n v="0"/>
    <n v="0"/>
    <x v="1"/>
    <x v="2"/>
  </r>
  <r>
    <s v="Youngsville, LA"/>
    <n v="77299"/>
    <n v="0"/>
    <n v="0"/>
    <n v="0"/>
    <n v="0"/>
    <n v="0"/>
    <n v="0"/>
    <x v="1"/>
    <x v="1"/>
  </r>
  <r>
    <s v="Ithaca, NY"/>
    <n v="77339"/>
    <n v="0"/>
    <n v="0"/>
    <n v="0"/>
    <n v="0"/>
    <n v="1"/>
    <n v="0"/>
    <x v="1"/>
    <x v="2"/>
  </r>
  <r>
    <s v="Sunnyvale, CA"/>
    <n v="78000"/>
    <n v="1"/>
    <n v="0"/>
    <n v="0"/>
    <n v="0"/>
    <n v="0"/>
    <n v="0"/>
    <x v="1"/>
    <x v="2"/>
  </r>
  <r>
    <s v="Remote"/>
    <n v="78000"/>
    <n v="0"/>
    <n v="0"/>
    <n v="0"/>
    <n v="0"/>
    <n v="0"/>
    <n v="1"/>
    <x v="4"/>
    <x v="2"/>
  </r>
  <r>
    <s v="Saint Petersburg, FL"/>
    <n v="78453"/>
    <n v="1"/>
    <n v="1"/>
    <n v="1"/>
    <n v="0"/>
    <n v="1"/>
    <n v="0"/>
    <x v="0"/>
    <x v="1"/>
  </r>
  <r>
    <s v="Saint Petersburg, FL"/>
    <n v="78453"/>
    <n v="1"/>
    <n v="1"/>
    <n v="1"/>
    <n v="0"/>
    <n v="1"/>
    <n v="0"/>
    <x v="0"/>
    <x v="1"/>
  </r>
  <r>
    <s v="Upton, NY"/>
    <n v="78739"/>
    <n v="1"/>
    <n v="0"/>
    <n v="0"/>
    <n v="0"/>
    <n v="1"/>
    <n v="1"/>
    <x v="2"/>
    <x v="0"/>
  </r>
  <r>
    <s v="Patterson, LA"/>
    <n v="78797"/>
    <n v="0"/>
    <n v="0"/>
    <n v="0"/>
    <n v="0"/>
    <n v="0"/>
    <n v="0"/>
    <x v="1"/>
    <x v="2"/>
  </r>
  <r>
    <s v="Moline, IL"/>
    <n v="79473"/>
    <n v="1"/>
    <n v="0"/>
    <n v="0"/>
    <n v="0"/>
    <n v="0"/>
    <n v="0"/>
    <x v="4"/>
    <x v="2"/>
  </r>
  <r>
    <s v="Moline, IL"/>
    <n v="79473"/>
    <n v="1"/>
    <n v="0"/>
    <n v="0"/>
    <n v="0"/>
    <n v="0"/>
    <n v="0"/>
    <x v="4"/>
    <x v="2"/>
  </r>
  <r>
    <s v="Remote"/>
    <n v="79800"/>
    <n v="0"/>
    <n v="0"/>
    <n v="0"/>
    <n v="0"/>
    <n v="0"/>
    <n v="0"/>
    <x v="0"/>
    <x v="2"/>
  </r>
  <r>
    <s v="Remote"/>
    <n v="79800"/>
    <n v="0"/>
    <n v="0"/>
    <n v="0"/>
    <n v="0"/>
    <n v="0"/>
    <n v="0"/>
    <x v="0"/>
    <x v="2"/>
  </r>
  <r>
    <s v="Herndon, VA"/>
    <n v="80000"/>
    <n v="0"/>
    <n v="0"/>
    <n v="0"/>
    <n v="0"/>
    <n v="1"/>
    <n v="0"/>
    <x v="1"/>
    <x v="1"/>
  </r>
  <r>
    <s v="Burbank, CA"/>
    <n v="80000"/>
    <n v="0"/>
    <n v="0"/>
    <n v="0"/>
    <n v="0"/>
    <n v="0"/>
    <n v="0"/>
    <x v="1"/>
    <x v="1"/>
  </r>
  <r>
    <s v="Remote"/>
    <n v="80000"/>
    <n v="1"/>
    <n v="1"/>
    <n v="1"/>
    <n v="1"/>
    <n v="0"/>
    <n v="0"/>
    <x v="2"/>
    <x v="2"/>
  </r>
  <r>
    <s v="Raritan, NJ"/>
    <n v="80173"/>
    <n v="1"/>
    <n v="0"/>
    <n v="0"/>
    <n v="0"/>
    <n v="1"/>
    <n v="1"/>
    <x v="3"/>
    <x v="2"/>
  </r>
  <r>
    <s v="Remote"/>
    <n v="80700"/>
    <n v="1"/>
    <n v="1"/>
    <n v="0"/>
    <n v="0"/>
    <n v="0"/>
    <n v="1"/>
    <x v="3"/>
    <x v="2"/>
  </r>
  <r>
    <s v="Bethesda, MD"/>
    <n v="80867"/>
    <n v="1"/>
    <n v="0"/>
    <n v="0"/>
    <n v="0"/>
    <n v="0"/>
    <n v="0"/>
    <x v="1"/>
    <x v="2"/>
  </r>
  <r>
    <s v="Chantilly, VA"/>
    <n v="80947"/>
    <n v="1"/>
    <n v="0"/>
    <n v="0"/>
    <n v="0"/>
    <n v="0"/>
    <n v="0"/>
    <x v="3"/>
    <x v="0"/>
  </r>
  <r>
    <s v="Remote"/>
    <n v="81000"/>
    <n v="0"/>
    <n v="0"/>
    <n v="0"/>
    <n v="0"/>
    <n v="1"/>
    <n v="0"/>
    <x v="1"/>
    <x v="0"/>
  </r>
  <r>
    <s v="New York, NY"/>
    <n v="81000"/>
    <n v="1"/>
    <n v="0"/>
    <n v="0"/>
    <n v="1"/>
    <n v="1"/>
    <n v="1"/>
    <x v="4"/>
    <x v="1"/>
  </r>
  <r>
    <s v="Boise, ID"/>
    <n v="81100"/>
    <n v="1"/>
    <n v="0"/>
    <n v="0"/>
    <n v="0"/>
    <n v="0"/>
    <n v="0"/>
    <x v="1"/>
    <x v="0"/>
  </r>
  <r>
    <s v="Woodcliff Lake, NJ"/>
    <n v="81136"/>
    <n v="0"/>
    <n v="0"/>
    <n v="0"/>
    <n v="0"/>
    <n v="1"/>
    <n v="0"/>
    <x v="1"/>
    <x v="1"/>
  </r>
  <r>
    <s v="Woodcliff Lake, NJ"/>
    <n v="81136"/>
    <n v="0"/>
    <n v="0"/>
    <n v="0"/>
    <n v="0"/>
    <n v="1"/>
    <n v="0"/>
    <x v="1"/>
    <x v="1"/>
  </r>
  <r>
    <s v="Woodcliff Lake, NJ"/>
    <n v="81136"/>
    <n v="0"/>
    <n v="0"/>
    <n v="0"/>
    <n v="0"/>
    <n v="1"/>
    <n v="0"/>
    <x v="1"/>
    <x v="1"/>
  </r>
  <r>
    <s v="Woodcliff Lake, NJ"/>
    <n v="81136"/>
    <n v="0"/>
    <n v="0"/>
    <n v="0"/>
    <n v="0"/>
    <n v="1"/>
    <n v="0"/>
    <x v="1"/>
    <x v="1"/>
  </r>
  <r>
    <s v="Chandler, AZ"/>
    <n v="81335"/>
    <n v="1"/>
    <n v="0"/>
    <n v="0"/>
    <n v="0"/>
    <n v="1"/>
    <n v="0"/>
    <x v="1"/>
    <x v="1"/>
  </r>
  <r>
    <s v="Seal Beach, CA"/>
    <n v="81446"/>
    <n v="1"/>
    <n v="0"/>
    <n v="0"/>
    <n v="0"/>
    <n v="1"/>
    <n v="1"/>
    <x v="0"/>
    <x v="0"/>
  </r>
  <r>
    <s v="Grinnell, IA"/>
    <n v="81911"/>
    <n v="1"/>
    <n v="0"/>
    <n v="0"/>
    <n v="0"/>
    <n v="1"/>
    <n v="0"/>
    <x v="3"/>
    <x v="1"/>
  </r>
  <r>
    <s v="Boston, MA"/>
    <n v="82132"/>
    <n v="0"/>
    <n v="0"/>
    <n v="0"/>
    <n v="0"/>
    <n v="1"/>
    <n v="0"/>
    <x v="1"/>
    <x v="1"/>
  </r>
  <r>
    <s v="New York, NY"/>
    <n v="82500"/>
    <n v="1"/>
    <n v="0"/>
    <n v="0"/>
    <n v="0"/>
    <n v="1"/>
    <n v="0"/>
    <x v="1"/>
    <x v="2"/>
  </r>
  <r>
    <s v="Pensacola, FL"/>
    <n v="82500"/>
    <n v="0"/>
    <n v="0"/>
    <n v="0"/>
    <n v="0"/>
    <n v="0"/>
    <n v="0"/>
    <x v="1"/>
    <x v="1"/>
  </r>
  <r>
    <s v="New York, NY"/>
    <n v="82500"/>
    <n v="1"/>
    <n v="0"/>
    <n v="0"/>
    <n v="0"/>
    <n v="1"/>
    <n v="0"/>
    <x v="1"/>
    <x v="2"/>
  </r>
  <r>
    <s v="New York, NY"/>
    <n v="82500"/>
    <n v="1"/>
    <n v="0"/>
    <n v="0"/>
    <n v="0"/>
    <n v="1"/>
    <n v="0"/>
    <x v="1"/>
    <x v="2"/>
  </r>
  <r>
    <s v="New York, NY"/>
    <n v="82500"/>
    <n v="1"/>
    <n v="0"/>
    <n v="0"/>
    <n v="0"/>
    <n v="1"/>
    <n v="0"/>
    <x v="1"/>
    <x v="2"/>
  </r>
  <r>
    <s v="New York, NY"/>
    <n v="82500"/>
    <n v="1"/>
    <n v="0"/>
    <n v="0"/>
    <n v="0"/>
    <n v="1"/>
    <n v="0"/>
    <x v="1"/>
    <x v="2"/>
  </r>
  <r>
    <s v="Austin, TX"/>
    <n v="83000"/>
    <n v="0"/>
    <n v="0"/>
    <n v="0"/>
    <n v="0"/>
    <n v="1"/>
    <n v="0"/>
    <x v="1"/>
    <x v="2"/>
  </r>
  <r>
    <s v="Hershey, PA"/>
    <n v="83212"/>
    <n v="1"/>
    <n v="0"/>
    <n v="0"/>
    <n v="0"/>
    <n v="1"/>
    <n v="1"/>
    <x v="3"/>
    <x v="1"/>
  </r>
  <r>
    <s v="San Diego, CA"/>
    <n v="83250"/>
    <n v="1"/>
    <n v="0"/>
    <n v="0"/>
    <n v="0"/>
    <n v="1"/>
    <n v="0"/>
    <x v="3"/>
    <x v="0"/>
  </r>
  <r>
    <s v="San Diego, CA"/>
    <n v="83250"/>
    <n v="1"/>
    <n v="0"/>
    <n v="0"/>
    <n v="0"/>
    <n v="1"/>
    <n v="0"/>
    <x v="3"/>
    <x v="0"/>
  </r>
  <r>
    <s v="San Diego, CA"/>
    <n v="83250"/>
    <n v="1"/>
    <n v="0"/>
    <n v="0"/>
    <n v="0"/>
    <n v="1"/>
    <n v="0"/>
    <x v="3"/>
    <x v="0"/>
  </r>
  <r>
    <s v="San Diego, CA"/>
    <n v="83250"/>
    <n v="1"/>
    <n v="0"/>
    <n v="0"/>
    <n v="0"/>
    <n v="1"/>
    <n v="0"/>
    <x v="3"/>
    <x v="0"/>
  </r>
  <r>
    <s v="Norfolk, VA"/>
    <n v="83440"/>
    <n v="1"/>
    <n v="1"/>
    <n v="1"/>
    <n v="0"/>
    <n v="0"/>
    <n v="1"/>
    <x v="3"/>
    <x v="0"/>
  </r>
  <r>
    <s v="Remote"/>
    <n v="84000"/>
    <n v="1"/>
    <n v="0"/>
    <n v="0"/>
    <n v="1"/>
    <n v="0"/>
    <n v="0"/>
    <x v="0"/>
    <x v="2"/>
  </r>
  <r>
    <s v="Farmers Branch, TX"/>
    <n v="84452"/>
    <n v="0"/>
    <n v="0"/>
    <n v="1"/>
    <n v="0"/>
    <n v="0"/>
    <n v="0"/>
    <x v="0"/>
    <x v="1"/>
  </r>
  <r>
    <s v="Arlington, VA"/>
    <n v="84850"/>
    <n v="1"/>
    <n v="0"/>
    <n v="0"/>
    <n v="0"/>
    <n v="0"/>
    <n v="0"/>
    <x v="3"/>
    <x v="0"/>
  </r>
  <r>
    <s v="Arlington, VA"/>
    <n v="84850"/>
    <n v="1"/>
    <n v="0"/>
    <n v="0"/>
    <n v="0"/>
    <n v="0"/>
    <n v="0"/>
    <x v="3"/>
    <x v="0"/>
  </r>
  <r>
    <s v="Remote"/>
    <n v="85000"/>
    <n v="1"/>
    <n v="0"/>
    <n v="0"/>
    <n v="0"/>
    <n v="0"/>
    <n v="0"/>
    <x v="0"/>
    <x v="2"/>
  </r>
  <r>
    <s v="Remote"/>
    <n v="85000"/>
    <n v="1"/>
    <n v="0"/>
    <n v="0"/>
    <n v="0"/>
    <n v="0"/>
    <n v="0"/>
    <x v="0"/>
    <x v="2"/>
  </r>
  <r>
    <s v="Remote"/>
    <n v="85000"/>
    <n v="1"/>
    <n v="0"/>
    <n v="1"/>
    <n v="1"/>
    <n v="0"/>
    <n v="1"/>
    <x v="0"/>
    <x v="0"/>
  </r>
  <r>
    <s v="Remote"/>
    <n v="85000"/>
    <n v="1"/>
    <n v="0"/>
    <n v="0"/>
    <n v="0"/>
    <n v="0"/>
    <n v="0"/>
    <x v="0"/>
    <x v="2"/>
  </r>
  <r>
    <s v="Remote"/>
    <n v="85000"/>
    <n v="1"/>
    <n v="0"/>
    <n v="0"/>
    <n v="0"/>
    <n v="0"/>
    <n v="0"/>
    <x v="0"/>
    <x v="2"/>
  </r>
  <r>
    <s v="Remote"/>
    <n v="85000"/>
    <n v="1"/>
    <n v="0"/>
    <n v="0"/>
    <n v="0"/>
    <n v="0"/>
    <n v="0"/>
    <x v="0"/>
    <x v="2"/>
  </r>
  <r>
    <s v="Remote"/>
    <n v="85000"/>
    <n v="1"/>
    <n v="0"/>
    <n v="0"/>
    <n v="0"/>
    <n v="0"/>
    <n v="0"/>
    <x v="0"/>
    <x v="2"/>
  </r>
  <r>
    <s v="New York State"/>
    <n v="85100"/>
    <n v="0"/>
    <n v="0"/>
    <n v="0"/>
    <n v="1"/>
    <n v="1"/>
    <n v="0"/>
    <x v="1"/>
    <x v="1"/>
  </r>
  <r>
    <s v="Durham, NC"/>
    <n v="86000"/>
    <n v="1"/>
    <n v="0"/>
    <n v="0"/>
    <n v="1"/>
    <n v="0"/>
    <n v="1"/>
    <x v="3"/>
    <x v="1"/>
  </r>
  <r>
    <s v="Durham, NC"/>
    <n v="86000"/>
    <n v="1"/>
    <n v="0"/>
    <n v="0"/>
    <n v="1"/>
    <n v="0"/>
    <n v="1"/>
    <x v="3"/>
    <x v="1"/>
  </r>
  <r>
    <s v="Wexford, PA"/>
    <n v="86117"/>
    <n v="1"/>
    <n v="0"/>
    <n v="1"/>
    <n v="0"/>
    <n v="1"/>
    <n v="1"/>
    <x v="3"/>
    <x v="1"/>
  </r>
  <r>
    <s v="Grinnell, IA"/>
    <n v="86265"/>
    <n v="0"/>
    <n v="0"/>
    <n v="1"/>
    <n v="0"/>
    <n v="0"/>
    <n v="0"/>
    <x v="0"/>
    <x v="1"/>
  </r>
  <r>
    <s v="New York, NY"/>
    <n v="86446"/>
    <n v="0"/>
    <n v="0"/>
    <n v="0"/>
    <n v="0"/>
    <n v="0"/>
    <n v="0"/>
    <x v="1"/>
    <x v="1"/>
  </r>
  <r>
    <s v="New York, NY"/>
    <n v="86500"/>
    <n v="0"/>
    <n v="0"/>
    <n v="0"/>
    <n v="0"/>
    <n v="0"/>
    <n v="0"/>
    <x v="1"/>
    <x v="1"/>
  </r>
  <r>
    <s v="California"/>
    <n v="86650"/>
    <n v="0"/>
    <n v="0"/>
    <n v="0"/>
    <n v="0"/>
    <n v="0"/>
    <n v="0"/>
    <x v="1"/>
    <x v="1"/>
  </r>
  <r>
    <s v="California"/>
    <n v="86650"/>
    <n v="0"/>
    <n v="0"/>
    <n v="0"/>
    <n v="0"/>
    <n v="0"/>
    <n v="0"/>
    <x v="1"/>
    <x v="1"/>
  </r>
  <r>
    <s v="California"/>
    <n v="86650"/>
    <n v="0"/>
    <n v="0"/>
    <n v="0"/>
    <n v="0"/>
    <n v="0"/>
    <n v="0"/>
    <x v="1"/>
    <x v="1"/>
  </r>
  <r>
    <s v="California"/>
    <n v="86650"/>
    <n v="0"/>
    <n v="0"/>
    <n v="0"/>
    <n v="0"/>
    <n v="0"/>
    <n v="0"/>
    <x v="1"/>
    <x v="1"/>
  </r>
  <r>
    <s v="California"/>
    <n v="86650"/>
    <n v="0"/>
    <n v="0"/>
    <n v="0"/>
    <n v="0"/>
    <n v="0"/>
    <n v="0"/>
    <x v="1"/>
    <x v="1"/>
  </r>
  <r>
    <s v="Washington, DC"/>
    <n v="86801"/>
    <n v="0"/>
    <n v="0"/>
    <n v="0"/>
    <n v="0"/>
    <n v="0"/>
    <n v="0"/>
    <x v="3"/>
    <x v="1"/>
  </r>
  <r>
    <s v="Chicago, IL"/>
    <n v="86855"/>
    <n v="1"/>
    <n v="0"/>
    <n v="0"/>
    <n v="0"/>
    <n v="0"/>
    <n v="0"/>
    <x v="0"/>
    <x v="2"/>
  </r>
  <r>
    <s v="Chicago, IL"/>
    <n v="86855"/>
    <n v="1"/>
    <n v="0"/>
    <n v="0"/>
    <n v="0"/>
    <n v="0"/>
    <n v="0"/>
    <x v="0"/>
    <x v="2"/>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Greenwood Village, CO"/>
    <n v="87500"/>
    <n v="1"/>
    <n v="0"/>
    <n v="0"/>
    <n v="0"/>
    <n v="1"/>
    <n v="0"/>
    <x v="1"/>
    <x v="0"/>
  </r>
  <r>
    <s v="Seattle, WA"/>
    <n v="88027"/>
    <n v="1"/>
    <n v="0"/>
    <n v="0"/>
    <n v="0"/>
    <n v="0"/>
    <n v="1"/>
    <x v="0"/>
    <x v="0"/>
  </r>
  <r>
    <s v="Lemont, IL"/>
    <n v="88155"/>
    <n v="1"/>
    <n v="0"/>
    <n v="0"/>
    <n v="0"/>
    <n v="0"/>
    <n v="1"/>
    <x v="2"/>
    <x v="2"/>
  </r>
  <r>
    <s v="Wilmington, DE"/>
    <n v="88174"/>
    <n v="1"/>
    <n v="0"/>
    <n v="0"/>
    <n v="0"/>
    <n v="0"/>
    <n v="1"/>
    <x v="3"/>
    <x v="2"/>
  </r>
  <r>
    <s v="Wilmington, DE"/>
    <n v="88174"/>
    <n v="1"/>
    <n v="0"/>
    <n v="0"/>
    <n v="0"/>
    <n v="0"/>
    <n v="1"/>
    <x v="3"/>
    <x v="2"/>
  </r>
  <r>
    <s v="Salt Lake City, UT"/>
    <n v="88210"/>
    <n v="0"/>
    <n v="0"/>
    <n v="0"/>
    <n v="0"/>
    <n v="1"/>
    <n v="0"/>
    <x v="1"/>
    <x v="1"/>
  </r>
  <r>
    <s v="Long Island-Queens"/>
    <n v="88292"/>
    <n v="1"/>
    <n v="0"/>
    <n v="0"/>
    <n v="0"/>
    <n v="0"/>
    <n v="1"/>
    <x v="4"/>
    <x v="0"/>
  </r>
  <r>
    <s v="Bridgeton, MO"/>
    <n v="88383"/>
    <n v="1"/>
    <n v="0"/>
    <n v="0"/>
    <n v="0"/>
    <n v="1"/>
    <n v="1"/>
    <x v="4"/>
    <x v="1"/>
  </r>
  <r>
    <s v="Bridgeton, MO"/>
    <n v="88383"/>
    <n v="1"/>
    <n v="0"/>
    <n v="0"/>
    <n v="0"/>
    <n v="1"/>
    <n v="1"/>
    <x v="4"/>
    <x v="1"/>
  </r>
  <r>
    <s v="Bridgeton, MO"/>
    <n v="88383"/>
    <n v="1"/>
    <n v="0"/>
    <n v="0"/>
    <n v="0"/>
    <n v="1"/>
    <n v="1"/>
    <x v="4"/>
    <x v="1"/>
  </r>
  <r>
    <s v="Bridgeton, MO"/>
    <n v="88383"/>
    <n v="1"/>
    <n v="0"/>
    <n v="0"/>
    <n v="0"/>
    <n v="1"/>
    <n v="1"/>
    <x v="4"/>
    <x v="1"/>
  </r>
  <r>
    <s v="Bridgeton, MO"/>
    <n v="88383"/>
    <n v="1"/>
    <n v="0"/>
    <n v="0"/>
    <n v="0"/>
    <n v="1"/>
    <n v="1"/>
    <x v="4"/>
    <x v="1"/>
  </r>
  <r>
    <s v="Washington, DC"/>
    <n v="88385"/>
    <n v="0"/>
    <n v="0"/>
    <n v="0"/>
    <n v="0"/>
    <n v="0"/>
    <n v="0"/>
    <x v="3"/>
    <x v="1"/>
  </r>
  <r>
    <s v="Oklahoma City, OK"/>
    <n v="88563"/>
    <n v="1"/>
    <n v="0"/>
    <n v="0"/>
    <n v="0"/>
    <n v="1"/>
    <n v="0"/>
    <x v="3"/>
    <x v="1"/>
  </r>
  <r>
    <s v="Oklahoma City, OK"/>
    <n v="88563"/>
    <n v="1"/>
    <n v="0"/>
    <n v="0"/>
    <n v="0"/>
    <n v="1"/>
    <n v="0"/>
    <x v="3"/>
    <x v="1"/>
  </r>
  <r>
    <s v="Boston, MA"/>
    <n v="88578"/>
    <n v="1"/>
    <n v="0"/>
    <n v="0"/>
    <n v="0"/>
    <n v="1"/>
    <n v="0"/>
    <x v="3"/>
    <x v="0"/>
  </r>
  <r>
    <s v="Boston, MA"/>
    <n v="88578"/>
    <n v="1"/>
    <n v="0"/>
    <n v="0"/>
    <n v="0"/>
    <n v="1"/>
    <n v="0"/>
    <x v="3"/>
    <x v="0"/>
  </r>
  <r>
    <s v="Irving, TX"/>
    <n v="89042"/>
    <n v="0"/>
    <n v="0"/>
    <n v="1"/>
    <n v="0"/>
    <n v="0"/>
    <n v="0"/>
    <x v="0"/>
    <x v="1"/>
  </r>
  <r>
    <s v="Irving, TX"/>
    <n v="89042"/>
    <n v="0"/>
    <n v="0"/>
    <n v="1"/>
    <n v="0"/>
    <n v="0"/>
    <n v="0"/>
    <x v="0"/>
    <x v="1"/>
  </r>
  <r>
    <s v="Hurlburt Field, FL"/>
    <n v="89347"/>
    <n v="0"/>
    <n v="0"/>
    <n v="0"/>
    <n v="1"/>
    <n v="0"/>
    <n v="1"/>
    <x v="3"/>
    <x v="0"/>
  </r>
  <r>
    <s v="Hurlburt Field, FL"/>
    <n v="89347"/>
    <n v="0"/>
    <n v="0"/>
    <n v="0"/>
    <n v="1"/>
    <n v="0"/>
    <n v="1"/>
    <x v="3"/>
    <x v="0"/>
  </r>
  <r>
    <s v="Hurlburt Field, FL"/>
    <n v="89347"/>
    <n v="0"/>
    <n v="0"/>
    <n v="0"/>
    <n v="1"/>
    <n v="0"/>
    <n v="1"/>
    <x v="3"/>
    <x v="0"/>
  </r>
  <r>
    <s v="Remote"/>
    <n v="89700"/>
    <n v="1"/>
    <n v="0"/>
    <n v="0"/>
    <n v="1"/>
    <n v="0"/>
    <n v="1"/>
    <x v="3"/>
    <x v="1"/>
  </r>
  <r>
    <s v="Seattle, WA"/>
    <n v="89714"/>
    <n v="0"/>
    <n v="0"/>
    <n v="0"/>
    <n v="0"/>
    <n v="0"/>
    <n v="0"/>
    <x v="3"/>
    <x v="2"/>
  </r>
  <r>
    <s v="Seattle, WA"/>
    <n v="89714"/>
    <n v="0"/>
    <n v="0"/>
    <n v="0"/>
    <n v="0"/>
    <n v="0"/>
    <n v="0"/>
    <x v="3"/>
    <x v="2"/>
  </r>
  <r>
    <s v="Des Moines, IA"/>
    <n v="89838"/>
    <n v="1"/>
    <n v="0"/>
    <n v="0"/>
    <n v="1"/>
    <n v="0"/>
    <n v="1"/>
    <x v="1"/>
    <x v="1"/>
  </r>
  <r>
    <s v="Jacksonville, FL"/>
    <n v="89862"/>
    <n v="0"/>
    <n v="0"/>
    <n v="1"/>
    <n v="1"/>
    <n v="0"/>
    <n v="0"/>
    <x v="3"/>
    <x v="1"/>
  </r>
  <r>
    <s v="Remote"/>
    <n v="90000"/>
    <n v="1"/>
    <n v="0"/>
    <n v="0"/>
    <n v="1"/>
    <n v="0"/>
    <n v="1"/>
    <x v="3"/>
    <x v="2"/>
  </r>
  <r>
    <s v="Remote"/>
    <n v="90000"/>
    <n v="1"/>
    <n v="0"/>
    <n v="0"/>
    <n v="1"/>
    <n v="0"/>
    <n v="1"/>
    <x v="3"/>
    <x v="2"/>
  </r>
  <r>
    <s v="Remote"/>
    <n v="90000"/>
    <n v="1"/>
    <n v="0"/>
    <n v="0"/>
    <n v="1"/>
    <n v="0"/>
    <n v="1"/>
    <x v="3"/>
    <x v="2"/>
  </r>
  <r>
    <s v="Remote"/>
    <n v="90000"/>
    <n v="0"/>
    <n v="0"/>
    <n v="1"/>
    <n v="1"/>
    <n v="1"/>
    <n v="0"/>
    <x v="0"/>
    <x v="1"/>
  </r>
  <r>
    <s v="Remote"/>
    <n v="90000"/>
    <n v="0"/>
    <n v="0"/>
    <n v="1"/>
    <n v="1"/>
    <n v="1"/>
    <n v="0"/>
    <x v="0"/>
    <x v="1"/>
  </r>
  <r>
    <s v="Chicago, IL"/>
    <n v="90000"/>
    <n v="1"/>
    <n v="1"/>
    <n v="1"/>
    <n v="1"/>
    <n v="1"/>
    <n v="0"/>
    <x v="0"/>
    <x v="1"/>
  </r>
  <r>
    <s v="Iselin, NJ"/>
    <n v="90061"/>
    <n v="1"/>
    <n v="0"/>
    <n v="0"/>
    <n v="0"/>
    <n v="0"/>
    <n v="1"/>
    <x v="3"/>
    <x v="0"/>
  </r>
  <r>
    <s v="Spring, TX"/>
    <n v="90149"/>
    <n v="0"/>
    <n v="0"/>
    <n v="0"/>
    <n v="0"/>
    <n v="1"/>
    <n v="0"/>
    <x v="1"/>
    <x v="1"/>
  </r>
  <r>
    <s v="Lafayette, LA"/>
    <n v="90402"/>
    <n v="1"/>
    <n v="0"/>
    <n v="0"/>
    <n v="1"/>
    <n v="0"/>
    <n v="0"/>
    <x v="0"/>
    <x v="2"/>
  </r>
  <r>
    <s v="Lafayette, LA"/>
    <n v="90402"/>
    <n v="1"/>
    <n v="0"/>
    <n v="0"/>
    <n v="1"/>
    <n v="0"/>
    <n v="0"/>
    <x v="0"/>
    <x v="2"/>
  </r>
  <r>
    <s v="Farmington, UT"/>
    <n v="90407"/>
    <n v="1"/>
    <n v="1"/>
    <n v="0"/>
    <n v="1"/>
    <n v="1"/>
    <n v="1"/>
    <x v="0"/>
    <x v="1"/>
  </r>
  <r>
    <s v="Farmington, UT"/>
    <n v="90407"/>
    <n v="1"/>
    <n v="1"/>
    <n v="0"/>
    <n v="1"/>
    <n v="1"/>
    <n v="1"/>
    <x v="0"/>
    <x v="1"/>
  </r>
  <r>
    <s v="Springfield, VA"/>
    <n v="90418"/>
    <n v="0"/>
    <n v="1"/>
    <n v="1"/>
    <n v="1"/>
    <n v="0"/>
    <n v="0"/>
    <x v="0"/>
    <x v="0"/>
  </r>
  <r>
    <s v="Hampton, VA"/>
    <n v="90526"/>
    <n v="1"/>
    <n v="0"/>
    <n v="0"/>
    <n v="1"/>
    <n v="0"/>
    <n v="1"/>
    <x v="0"/>
    <x v="1"/>
  </r>
  <r>
    <s v="Draper, UT"/>
    <n v="90710"/>
    <n v="0"/>
    <n v="0"/>
    <n v="0"/>
    <n v="1"/>
    <n v="0"/>
    <n v="0"/>
    <x v="0"/>
    <x v="2"/>
  </r>
  <r>
    <s v="Norfolk, VA"/>
    <n v="90892"/>
    <n v="1"/>
    <n v="1"/>
    <n v="1"/>
    <n v="0"/>
    <n v="1"/>
    <n v="1"/>
    <x v="3"/>
    <x v="0"/>
  </r>
  <r>
    <s v="Norfolk, VA"/>
    <n v="90892"/>
    <n v="1"/>
    <n v="1"/>
    <n v="1"/>
    <n v="0"/>
    <n v="1"/>
    <n v="1"/>
    <x v="3"/>
    <x v="0"/>
  </r>
  <r>
    <s v="College Station, TX"/>
    <n v="91174"/>
    <n v="1"/>
    <n v="0"/>
    <n v="0"/>
    <n v="0"/>
    <n v="0"/>
    <n v="1"/>
    <x v="2"/>
    <x v="2"/>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Provo, UT"/>
    <n v="91214"/>
    <n v="1"/>
    <n v="0"/>
    <n v="0"/>
    <n v="0"/>
    <n v="1"/>
    <n v="1"/>
    <x v="3"/>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Conshohocken, PA"/>
    <n v="91258"/>
    <n v="0"/>
    <n v="0"/>
    <n v="0"/>
    <n v="0"/>
    <n v="0"/>
    <n v="0"/>
    <x v="1"/>
    <x v="1"/>
  </r>
  <r>
    <s v="Atlanta, GA"/>
    <n v="91428"/>
    <n v="0"/>
    <n v="0"/>
    <n v="0"/>
    <n v="0"/>
    <n v="1"/>
    <n v="1"/>
    <x v="2"/>
    <x v="1"/>
  </r>
  <r>
    <s v="Golden, CO"/>
    <n v="91950"/>
    <n v="1"/>
    <n v="0"/>
    <n v="0"/>
    <n v="1"/>
    <n v="0"/>
    <n v="1"/>
    <x v="2"/>
    <x v="1"/>
  </r>
  <r>
    <s v="Golden, CO"/>
    <n v="91950"/>
    <n v="1"/>
    <n v="0"/>
    <n v="0"/>
    <n v="1"/>
    <n v="0"/>
    <n v="1"/>
    <x v="2"/>
    <x v="1"/>
  </r>
  <r>
    <s v="Golden, CO"/>
    <n v="91950"/>
    <n v="1"/>
    <n v="0"/>
    <n v="0"/>
    <n v="1"/>
    <n v="0"/>
    <n v="1"/>
    <x v="2"/>
    <x v="1"/>
  </r>
  <r>
    <s v="Golden, CO"/>
    <n v="91950"/>
    <n v="1"/>
    <n v="0"/>
    <n v="0"/>
    <n v="1"/>
    <n v="0"/>
    <n v="1"/>
    <x v="2"/>
    <x v="1"/>
  </r>
  <r>
    <s v="Golden, CO"/>
    <n v="91950"/>
    <n v="1"/>
    <n v="0"/>
    <n v="0"/>
    <n v="1"/>
    <n v="0"/>
    <n v="1"/>
    <x v="2"/>
    <x v="1"/>
  </r>
  <r>
    <s v="Framingham, MA"/>
    <n v="91998"/>
    <n v="1"/>
    <n v="0"/>
    <n v="0"/>
    <n v="1"/>
    <n v="0"/>
    <n v="0"/>
    <x v="0"/>
    <x v="0"/>
  </r>
  <r>
    <s v="Framingham, MA"/>
    <n v="91998"/>
    <n v="1"/>
    <n v="0"/>
    <n v="0"/>
    <n v="1"/>
    <n v="0"/>
    <n v="0"/>
    <x v="0"/>
    <x v="0"/>
  </r>
  <r>
    <s v="Framingham, MA"/>
    <n v="91998"/>
    <n v="1"/>
    <n v="0"/>
    <n v="0"/>
    <n v="1"/>
    <n v="0"/>
    <n v="0"/>
    <x v="0"/>
    <x v="0"/>
  </r>
  <r>
    <s v="Framingham, MA"/>
    <n v="91998"/>
    <n v="1"/>
    <n v="0"/>
    <n v="0"/>
    <n v="1"/>
    <n v="0"/>
    <n v="0"/>
    <x v="0"/>
    <x v="0"/>
  </r>
  <r>
    <s v="Framingham, MA"/>
    <n v="91998"/>
    <n v="1"/>
    <n v="0"/>
    <n v="0"/>
    <n v="1"/>
    <n v="0"/>
    <n v="0"/>
    <x v="0"/>
    <x v="0"/>
  </r>
  <r>
    <s v="Framingham, MA"/>
    <n v="91998"/>
    <n v="1"/>
    <n v="0"/>
    <n v="0"/>
    <n v="1"/>
    <n v="0"/>
    <n v="0"/>
    <x v="0"/>
    <x v="0"/>
  </r>
  <r>
    <s v="South Carolina"/>
    <n v="92000"/>
    <n v="0"/>
    <n v="0"/>
    <n v="0"/>
    <n v="0"/>
    <n v="1"/>
    <n v="0"/>
    <x v="1"/>
    <x v="1"/>
  </r>
  <r>
    <s v="Boston, MA"/>
    <n v="92003"/>
    <n v="0"/>
    <n v="0"/>
    <n v="0"/>
    <n v="1"/>
    <n v="1"/>
    <n v="0"/>
    <x v="0"/>
    <x v="0"/>
  </r>
  <r>
    <s v="Reston, VA"/>
    <n v="92169"/>
    <n v="1"/>
    <n v="1"/>
    <n v="0"/>
    <n v="1"/>
    <n v="0"/>
    <n v="0"/>
    <x v="3"/>
    <x v="2"/>
  </r>
  <r>
    <s v="Tampa, FL"/>
    <n v="92237"/>
    <n v="1"/>
    <n v="0"/>
    <n v="1"/>
    <n v="0"/>
    <n v="0"/>
    <n v="0"/>
    <x v="0"/>
    <x v="1"/>
  </r>
  <r>
    <s v="Washington, DC"/>
    <n v="92305"/>
    <n v="1"/>
    <n v="0"/>
    <n v="0"/>
    <n v="0"/>
    <n v="1"/>
    <n v="0"/>
    <x v="0"/>
    <x v="0"/>
  </r>
  <r>
    <s v="Tampa, FL"/>
    <n v="92430"/>
    <n v="1"/>
    <n v="0"/>
    <n v="1"/>
    <n v="1"/>
    <n v="0"/>
    <n v="1"/>
    <x v="0"/>
    <x v="0"/>
  </r>
  <r>
    <s v="Remote"/>
    <n v="92500"/>
    <n v="1"/>
    <n v="0"/>
    <n v="1"/>
    <n v="1"/>
    <n v="1"/>
    <n v="1"/>
    <x v="3"/>
    <x v="1"/>
  </r>
  <r>
    <s v="San Jose, CA"/>
    <n v="92500"/>
    <n v="1"/>
    <n v="0"/>
    <n v="0"/>
    <n v="1"/>
    <n v="0"/>
    <n v="1"/>
    <x v="2"/>
    <x v="1"/>
  </r>
  <r>
    <s v="Austin, TX"/>
    <n v="92625"/>
    <n v="1"/>
    <n v="1"/>
    <n v="1"/>
    <n v="1"/>
    <n v="1"/>
    <n v="1"/>
    <x v="0"/>
    <x v="0"/>
  </r>
  <r>
    <s v="Austin, TX"/>
    <n v="92625"/>
    <n v="1"/>
    <n v="1"/>
    <n v="1"/>
    <n v="1"/>
    <n v="1"/>
    <n v="1"/>
    <x v="0"/>
    <x v="0"/>
  </r>
  <r>
    <s v="Austin, TX"/>
    <n v="92625"/>
    <n v="1"/>
    <n v="1"/>
    <n v="1"/>
    <n v="1"/>
    <n v="1"/>
    <n v="1"/>
    <x v="0"/>
    <x v="0"/>
  </r>
  <r>
    <s v="Austin, TX"/>
    <n v="92625"/>
    <n v="1"/>
    <n v="1"/>
    <n v="1"/>
    <n v="1"/>
    <n v="1"/>
    <n v="1"/>
    <x v="0"/>
    <x v="0"/>
  </r>
  <r>
    <s v="Austin, TX"/>
    <n v="92625"/>
    <n v="1"/>
    <n v="1"/>
    <n v="1"/>
    <n v="1"/>
    <n v="1"/>
    <n v="1"/>
    <x v="0"/>
    <x v="0"/>
  </r>
  <r>
    <s v="Austin, TX"/>
    <n v="92625"/>
    <n v="1"/>
    <n v="1"/>
    <n v="1"/>
    <n v="1"/>
    <n v="1"/>
    <n v="1"/>
    <x v="0"/>
    <x v="0"/>
  </r>
  <r>
    <s v="Tampa, FL"/>
    <n v="92816"/>
    <n v="1"/>
    <n v="0"/>
    <n v="0"/>
    <n v="0"/>
    <n v="0"/>
    <n v="1"/>
    <x v="3"/>
    <x v="1"/>
  </r>
  <r>
    <s v="Tampa, FL"/>
    <n v="92816"/>
    <n v="1"/>
    <n v="0"/>
    <n v="0"/>
    <n v="0"/>
    <n v="0"/>
    <n v="1"/>
    <x v="3"/>
    <x v="1"/>
  </r>
  <r>
    <s v="Tampa, FL"/>
    <n v="92816"/>
    <n v="1"/>
    <n v="0"/>
    <n v="0"/>
    <n v="0"/>
    <n v="0"/>
    <n v="1"/>
    <x v="3"/>
    <x v="1"/>
  </r>
  <r>
    <s v="Remote"/>
    <n v="93000"/>
    <n v="1"/>
    <n v="0"/>
    <n v="0"/>
    <n v="0"/>
    <n v="0"/>
    <n v="0"/>
    <x v="1"/>
    <x v="0"/>
  </r>
  <r>
    <s v="Denver, CO"/>
    <n v="93000"/>
    <n v="1"/>
    <n v="0"/>
    <n v="0"/>
    <n v="0"/>
    <n v="1"/>
    <n v="0"/>
    <x v="1"/>
    <x v="1"/>
  </r>
  <r>
    <s v="Denver, CO"/>
    <n v="93000"/>
    <n v="1"/>
    <n v="0"/>
    <n v="0"/>
    <n v="0"/>
    <n v="1"/>
    <n v="0"/>
    <x v="1"/>
    <x v="1"/>
  </r>
  <r>
    <s v="Minneapolis, MN"/>
    <n v="93028"/>
    <n v="0"/>
    <n v="0"/>
    <n v="0"/>
    <n v="1"/>
    <n v="1"/>
    <n v="0"/>
    <x v="0"/>
    <x v="1"/>
  </r>
  <r>
    <s v="Minneapolis, MN"/>
    <n v="93028"/>
    <n v="0"/>
    <n v="0"/>
    <n v="0"/>
    <n v="1"/>
    <n v="1"/>
    <n v="0"/>
    <x v="0"/>
    <x v="1"/>
  </r>
  <r>
    <s v="Boston, MA"/>
    <n v="93133"/>
    <n v="0"/>
    <n v="0"/>
    <n v="0"/>
    <n v="0"/>
    <n v="0"/>
    <n v="0"/>
    <x v="4"/>
    <x v="0"/>
  </r>
  <r>
    <s v="Boston, MA"/>
    <n v="93133"/>
    <n v="0"/>
    <n v="0"/>
    <n v="0"/>
    <n v="0"/>
    <n v="0"/>
    <n v="0"/>
    <x v="4"/>
    <x v="0"/>
  </r>
  <r>
    <s v="Southborough, MA"/>
    <n v="93316"/>
    <n v="1"/>
    <n v="0"/>
    <n v="0"/>
    <n v="1"/>
    <n v="0"/>
    <n v="0"/>
    <x v="0"/>
    <x v="0"/>
  </r>
  <r>
    <s v="Southborough, MA"/>
    <n v="93316"/>
    <n v="1"/>
    <n v="0"/>
    <n v="0"/>
    <n v="1"/>
    <n v="0"/>
    <n v="0"/>
    <x v="0"/>
    <x v="0"/>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Remote"/>
    <n v="93500"/>
    <n v="1"/>
    <n v="0"/>
    <n v="0"/>
    <n v="0"/>
    <n v="0"/>
    <n v="1"/>
    <x v="3"/>
    <x v="2"/>
  </r>
  <r>
    <s v="Lemont, IL"/>
    <n v="93708"/>
    <n v="0"/>
    <n v="0"/>
    <n v="0"/>
    <n v="0"/>
    <n v="0"/>
    <n v="1"/>
    <x v="3"/>
    <x v="2"/>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Thousand Oaks, CA"/>
    <n v="93901"/>
    <n v="1"/>
    <n v="0"/>
    <n v="0"/>
    <n v="0"/>
    <n v="1"/>
    <n v="1"/>
    <x v="3"/>
    <x v="1"/>
  </r>
  <r>
    <s v="Paris, OR"/>
    <n v="93967"/>
    <n v="0"/>
    <n v="0"/>
    <n v="0"/>
    <n v="0"/>
    <n v="1"/>
    <n v="0"/>
    <x v="0"/>
    <x v="1"/>
  </r>
  <r>
    <s v="Los Angeles, CA"/>
    <n v="94000"/>
    <n v="1"/>
    <n v="0"/>
    <n v="0"/>
    <n v="0"/>
    <n v="1"/>
    <n v="0"/>
    <x v="3"/>
    <x v="2"/>
  </r>
  <r>
    <s v="Houston, TX"/>
    <n v="94113"/>
    <n v="1"/>
    <n v="0"/>
    <n v="0"/>
    <n v="0"/>
    <n v="0"/>
    <n v="0"/>
    <x v="3"/>
    <x v="1"/>
  </r>
  <r>
    <s v="Golden, CO"/>
    <n v="94450"/>
    <n v="1"/>
    <n v="0"/>
    <n v="0"/>
    <n v="1"/>
    <n v="0"/>
    <n v="1"/>
    <x v="4"/>
    <x v="1"/>
  </r>
  <r>
    <s v="Atlanta, IN"/>
    <n v="94485"/>
    <n v="1"/>
    <n v="0"/>
    <n v="0"/>
    <n v="0"/>
    <n v="0"/>
    <n v="1"/>
    <x v="3"/>
    <x v="2"/>
  </r>
  <r>
    <s v="Charlotte, NC"/>
    <n v="94580"/>
    <n v="0"/>
    <n v="0"/>
    <n v="0"/>
    <n v="0"/>
    <n v="0"/>
    <n v="0"/>
    <x v="0"/>
    <x v="2"/>
  </r>
  <r>
    <s v="Charlotte, NC"/>
    <n v="94719"/>
    <n v="0"/>
    <n v="0"/>
    <n v="1"/>
    <n v="0"/>
    <n v="0"/>
    <n v="0"/>
    <x v="0"/>
    <x v="2"/>
  </r>
  <r>
    <s v="Charlotte, NC"/>
    <n v="94719"/>
    <n v="0"/>
    <n v="0"/>
    <n v="1"/>
    <n v="0"/>
    <n v="0"/>
    <n v="0"/>
    <x v="0"/>
    <x v="2"/>
  </r>
  <r>
    <s v="Chicago, IL"/>
    <n v="94974"/>
    <n v="0"/>
    <n v="0"/>
    <n v="1"/>
    <n v="0"/>
    <n v="0"/>
    <n v="0"/>
    <x v="0"/>
    <x v="1"/>
  </r>
  <r>
    <s v="Kingston, RI"/>
    <n v="95000"/>
    <n v="1"/>
    <n v="1"/>
    <n v="0"/>
    <n v="0"/>
    <n v="1"/>
    <n v="1"/>
    <x v="3"/>
    <x v="1"/>
  </r>
  <r>
    <s v="Remote"/>
    <n v="95000"/>
    <n v="1"/>
    <n v="0"/>
    <n v="0"/>
    <n v="0"/>
    <n v="1"/>
    <n v="0"/>
    <x v="0"/>
    <x v="1"/>
  </r>
  <r>
    <s v="Remote"/>
    <n v="95000"/>
    <n v="1"/>
    <n v="0"/>
    <n v="0"/>
    <n v="0"/>
    <n v="1"/>
    <n v="0"/>
    <x v="0"/>
    <x v="1"/>
  </r>
  <r>
    <s v="Chicago, IL"/>
    <n v="95136"/>
    <n v="1"/>
    <n v="1"/>
    <n v="0"/>
    <n v="1"/>
    <n v="0"/>
    <n v="0"/>
    <x v="0"/>
    <x v="1"/>
  </r>
  <r>
    <s v="White Plains, NY"/>
    <n v="95293"/>
    <n v="1"/>
    <n v="0"/>
    <n v="0"/>
    <n v="0"/>
    <n v="0"/>
    <n v="1"/>
    <x v="3"/>
    <x v="2"/>
  </r>
  <r>
    <s v="White Plains, NY"/>
    <n v="95293"/>
    <n v="1"/>
    <n v="0"/>
    <n v="0"/>
    <n v="0"/>
    <n v="0"/>
    <n v="1"/>
    <x v="3"/>
    <x v="2"/>
  </r>
  <r>
    <s v="Dayton, OH"/>
    <n v="95401"/>
    <n v="1"/>
    <n v="0"/>
    <n v="0"/>
    <n v="1"/>
    <n v="0"/>
    <n v="0"/>
    <x v="3"/>
    <x v="1"/>
  </r>
  <r>
    <s v="Dayton, OH"/>
    <n v="95401"/>
    <n v="1"/>
    <n v="0"/>
    <n v="0"/>
    <n v="1"/>
    <n v="0"/>
    <n v="0"/>
    <x v="3"/>
    <x v="1"/>
  </r>
  <r>
    <s v="Dearborn, MI"/>
    <n v="95490"/>
    <n v="1"/>
    <n v="0"/>
    <n v="0"/>
    <n v="0"/>
    <n v="1"/>
    <n v="0"/>
    <x v="3"/>
    <x v="1"/>
  </r>
  <r>
    <s v="Exton, PA"/>
    <n v="95585"/>
    <n v="1"/>
    <n v="0"/>
    <n v="0"/>
    <n v="1"/>
    <n v="1"/>
    <n v="0"/>
    <x v="0"/>
    <x v="1"/>
  </r>
  <r>
    <s v="Grand Rapids, MI"/>
    <n v="95602"/>
    <n v="1"/>
    <n v="1"/>
    <n v="0"/>
    <n v="0"/>
    <n v="0"/>
    <n v="1"/>
    <x v="3"/>
    <x v="1"/>
  </r>
  <r>
    <s v="Grand Rapids, MI"/>
    <n v="95602"/>
    <n v="1"/>
    <n v="1"/>
    <n v="0"/>
    <n v="0"/>
    <n v="0"/>
    <n v="1"/>
    <x v="3"/>
    <x v="1"/>
  </r>
  <r>
    <s v="Jacksonville, FL"/>
    <n v="95647"/>
    <n v="1"/>
    <n v="0"/>
    <n v="0"/>
    <n v="1"/>
    <n v="0"/>
    <n v="0"/>
    <x v="3"/>
    <x v="1"/>
  </r>
  <r>
    <s v="Jacksonville, FL"/>
    <n v="95647"/>
    <n v="1"/>
    <n v="0"/>
    <n v="0"/>
    <n v="1"/>
    <n v="0"/>
    <n v="0"/>
    <x v="3"/>
    <x v="1"/>
  </r>
  <r>
    <s v="Washington, DC"/>
    <n v="95695"/>
    <n v="1"/>
    <n v="1"/>
    <n v="0"/>
    <n v="0"/>
    <n v="1"/>
    <n v="1"/>
    <x v="3"/>
    <x v="1"/>
  </r>
  <r>
    <s v="Rockville, MD"/>
    <n v="95893"/>
    <n v="1"/>
    <n v="1"/>
    <n v="0"/>
    <n v="1"/>
    <n v="0"/>
    <n v="0"/>
    <x v="0"/>
    <x v="2"/>
  </r>
  <r>
    <s v="Rockville, MD"/>
    <n v="95893"/>
    <n v="1"/>
    <n v="1"/>
    <n v="0"/>
    <n v="1"/>
    <n v="0"/>
    <n v="0"/>
    <x v="0"/>
    <x v="2"/>
  </r>
  <r>
    <s v="Spring, TX"/>
    <n v="95911"/>
    <n v="0"/>
    <n v="0"/>
    <n v="0"/>
    <n v="0"/>
    <n v="1"/>
    <n v="0"/>
    <x v="0"/>
    <x v="1"/>
  </r>
  <r>
    <s v="Spring, TX"/>
    <n v="95911"/>
    <n v="0"/>
    <n v="0"/>
    <n v="0"/>
    <n v="0"/>
    <n v="1"/>
    <n v="0"/>
    <x v="0"/>
    <x v="1"/>
  </r>
  <r>
    <s v="Spring, TX"/>
    <n v="95911"/>
    <n v="0"/>
    <n v="0"/>
    <n v="0"/>
    <n v="0"/>
    <n v="1"/>
    <n v="0"/>
    <x v="0"/>
    <x v="1"/>
  </r>
  <r>
    <s v="Spring, TX"/>
    <n v="95911"/>
    <n v="0"/>
    <n v="0"/>
    <n v="0"/>
    <n v="0"/>
    <n v="1"/>
    <n v="0"/>
    <x v="0"/>
    <x v="1"/>
  </r>
  <r>
    <s v="Spring, TX"/>
    <n v="95911"/>
    <n v="0"/>
    <n v="0"/>
    <n v="0"/>
    <n v="0"/>
    <n v="1"/>
    <n v="0"/>
    <x v="0"/>
    <x v="1"/>
  </r>
  <r>
    <s v="Spring, TX"/>
    <n v="95911"/>
    <n v="0"/>
    <n v="0"/>
    <n v="0"/>
    <n v="0"/>
    <n v="1"/>
    <n v="0"/>
    <x v="0"/>
    <x v="1"/>
  </r>
  <r>
    <s v="Camp Lejeune, NC"/>
    <n v="96278"/>
    <n v="1"/>
    <n v="0"/>
    <n v="0"/>
    <n v="0"/>
    <n v="0"/>
    <n v="1"/>
    <x v="3"/>
    <x v="0"/>
  </r>
  <r>
    <s v="Austin, TX"/>
    <n v="96446"/>
    <n v="0"/>
    <n v="0"/>
    <n v="0"/>
    <n v="0"/>
    <n v="0"/>
    <n v="1"/>
    <x v="3"/>
    <x v="2"/>
  </r>
  <r>
    <s v="Austin, TX"/>
    <n v="96446"/>
    <n v="0"/>
    <n v="0"/>
    <n v="0"/>
    <n v="0"/>
    <n v="0"/>
    <n v="1"/>
    <x v="3"/>
    <x v="2"/>
  </r>
  <r>
    <s v="Lexington, MA"/>
    <n v="96449"/>
    <n v="0"/>
    <n v="0"/>
    <n v="0"/>
    <n v="0"/>
    <n v="0"/>
    <n v="0"/>
    <x v="3"/>
    <x v="0"/>
  </r>
  <r>
    <s v="Durham, NC"/>
    <n v="96511"/>
    <n v="1"/>
    <n v="0"/>
    <n v="0"/>
    <n v="0"/>
    <n v="0"/>
    <n v="0"/>
    <x v="0"/>
    <x v="2"/>
  </r>
  <r>
    <s v="Irving, TX"/>
    <n v="96564"/>
    <n v="1"/>
    <n v="1"/>
    <n v="0"/>
    <n v="0"/>
    <n v="0"/>
    <n v="0"/>
    <x v="0"/>
    <x v="2"/>
  </r>
  <r>
    <s v="Brooklyn, NY"/>
    <n v="97000"/>
    <n v="1"/>
    <n v="0"/>
    <n v="0"/>
    <n v="0"/>
    <n v="0"/>
    <n v="0"/>
    <x v="3"/>
    <x v="1"/>
  </r>
  <r>
    <s v="Remote"/>
    <n v="97000"/>
    <n v="1"/>
    <n v="0"/>
    <n v="1"/>
    <n v="1"/>
    <n v="0"/>
    <n v="1"/>
    <x v="3"/>
    <x v="2"/>
  </r>
  <r>
    <s v="Remote"/>
    <n v="97000"/>
    <n v="1"/>
    <n v="0"/>
    <n v="1"/>
    <n v="1"/>
    <n v="0"/>
    <n v="1"/>
    <x v="3"/>
    <x v="2"/>
  </r>
  <r>
    <s v="Remote"/>
    <n v="97000"/>
    <n v="1"/>
    <n v="0"/>
    <n v="1"/>
    <n v="1"/>
    <n v="0"/>
    <n v="1"/>
    <x v="3"/>
    <x v="2"/>
  </r>
  <r>
    <s v="Remote"/>
    <n v="97000"/>
    <n v="1"/>
    <n v="0"/>
    <n v="1"/>
    <n v="1"/>
    <n v="0"/>
    <n v="1"/>
    <x v="3"/>
    <x v="2"/>
  </r>
  <r>
    <s v="Remote"/>
    <n v="97000"/>
    <n v="1"/>
    <n v="0"/>
    <n v="1"/>
    <n v="1"/>
    <n v="0"/>
    <n v="1"/>
    <x v="3"/>
    <x v="2"/>
  </r>
  <r>
    <s v="Remote"/>
    <n v="97000"/>
    <n v="1"/>
    <n v="0"/>
    <n v="1"/>
    <n v="1"/>
    <n v="0"/>
    <n v="1"/>
    <x v="3"/>
    <x v="2"/>
  </r>
  <r>
    <s v="Brooklyn, NY"/>
    <n v="97000"/>
    <n v="1"/>
    <n v="0"/>
    <n v="0"/>
    <n v="0"/>
    <n v="0"/>
    <n v="0"/>
    <x v="3"/>
    <x v="1"/>
  </r>
  <r>
    <s v="Texas City, TX"/>
    <n v="97500"/>
    <n v="1"/>
    <n v="0"/>
    <n v="0"/>
    <n v="1"/>
    <n v="0"/>
    <n v="0"/>
    <x v="1"/>
    <x v="2"/>
  </r>
  <r>
    <s v="Remote"/>
    <n v="98000"/>
    <n v="1"/>
    <n v="1"/>
    <n v="0"/>
    <n v="0"/>
    <n v="1"/>
    <n v="1"/>
    <x v="3"/>
    <x v="0"/>
  </r>
  <r>
    <s v="Remote"/>
    <n v="98000"/>
    <n v="1"/>
    <n v="1"/>
    <n v="0"/>
    <n v="0"/>
    <n v="1"/>
    <n v="1"/>
    <x v="3"/>
    <x v="0"/>
  </r>
  <r>
    <s v="Remote"/>
    <n v="98000"/>
    <n v="1"/>
    <n v="1"/>
    <n v="0"/>
    <n v="0"/>
    <n v="1"/>
    <n v="1"/>
    <x v="3"/>
    <x v="0"/>
  </r>
  <r>
    <s v="Bellevue, WA"/>
    <n v="98337"/>
    <n v="0"/>
    <n v="0"/>
    <n v="0"/>
    <n v="0"/>
    <n v="1"/>
    <n v="0"/>
    <x v="3"/>
    <x v="0"/>
  </r>
  <r>
    <s v="Washington, VA"/>
    <n v="98636"/>
    <n v="1"/>
    <n v="0"/>
    <n v="0"/>
    <n v="1"/>
    <n v="0"/>
    <n v="1"/>
    <x v="2"/>
    <x v="1"/>
  </r>
  <r>
    <s v="Washington, VA"/>
    <n v="98636"/>
    <n v="1"/>
    <n v="0"/>
    <n v="0"/>
    <n v="1"/>
    <n v="0"/>
    <n v="1"/>
    <x v="2"/>
    <x v="1"/>
  </r>
  <r>
    <s v="Woodbridge, NJ"/>
    <n v="98694"/>
    <n v="0"/>
    <n v="0"/>
    <n v="0"/>
    <n v="0"/>
    <n v="1"/>
    <n v="0"/>
    <x v="3"/>
    <x v="1"/>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Vienna, NY"/>
    <n v="98706"/>
    <n v="1"/>
    <n v="0"/>
    <n v="0"/>
    <n v="0"/>
    <n v="1"/>
    <n v="1"/>
    <x v="1"/>
    <x v="0"/>
  </r>
  <r>
    <s v="Alexandria, VA"/>
    <n v="98706"/>
    <n v="1"/>
    <n v="0"/>
    <n v="0"/>
    <n v="0"/>
    <n v="1"/>
    <n v="1"/>
    <x v="3"/>
    <x v="0"/>
  </r>
  <r>
    <s v="Vienna, NY"/>
    <n v="98706"/>
    <n v="1"/>
    <n v="0"/>
    <n v="0"/>
    <n v="0"/>
    <n v="1"/>
    <n v="1"/>
    <x v="1"/>
    <x v="0"/>
  </r>
  <r>
    <s v="Glen Echo, MD"/>
    <n v="98828"/>
    <n v="1"/>
    <n v="0"/>
    <n v="0"/>
    <n v="0"/>
    <n v="0"/>
    <n v="1"/>
    <x v="3"/>
    <x v="2"/>
  </r>
  <r>
    <s v="Whippany, NJ"/>
    <n v="98849"/>
    <n v="0"/>
    <n v="0"/>
    <n v="0"/>
    <n v="0"/>
    <n v="1"/>
    <n v="0"/>
    <x v="1"/>
    <x v="1"/>
  </r>
  <r>
    <s v="Whippany, NJ"/>
    <n v="98849"/>
    <n v="0"/>
    <n v="0"/>
    <n v="0"/>
    <n v="0"/>
    <n v="1"/>
    <n v="0"/>
    <x v="1"/>
    <x v="1"/>
  </r>
  <r>
    <s v="Whippany, NJ"/>
    <n v="98849"/>
    <n v="0"/>
    <n v="0"/>
    <n v="0"/>
    <n v="0"/>
    <n v="1"/>
    <n v="0"/>
    <x v="1"/>
    <x v="1"/>
  </r>
  <r>
    <s v="Whippany, NJ"/>
    <n v="98849"/>
    <n v="0"/>
    <n v="0"/>
    <n v="0"/>
    <n v="0"/>
    <n v="1"/>
    <n v="0"/>
    <x v="1"/>
    <x v="1"/>
  </r>
  <r>
    <s v="Whippany, NJ"/>
    <n v="98849"/>
    <n v="0"/>
    <n v="0"/>
    <n v="0"/>
    <n v="0"/>
    <n v="1"/>
    <n v="0"/>
    <x v="1"/>
    <x v="1"/>
  </r>
  <r>
    <s v="Franklin Lakes, NJ"/>
    <n v="99003"/>
    <n v="1"/>
    <n v="1"/>
    <n v="1"/>
    <n v="1"/>
    <n v="1"/>
    <n v="1"/>
    <x v="3"/>
    <x v="1"/>
  </r>
  <r>
    <s v="Boston, MA"/>
    <n v="99067"/>
    <n v="1"/>
    <n v="0"/>
    <n v="0"/>
    <n v="0"/>
    <n v="0"/>
    <n v="1"/>
    <x v="3"/>
    <x v="1"/>
  </r>
  <r>
    <s v="Reston, VA"/>
    <n v="99098"/>
    <n v="1"/>
    <n v="0"/>
    <n v="0"/>
    <n v="1"/>
    <n v="0"/>
    <n v="0"/>
    <x v="3"/>
    <x v="1"/>
  </r>
  <r>
    <s v="Reston, VA"/>
    <n v="99098"/>
    <n v="1"/>
    <n v="0"/>
    <n v="0"/>
    <n v="1"/>
    <n v="0"/>
    <n v="0"/>
    <x v="3"/>
    <x v="1"/>
  </r>
  <r>
    <s v="Reston, VA"/>
    <n v="99098"/>
    <n v="1"/>
    <n v="0"/>
    <n v="0"/>
    <n v="1"/>
    <n v="0"/>
    <n v="0"/>
    <x v="3"/>
    <x v="1"/>
  </r>
  <r>
    <s v="Reston, VA"/>
    <n v="99098"/>
    <n v="1"/>
    <n v="0"/>
    <n v="0"/>
    <n v="1"/>
    <n v="0"/>
    <n v="0"/>
    <x v="3"/>
    <x v="1"/>
  </r>
  <r>
    <s v="Tysons Corner, VA"/>
    <n v="99187"/>
    <n v="1"/>
    <n v="0"/>
    <n v="0"/>
    <n v="0"/>
    <n v="0"/>
    <n v="1"/>
    <x v="3"/>
    <x v="0"/>
  </r>
  <r>
    <s v="Tysons Corner, VA"/>
    <n v="99187"/>
    <n v="1"/>
    <n v="0"/>
    <n v="0"/>
    <n v="0"/>
    <n v="0"/>
    <n v="1"/>
    <x v="3"/>
    <x v="0"/>
  </r>
  <r>
    <s v="Tysons Corner, VA"/>
    <n v="99187"/>
    <n v="1"/>
    <n v="0"/>
    <n v="0"/>
    <n v="0"/>
    <n v="0"/>
    <n v="1"/>
    <x v="3"/>
    <x v="0"/>
  </r>
  <r>
    <s v="Tysons Corner, VA"/>
    <n v="99187"/>
    <n v="1"/>
    <n v="0"/>
    <n v="0"/>
    <n v="0"/>
    <n v="0"/>
    <n v="1"/>
    <x v="3"/>
    <x v="0"/>
  </r>
  <r>
    <s v="Tysons Corner, VA"/>
    <n v="99187"/>
    <n v="1"/>
    <n v="0"/>
    <n v="0"/>
    <n v="0"/>
    <n v="0"/>
    <n v="1"/>
    <x v="3"/>
    <x v="0"/>
  </r>
  <r>
    <s v="Tampa, FL"/>
    <n v="99218"/>
    <n v="1"/>
    <n v="0"/>
    <n v="0"/>
    <n v="0"/>
    <n v="0"/>
    <n v="0"/>
    <x v="3"/>
    <x v="1"/>
  </r>
  <r>
    <s v="Chicago, IL"/>
    <n v="99291"/>
    <n v="1"/>
    <n v="1"/>
    <n v="0"/>
    <n v="0"/>
    <n v="0"/>
    <n v="1"/>
    <x v="3"/>
    <x v="1"/>
  </r>
  <r>
    <s v="Cambridge, MA"/>
    <n v="99297"/>
    <n v="1"/>
    <n v="0"/>
    <n v="0"/>
    <n v="0"/>
    <n v="0"/>
    <n v="1"/>
    <x v="3"/>
    <x v="2"/>
  </r>
  <r>
    <s v="Cambridge, MA"/>
    <n v="99297"/>
    <n v="1"/>
    <n v="0"/>
    <n v="0"/>
    <n v="0"/>
    <n v="0"/>
    <n v="1"/>
    <x v="3"/>
    <x v="2"/>
  </r>
  <r>
    <s v="Cambridge, MA"/>
    <n v="99297"/>
    <n v="1"/>
    <n v="0"/>
    <n v="0"/>
    <n v="0"/>
    <n v="0"/>
    <n v="1"/>
    <x v="3"/>
    <x v="2"/>
  </r>
  <r>
    <s v="Murray Hill, NJ"/>
    <n v="99354"/>
    <n v="1"/>
    <n v="0"/>
    <n v="0"/>
    <n v="0"/>
    <n v="0"/>
    <n v="1"/>
    <x v="2"/>
    <x v="1"/>
  </r>
  <r>
    <s v="Murray Hill, NJ"/>
    <n v="99354"/>
    <n v="1"/>
    <n v="0"/>
    <n v="0"/>
    <n v="0"/>
    <n v="0"/>
    <n v="1"/>
    <x v="2"/>
    <x v="1"/>
  </r>
  <r>
    <s v="Murray Hill, NJ"/>
    <n v="99354"/>
    <n v="1"/>
    <n v="0"/>
    <n v="0"/>
    <n v="0"/>
    <n v="0"/>
    <n v="1"/>
    <x v="2"/>
    <x v="1"/>
  </r>
  <r>
    <s v="Murray Hill, NJ"/>
    <n v="99354"/>
    <n v="1"/>
    <n v="0"/>
    <n v="0"/>
    <n v="0"/>
    <n v="0"/>
    <n v="1"/>
    <x v="2"/>
    <x v="1"/>
  </r>
  <r>
    <s v="Murray Hill, NJ"/>
    <n v="99354"/>
    <n v="1"/>
    <n v="0"/>
    <n v="0"/>
    <n v="0"/>
    <n v="0"/>
    <n v="1"/>
    <x v="2"/>
    <x v="1"/>
  </r>
  <r>
    <s v="Boston, MA"/>
    <n v="99762"/>
    <n v="1"/>
    <n v="1"/>
    <n v="1"/>
    <n v="0"/>
    <n v="0"/>
    <n v="1"/>
    <x v="3"/>
    <x v="0"/>
  </r>
  <r>
    <s v="Morrisville, NC"/>
    <n v="100000"/>
    <n v="1"/>
    <n v="0"/>
    <n v="0"/>
    <n v="0"/>
    <n v="1"/>
    <n v="1"/>
    <x v="3"/>
    <x v="0"/>
  </r>
  <r>
    <s v="Remote"/>
    <n v="100000"/>
    <n v="1"/>
    <n v="0"/>
    <n v="0"/>
    <n v="1"/>
    <n v="0"/>
    <n v="1"/>
    <x v="3"/>
    <x v="1"/>
  </r>
  <r>
    <s v="Remote"/>
    <n v="100000"/>
    <n v="1"/>
    <n v="0"/>
    <n v="0"/>
    <n v="0"/>
    <n v="0"/>
    <n v="1"/>
    <x v="3"/>
    <x v="1"/>
  </r>
  <r>
    <s v="Remote"/>
    <n v="100000"/>
    <n v="1"/>
    <n v="0"/>
    <n v="0"/>
    <n v="0"/>
    <n v="0"/>
    <n v="0"/>
    <x v="1"/>
    <x v="0"/>
  </r>
  <r>
    <s v="Remote"/>
    <n v="100000"/>
    <n v="1"/>
    <n v="0"/>
    <n v="0"/>
    <n v="0"/>
    <n v="0"/>
    <n v="0"/>
    <x v="1"/>
    <x v="0"/>
  </r>
  <r>
    <s v="Avenel, NJ"/>
    <n v="100000"/>
    <n v="1"/>
    <n v="0"/>
    <n v="0"/>
    <n v="0"/>
    <n v="0"/>
    <n v="1"/>
    <x v="3"/>
    <x v="2"/>
  </r>
  <r>
    <s v="Durham, NC"/>
    <n v="100000"/>
    <n v="1"/>
    <n v="0"/>
    <n v="1"/>
    <n v="1"/>
    <n v="0"/>
    <n v="1"/>
    <x v="3"/>
    <x v="2"/>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0"/>
    <n v="0"/>
    <n v="1"/>
    <x v="3"/>
    <x v="1"/>
  </r>
  <r>
    <s v="Remote"/>
    <n v="100000"/>
    <n v="1"/>
    <n v="0"/>
    <n v="0"/>
    <n v="0"/>
    <n v="0"/>
    <n v="0"/>
    <x v="1"/>
    <x v="0"/>
  </r>
  <r>
    <s v="Avenel, NJ"/>
    <n v="100000"/>
    <n v="1"/>
    <n v="0"/>
    <n v="0"/>
    <n v="0"/>
    <n v="0"/>
    <n v="1"/>
    <x v="3"/>
    <x v="2"/>
  </r>
  <r>
    <s v="Durham, NC"/>
    <n v="100000"/>
    <n v="1"/>
    <n v="0"/>
    <n v="1"/>
    <n v="1"/>
    <n v="0"/>
    <n v="1"/>
    <x v="3"/>
    <x v="2"/>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1"/>
    <n v="0"/>
    <n v="0"/>
    <n v="1"/>
    <n v="0"/>
    <n v="1"/>
    <x v="3"/>
    <x v="1"/>
  </r>
  <r>
    <s v="Remote"/>
    <n v="100000"/>
    <n v="0"/>
    <n v="0"/>
    <n v="1"/>
    <n v="0"/>
    <n v="0"/>
    <n v="0"/>
    <x v="0"/>
    <x v="2"/>
  </r>
  <r>
    <s v="Remote"/>
    <n v="100000"/>
    <n v="0"/>
    <n v="0"/>
    <n v="0"/>
    <n v="0"/>
    <n v="1"/>
    <n v="0"/>
    <x v="1"/>
    <x v="2"/>
  </r>
  <r>
    <s v="Remote"/>
    <n v="100000"/>
    <n v="1"/>
    <n v="0"/>
    <n v="0"/>
    <n v="0"/>
    <n v="1"/>
    <n v="0"/>
    <x v="1"/>
    <x v="1"/>
  </r>
  <r>
    <s v="Remote"/>
    <n v="100000"/>
    <n v="0"/>
    <n v="0"/>
    <n v="0"/>
    <n v="0"/>
    <n v="1"/>
    <n v="1"/>
    <x v="2"/>
    <x v="1"/>
  </r>
  <r>
    <s v="Mission, TX"/>
    <n v="100000"/>
    <n v="1"/>
    <n v="0"/>
    <n v="0"/>
    <n v="1"/>
    <n v="0"/>
    <n v="1"/>
    <x v="2"/>
    <x v="1"/>
  </r>
  <r>
    <s v="Remote"/>
    <n v="100000"/>
    <n v="0"/>
    <n v="0"/>
    <n v="0"/>
    <n v="0"/>
    <n v="1"/>
    <n v="1"/>
    <x v="2"/>
    <x v="1"/>
  </r>
  <r>
    <s v="Remote"/>
    <n v="100000"/>
    <n v="1"/>
    <n v="0"/>
    <n v="0"/>
    <n v="1"/>
    <n v="0"/>
    <n v="1"/>
    <x v="2"/>
    <x v="1"/>
  </r>
  <r>
    <s v="Remote"/>
    <n v="100000"/>
    <n v="0"/>
    <n v="0"/>
    <n v="0"/>
    <n v="0"/>
    <n v="1"/>
    <n v="1"/>
    <x v="2"/>
    <x v="1"/>
  </r>
  <r>
    <s v="Remote"/>
    <n v="100000"/>
    <n v="1"/>
    <n v="0"/>
    <n v="0"/>
    <n v="1"/>
    <n v="0"/>
    <n v="1"/>
    <x v="2"/>
    <x v="1"/>
  </r>
  <r>
    <s v="Remote"/>
    <n v="100000"/>
    <n v="0"/>
    <n v="0"/>
    <n v="0"/>
    <n v="0"/>
    <n v="1"/>
    <n v="1"/>
    <x v="2"/>
    <x v="1"/>
  </r>
  <r>
    <s v="Remote"/>
    <n v="100000"/>
    <n v="1"/>
    <n v="0"/>
    <n v="0"/>
    <n v="1"/>
    <n v="0"/>
    <n v="1"/>
    <x v="2"/>
    <x v="1"/>
  </r>
  <r>
    <s v="Remote"/>
    <n v="100000"/>
    <n v="0"/>
    <n v="0"/>
    <n v="0"/>
    <n v="0"/>
    <n v="1"/>
    <n v="1"/>
    <x v="2"/>
    <x v="1"/>
  </r>
  <r>
    <s v="Remote"/>
    <n v="100000"/>
    <n v="1"/>
    <n v="0"/>
    <n v="0"/>
    <n v="1"/>
    <n v="0"/>
    <n v="1"/>
    <x v="2"/>
    <x v="1"/>
  </r>
  <r>
    <s v="Remote"/>
    <n v="100120"/>
    <n v="1"/>
    <n v="0"/>
    <n v="0"/>
    <n v="0"/>
    <n v="0"/>
    <n v="0"/>
    <x v="1"/>
    <x v="2"/>
  </r>
  <r>
    <s v="Remote"/>
    <n v="100120"/>
    <n v="1"/>
    <n v="0"/>
    <n v="0"/>
    <n v="0"/>
    <n v="0"/>
    <n v="0"/>
    <x v="1"/>
    <x v="2"/>
  </r>
  <r>
    <s v="Remote"/>
    <n v="100120"/>
    <n v="1"/>
    <n v="0"/>
    <n v="0"/>
    <n v="0"/>
    <n v="0"/>
    <n v="0"/>
    <x v="1"/>
    <x v="2"/>
  </r>
  <r>
    <s v="Remote"/>
    <n v="100120"/>
    <n v="1"/>
    <n v="0"/>
    <n v="0"/>
    <n v="0"/>
    <n v="0"/>
    <n v="0"/>
    <x v="1"/>
    <x v="2"/>
  </r>
  <r>
    <s v="Remote"/>
    <n v="100120"/>
    <n v="1"/>
    <n v="0"/>
    <n v="0"/>
    <n v="0"/>
    <n v="0"/>
    <n v="0"/>
    <x v="1"/>
    <x v="2"/>
  </r>
  <r>
    <s v="Mason, OH"/>
    <n v="100481"/>
    <n v="0"/>
    <n v="0"/>
    <n v="0"/>
    <n v="0"/>
    <n v="0"/>
    <n v="0"/>
    <x v="4"/>
    <x v="1"/>
  </r>
  <r>
    <s v="Mason, OH"/>
    <n v="100481"/>
    <n v="0"/>
    <n v="0"/>
    <n v="0"/>
    <n v="0"/>
    <n v="0"/>
    <n v="0"/>
    <x v="4"/>
    <x v="1"/>
  </r>
  <r>
    <s v="Chicago, IL"/>
    <n v="100932"/>
    <n v="1"/>
    <n v="1"/>
    <n v="1"/>
    <n v="1"/>
    <n v="0"/>
    <n v="1"/>
    <x v="0"/>
    <x v="1"/>
  </r>
  <r>
    <s v="New York, NY"/>
    <n v="101043"/>
    <n v="1"/>
    <n v="0"/>
    <n v="0"/>
    <n v="1"/>
    <n v="1"/>
    <n v="0"/>
    <x v="1"/>
    <x v="1"/>
  </r>
  <r>
    <s v="Long Island City, NY"/>
    <n v="101500"/>
    <n v="0"/>
    <n v="0"/>
    <n v="0"/>
    <n v="0"/>
    <n v="1"/>
    <n v="0"/>
    <x v="1"/>
    <x v="2"/>
  </r>
  <r>
    <s v="Cincinnati, OH"/>
    <n v="101571"/>
    <n v="1"/>
    <n v="0"/>
    <n v="1"/>
    <n v="0"/>
    <n v="0"/>
    <n v="0"/>
    <x v="0"/>
    <x v="1"/>
  </r>
  <r>
    <s v="Remote"/>
    <n v="101936"/>
    <n v="1"/>
    <n v="0"/>
    <n v="0"/>
    <n v="1"/>
    <n v="1"/>
    <n v="0"/>
    <x v="0"/>
    <x v="2"/>
  </r>
  <r>
    <s v="Remote"/>
    <n v="101936"/>
    <n v="1"/>
    <n v="0"/>
    <n v="0"/>
    <n v="1"/>
    <n v="1"/>
    <n v="0"/>
    <x v="0"/>
    <x v="2"/>
  </r>
  <r>
    <s v="Remote"/>
    <n v="101936"/>
    <n v="1"/>
    <n v="0"/>
    <n v="0"/>
    <n v="1"/>
    <n v="1"/>
    <n v="0"/>
    <x v="0"/>
    <x v="2"/>
  </r>
  <r>
    <s v="Remote"/>
    <n v="101936"/>
    <n v="1"/>
    <n v="0"/>
    <n v="0"/>
    <n v="1"/>
    <n v="1"/>
    <n v="0"/>
    <x v="0"/>
    <x v="2"/>
  </r>
  <r>
    <s v="Remote"/>
    <n v="101936"/>
    <n v="1"/>
    <n v="0"/>
    <n v="0"/>
    <n v="1"/>
    <n v="1"/>
    <n v="0"/>
    <x v="0"/>
    <x v="2"/>
  </r>
  <r>
    <s v="Remote"/>
    <n v="101936"/>
    <n v="1"/>
    <n v="0"/>
    <n v="0"/>
    <n v="1"/>
    <n v="1"/>
    <n v="0"/>
    <x v="0"/>
    <x v="2"/>
  </r>
  <r>
    <s v="New York, NY"/>
    <n v="102209"/>
    <n v="1"/>
    <n v="0"/>
    <n v="0"/>
    <n v="0"/>
    <n v="0"/>
    <n v="1"/>
    <x v="4"/>
    <x v="2"/>
  </r>
  <r>
    <s v="Santa Monica, CA"/>
    <n v="102271"/>
    <n v="1"/>
    <n v="1"/>
    <n v="0"/>
    <n v="0"/>
    <n v="0"/>
    <n v="1"/>
    <x v="3"/>
    <x v="2"/>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Abbott Park, IL"/>
    <n v="102372"/>
    <n v="1"/>
    <n v="0"/>
    <n v="0"/>
    <n v="0"/>
    <n v="0"/>
    <n v="1"/>
    <x v="3"/>
    <x v="1"/>
  </r>
  <r>
    <s v="Bridgewater, NJ"/>
    <n v="102406"/>
    <n v="1"/>
    <n v="0"/>
    <n v="1"/>
    <n v="1"/>
    <n v="1"/>
    <n v="1"/>
    <x v="2"/>
    <x v="2"/>
  </r>
  <r>
    <s v="Bridgewater, NJ"/>
    <n v="102406"/>
    <n v="1"/>
    <n v="0"/>
    <n v="1"/>
    <n v="1"/>
    <n v="1"/>
    <n v="1"/>
    <x v="2"/>
    <x v="2"/>
  </r>
  <r>
    <s v="Plano, TX"/>
    <n v="102469"/>
    <n v="0"/>
    <n v="0"/>
    <n v="0"/>
    <n v="0"/>
    <n v="1"/>
    <n v="1"/>
    <x v="3"/>
    <x v="1"/>
  </r>
  <r>
    <s v="Morris, IL"/>
    <n v="102541"/>
    <n v="0"/>
    <n v="0"/>
    <n v="0"/>
    <n v="0"/>
    <n v="1"/>
    <n v="1"/>
    <x v="4"/>
    <x v="1"/>
  </r>
  <r>
    <s v="Pittsburgh, PA"/>
    <n v="102715"/>
    <n v="0"/>
    <n v="0"/>
    <n v="0"/>
    <n v="0"/>
    <n v="0"/>
    <n v="1"/>
    <x v="4"/>
    <x v="1"/>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Alexandria, VA"/>
    <n v="102817"/>
    <n v="1"/>
    <n v="0"/>
    <n v="0"/>
    <n v="0"/>
    <n v="1"/>
    <n v="1"/>
    <x v="3"/>
    <x v="0"/>
  </r>
  <r>
    <s v="Chevy Chase, MD"/>
    <n v="102871"/>
    <n v="1"/>
    <n v="1"/>
    <n v="1"/>
    <n v="1"/>
    <n v="1"/>
    <n v="1"/>
    <x v="2"/>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Atlanta, GA"/>
    <n v="103268"/>
    <n v="1"/>
    <n v="0"/>
    <n v="0"/>
    <n v="0"/>
    <n v="0"/>
    <n v="1"/>
    <x v="3"/>
    <x v="0"/>
  </r>
  <r>
    <s v="Washington, DC"/>
    <n v="103335"/>
    <n v="1"/>
    <n v="0"/>
    <n v="0"/>
    <n v="1"/>
    <n v="0"/>
    <n v="0"/>
    <x v="0"/>
    <x v="1"/>
  </r>
  <r>
    <s v="Reston, VA"/>
    <n v="103557"/>
    <n v="0"/>
    <n v="0"/>
    <n v="1"/>
    <n v="0"/>
    <n v="1"/>
    <n v="0"/>
    <x v="0"/>
    <x v="1"/>
  </r>
  <r>
    <s v="Washington, DC"/>
    <n v="103789"/>
    <n v="1"/>
    <n v="0"/>
    <n v="0"/>
    <n v="0"/>
    <n v="0"/>
    <n v="0"/>
    <x v="3"/>
    <x v="0"/>
  </r>
  <r>
    <s v="Austin, TX"/>
    <n v="103817"/>
    <n v="1"/>
    <n v="0"/>
    <n v="1"/>
    <n v="0"/>
    <n v="0"/>
    <n v="0"/>
    <x v="0"/>
    <x v="2"/>
  </r>
  <r>
    <s v="Chicago, IL"/>
    <n v="104126"/>
    <n v="1"/>
    <n v="0"/>
    <n v="1"/>
    <n v="0"/>
    <n v="0"/>
    <n v="1"/>
    <x v="0"/>
    <x v="1"/>
  </r>
  <r>
    <s v="Hershey, PA"/>
    <n v="104167"/>
    <n v="1"/>
    <n v="1"/>
    <n v="1"/>
    <n v="1"/>
    <n v="1"/>
    <n v="1"/>
    <x v="3"/>
    <x v="1"/>
  </r>
  <r>
    <s v="Hershey, PA"/>
    <n v="104167"/>
    <n v="1"/>
    <n v="1"/>
    <n v="1"/>
    <n v="1"/>
    <n v="1"/>
    <n v="1"/>
    <x v="3"/>
    <x v="1"/>
  </r>
  <r>
    <s v="Myrtle Point, OR"/>
    <n v="104289"/>
    <n v="1"/>
    <n v="1"/>
    <n v="0"/>
    <n v="0"/>
    <n v="0"/>
    <n v="1"/>
    <x v="2"/>
    <x v="1"/>
  </r>
  <r>
    <s v="Myrtle Point, OR"/>
    <n v="104289"/>
    <n v="1"/>
    <n v="1"/>
    <n v="0"/>
    <n v="0"/>
    <n v="0"/>
    <n v="1"/>
    <x v="2"/>
    <x v="1"/>
  </r>
  <r>
    <s v="Bethesda, MD"/>
    <n v="104582"/>
    <n v="1"/>
    <n v="0"/>
    <n v="0"/>
    <n v="0"/>
    <n v="0"/>
    <n v="1"/>
    <x v="2"/>
    <x v="1"/>
  </r>
  <r>
    <s v="Moline, IL"/>
    <n v="104647"/>
    <n v="1"/>
    <n v="0"/>
    <n v="0"/>
    <n v="1"/>
    <n v="1"/>
    <n v="0"/>
    <x v="0"/>
    <x v="2"/>
  </r>
  <r>
    <s v="Moline, IL"/>
    <n v="104647"/>
    <n v="1"/>
    <n v="0"/>
    <n v="0"/>
    <n v="1"/>
    <n v="1"/>
    <n v="0"/>
    <x v="0"/>
    <x v="2"/>
  </r>
  <r>
    <s v="Moline, IL"/>
    <n v="104647"/>
    <n v="1"/>
    <n v="0"/>
    <n v="0"/>
    <n v="1"/>
    <n v="1"/>
    <n v="0"/>
    <x v="0"/>
    <x v="2"/>
  </r>
  <r>
    <s v="Moline, IL"/>
    <n v="104647"/>
    <n v="1"/>
    <n v="0"/>
    <n v="0"/>
    <n v="1"/>
    <n v="1"/>
    <n v="0"/>
    <x v="0"/>
    <x v="2"/>
  </r>
  <r>
    <s v="Moline, IL"/>
    <n v="104647"/>
    <n v="1"/>
    <n v="0"/>
    <n v="0"/>
    <n v="1"/>
    <n v="1"/>
    <n v="0"/>
    <x v="0"/>
    <x v="2"/>
  </r>
  <r>
    <s v="Moline, IL"/>
    <n v="104647"/>
    <n v="1"/>
    <n v="0"/>
    <n v="0"/>
    <n v="1"/>
    <n v="1"/>
    <n v="0"/>
    <x v="0"/>
    <x v="2"/>
  </r>
  <r>
    <s v="Arlington, VA"/>
    <n v="104846"/>
    <n v="1"/>
    <n v="0"/>
    <n v="0"/>
    <n v="0"/>
    <n v="0"/>
    <n v="1"/>
    <x v="3"/>
    <x v="1"/>
  </r>
  <r>
    <s v="Cambridge, MA"/>
    <n v="104939"/>
    <n v="1"/>
    <n v="0"/>
    <n v="0"/>
    <n v="0"/>
    <n v="0"/>
    <n v="1"/>
    <x v="2"/>
    <x v="1"/>
  </r>
  <r>
    <s v="Remote"/>
    <n v="105000"/>
    <n v="0"/>
    <n v="1"/>
    <n v="0"/>
    <n v="0"/>
    <n v="0"/>
    <n v="0"/>
    <x v="3"/>
    <x v="1"/>
  </r>
  <r>
    <s v="Remote"/>
    <n v="105000"/>
    <n v="0"/>
    <n v="1"/>
    <n v="0"/>
    <n v="0"/>
    <n v="0"/>
    <n v="0"/>
    <x v="3"/>
    <x v="1"/>
  </r>
  <r>
    <s v="Remote"/>
    <n v="105000"/>
    <n v="1"/>
    <n v="0"/>
    <n v="0"/>
    <n v="0"/>
    <n v="1"/>
    <n v="1"/>
    <x v="3"/>
    <x v="1"/>
  </r>
  <r>
    <s v="Remote"/>
    <n v="105000"/>
    <n v="0"/>
    <n v="1"/>
    <n v="0"/>
    <n v="0"/>
    <n v="0"/>
    <n v="0"/>
    <x v="3"/>
    <x v="2"/>
  </r>
  <r>
    <s v="Remote"/>
    <n v="105000"/>
    <n v="0"/>
    <n v="1"/>
    <n v="0"/>
    <n v="0"/>
    <n v="0"/>
    <n v="0"/>
    <x v="3"/>
    <x v="2"/>
  </r>
  <r>
    <s v="Remote"/>
    <n v="105000"/>
    <n v="1"/>
    <n v="0"/>
    <n v="0"/>
    <n v="1"/>
    <n v="0"/>
    <n v="1"/>
    <x v="3"/>
    <x v="1"/>
  </r>
  <r>
    <s v="Remote"/>
    <n v="105000"/>
    <n v="1"/>
    <n v="0"/>
    <n v="0"/>
    <n v="0"/>
    <n v="1"/>
    <n v="1"/>
    <x v="3"/>
    <x v="1"/>
  </r>
  <r>
    <s v="Remote"/>
    <n v="105000"/>
    <n v="0"/>
    <n v="1"/>
    <n v="0"/>
    <n v="0"/>
    <n v="0"/>
    <n v="0"/>
    <x v="3"/>
    <x v="2"/>
  </r>
  <r>
    <s v="Remote"/>
    <n v="105000"/>
    <n v="1"/>
    <n v="0"/>
    <n v="0"/>
    <n v="1"/>
    <n v="0"/>
    <n v="1"/>
    <x v="3"/>
    <x v="1"/>
  </r>
  <r>
    <s v="Remote"/>
    <n v="105000"/>
    <n v="0"/>
    <n v="0"/>
    <n v="0"/>
    <n v="1"/>
    <n v="0"/>
    <n v="0"/>
    <x v="0"/>
    <x v="2"/>
  </r>
  <r>
    <s v="Texas"/>
    <n v="105000"/>
    <n v="1"/>
    <n v="0"/>
    <n v="0"/>
    <n v="0"/>
    <n v="0"/>
    <n v="1"/>
    <x v="0"/>
    <x v="1"/>
  </r>
  <r>
    <s v="Remote"/>
    <n v="105000"/>
    <n v="0"/>
    <n v="0"/>
    <n v="0"/>
    <n v="1"/>
    <n v="0"/>
    <n v="0"/>
    <x v="0"/>
    <x v="2"/>
  </r>
  <r>
    <s v="Texas"/>
    <n v="105000"/>
    <n v="1"/>
    <n v="0"/>
    <n v="0"/>
    <n v="0"/>
    <n v="0"/>
    <n v="1"/>
    <x v="0"/>
    <x v="1"/>
  </r>
  <r>
    <s v="New York, NY"/>
    <n v="105000"/>
    <n v="1"/>
    <n v="0"/>
    <n v="0"/>
    <n v="0"/>
    <n v="1"/>
    <n v="1"/>
    <x v="0"/>
    <x v="1"/>
  </r>
  <r>
    <s v="Remote"/>
    <n v="105000"/>
    <n v="0"/>
    <n v="1"/>
    <n v="0"/>
    <n v="1"/>
    <n v="0"/>
    <n v="0"/>
    <x v="0"/>
    <x v="2"/>
  </r>
  <r>
    <s v="Tarrytown, NY"/>
    <n v="105000"/>
    <n v="1"/>
    <n v="1"/>
    <n v="0"/>
    <n v="1"/>
    <n v="0"/>
    <n v="0"/>
    <x v="0"/>
    <x v="2"/>
  </r>
  <r>
    <s v="Texhoma"/>
    <n v="105000"/>
    <n v="1"/>
    <n v="0"/>
    <n v="0"/>
    <n v="0"/>
    <n v="0"/>
    <n v="0"/>
    <x v="0"/>
    <x v="2"/>
  </r>
  <r>
    <s v="Remote"/>
    <n v="105000"/>
    <n v="0"/>
    <n v="1"/>
    <n v="0"/>
    <n v="1"/>
    <n v="0"/>
    <n v="0"/>
    <x v="0"/>
    <x v="2"/>
  </r>
  <r>
    <s v="Remote"/>
    <n v="105000"/>
    <n v="1"/>
    <n v="0"/>
    <n v="0"/>
    <n v="1"/>
    <n v="0"/>
    <n v="0"/>
    <x v="0"/>
    <x v="1"/>
  </r>
  <r>
    <s v="Remote"/>
    <n v="105000"/>
    <n v="0"/>
    <n v="0"/>
    <n v="0"/>
    <n v="1"/>
    <n v="0"/>
    <n v="0"/>
    <x v="0"/>
    <x v="2"/>
  </r>
  <r>
    <s v="Remote"/>
    <n v="105000"/>
    <n v="0"/>
    <n v="0"/>
    <n v="0"/>
    <n v="1"/>
    <n v="0"/>
    <n v="0"/>
    <x v="0"/>
    <x v="2"/>
  </r>
  <r>
    <s v="Remote"/>
    <n v="105000"/>
    <n v="0"/>
    <n v="0"/>
    <n v="0"/>
    <n v="1"/>
    <n v="0"/>
    <n v="0"/>
    <x v="0"/>
    <x v="2"/>
  </r>
  <r>
    <s v="Remote"/>
    <n v="105000"/>
    <n v="0"/>
    <n v="0"/>
    <n v="0"/>
    <n v="1"/>
    <n v="0"/>
    <n v="0"/>
    <x v="0"/>
    <x v="2"/>
  </r>
  <r>
    <s v="San Bruno, CA"/>
    <n v="105000"/>
    <n v="0"/>
    <n v="0"/>
    <n v="0"/>
    <n v="0"/>
    <n v="0"/>
    <n v="0"/>
    <x v="1"/>
    <x v="1"/>
  </r>
  <r>
    <s v="Remote"/>
    <n v="105000"/>
    <n v="0"/>
    <n v="0"/>
    <n v="0"/>
    <n v="0"/>
    <n v="0"/>
    <n v="0"/>
    <x v="1"/>
    <x v="1"/>
  </r>
  <r>
    <s v="Remote"/>
    <n v="105000"/>
    <n v="1"/>
    <n v="0"/>
    <n v="1"/>
    <n v="1"/>
    <n v="0"/>
    <n v="1"/>
    <x v="4"/>
    <x v="1"/>
  </r>
  <r>
    <s v="Remote"/>
    <n v="105000"/>
    <n v="1"/>
    <n v="0"/>
    <n v="0"/>
    <n v="0"/>
    <n v="1"/>
    <n v="1"/>
    <x v="3"/>
    <x v="1"/>
  </r>
  <r>
    <s v="Remote"/>
    <n v="105000"/>
    <n v="1"/>
    <n v="0"/>
    <n v="0"/>
    <n v="0"/>
    <n v="1"/>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New York, NY"/>
    <n v="105016"/>
    <n v="1"/>
    <n v="0"/>
    <n v="0"/>
    <n v="1"/>
    <n v="0"/>
    <n v="1"/>
    <x v="3"/>
    <x v="1"/>
  </r>
  <r>
    <s v="Chicago, IL"/>
    <n v="105228"/>
    <n v="1"/>
    <n v="0"/>
    <n v="0"/>
    <n v="0"/>
    <n v="0"/>
    <n v="1"/>
    <x v="3"/>
    <x v="1"/>
  </r>
  <r>
    <s v="Chicago, IL"/>
    <n v="105228"/>
    <n v="1"/>
    <n v="0"/>
    <n v="0"/>
    <n v="0"/>
    <n v="0"/>
    <n v="1"/>
    <x v="3"/>
    <x v="1"/>
  </r>
  <r>
    <s v="Franklin, TN"/>
    <n v="105299"/>
    <n v="1"/>
    <n v="1"/>
    <n v="1"/>
    <n v="1"/>
    <n v="0"/>
    <n v="0"/>
    <x v="0"/>
    <x v="0"/>
  </r>
  <r>
    <s v="Doral, FL"/>
    <n v="105577"/>
    <n v="1"/>
    <n v="0"/>
    <n v="0"/>
    <n v="0"/>
    <n v="0"/>
    <n v="1"/>
    <x v="2"/>
    <x v="1"/>
  </r>
  <r>
    <s v="Doral, FL"/>
    <n v="105577"/>
    <n v="1"/>
    <n v="0"/>
    <n v="0"/>
    <n v="0"/>
    <n v="0"/>
    <n v="1"/>
    <x v="2"/>
    <x v="1"/>
  </r>
  <r>
    <s v="Maplewood, MN"/>
    <n v="105654"/>
    <n v="0"/>
    <n v="0"/>
    <n v="1"/>
    <n v="1"/>
    <n v="1"/>
    <n v="1"/>
    <x v="3"/>
    <x v="1"/>
  </r>
  <r>
    <s v="Whippany, NJ"/>
    <n v="105696"/>
    <n v="1"/>
    <n v="1"/>
    <n v="0"/>
    <n v="0"/>
    <n v="1"/>
    <n v="1"/>
    <x v="0"/>
    <x v="1"/>
  </r>
  <r>
    <s v="Thousand Oaks, CA"/>
    <n v="105700"/>
    <n v="1"/>
    <n v="0"/>
    <n v="0"/>
    <n v="0"/>
    <n v="1"/>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Brooklyn, NY"/>
    <n v="105732"/>
    <n v="0"/>
    <n v="0"/>
    <n v="0"/>
    <n v="0"/>
    <n v="0"/>
    <n v="1"/>
    <x v="3"/>
    <x v="1"/>
  </r>
  <r>
    <s v="Denver, CO"/>
    <n v="105977"/>
    <n v="0"/>
    <n v="0"/>
    <n v="1"/>
    <n v="0"/>
    <n v="0"/>
    <n v="0"/>
    <x v="0"/>
    <x v="1"/>
  </r>
  <r>
    <s v="Denver, CO"/>
    <n v="105977"/>
    <n v="0"/>
    <n v="0"/>
    <n v="1"/>
    <n v="0"/>
    <n v="0"/>
    <n v="0"/>
    <x v="0"/>
    <x v="1"/>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Chicago, IL"/>
    <n v="106718"/>
    <n v="1"/>
    <n v="1"/>
    <n v="1"/>
    <n v="1"/>
    <n v="1"/>
    <n v="1"/>
    <x v="3"/>
    <x v="0"/>
  </r>
  <r>
    <s v="Danvers, MA"/>
    <n v="106771"/>
    <n v="1"/>
    <n v="0"/>
    <n v="1"/>
    <n v="1"/>
    <n v="1"/>
    <n v="1"/>
    <x v="3"/>
    <x v="1"/>
  </r>
  <r>
    <s v="Danvers, MA"/>
    <n v="106771"/>
    <n v="1"/>
    <n v="0"/>
    <n v="1"/>
    <n v="1"/>
    <n v="1"/>
    <n v="1"/>
    <x v="3"/>
    <x v="1"/>
  </r>
  <r>
    <s v="Danvers, MA"/>
    <n v="106771"/>
    <n v="1"/>
    <n v="0"/>
    <n v="1"/>
    <n v="1"/>
    <n v="1"/>
    <n v="1"/>
    <x v="3"/>
    <x v="1"/>
  </r>
  <r>
    <s v="Chicago, IL"/>
    <n v="106785"/>
    <n v="1"/>
    <n v="1"/>
    <n v="1"/>
    <n v="1"/>
    <n v="1"/>
    <n v="1"/>
    <x v="3"/>
    <x v="0"/>
  </r>
  <r>
    <s v="Chicago, IL"/>
    <n v="106785"/>
    <n v="1"/>
    <n v="1"/>
    <n v="1"/>
    <n v="1"/>
    <n v="1"/>
    <n v="1"/>
    <x v="3"/>
    <x v="0"/>
  </r>
  <r>
    <s v="Chicago, IL"/>
    <n v="106785"/>
    <n v="1"/>
    <n v="1"/>
    <n v="1"/>
    <n v="1"/>
    <n v="1"/>
    <n v="1"/>
    <x v="3"/>
    <x v="0"/>
  </r>
  <r>
    <s v="Chicago, IL"/>
    <n v="106785"/>
    <n v="1"/>
    <n v="1"/>
    <n v="1"/>
    <n v="1"/>
    <n v="1"/>
    <n v="1"/>
    <x v="3"/>
    <x v="0"/>
  </r>
  <r>
    <s v="Denver, CO"/>
    <n v="106961"/>
    <n v="1"/>
    <n v="0"/>
    <n v="0"/>
    <n v="0"/>
    <n v="0"/>
    <n v="1"/>
    <x v="3"/>
    <x v="2"/>
  </r>
  <r>
    <s v="McLean, VA"/>
    <n v="107055"/>
    <n v="1"/>
    <n v="0"/>
    <n v="0"/>
    <n v="0"/>
    <n v="1"/>
    <n v="0"/>
    <x v="0"/>
    <x v="1"/>
  </r>
  <r>
    <s v="Lexington, MA"/>
    <n v="107092"/>
    <n v="1"/>
    <n v="0"/>
    <n v="0"/>
    <n v="1"/>
    <n v="1"/>
    <n v="1"/>
    <x v="2"/>
    <x v="2"/>
  </r>
  <r>
    <s v="Whippany, NJ"/>
    <n v="107210"/>
    <n v="1"/>
    <n v="0"/>
    <n v="0"/>
    <n v="0"/>
    <n v="1"/>
    <n v="0"/>
    <x v="3"/>
    <x v="2"/>
  </r>
  <r>
    <s v="Whippany, NJ"/>
    <n v="107210"/>
    <n v="1"/>
    <n v="0"/>
    <n v="0"/>
    <n v="0"/>
    <n v="1"/>
    <n v="0"/>
    <x v="3"/>
    <x v="2"/>
  </r>
  <r>
    <s v="Austin, TX"/>
    <n v="107323"/>
    <n v="1"/>
    <n v="0"/>
    <n v="0"/>
    <n v="0"/>
    <n v="0"/>
    <n v="0"/>
    <x v="3"/>
    <x v="1"/>
  </r>
  <r>
    <s v="Austin, TX"/>
    <n v="107323"/>
    <n v="1"/>
    <n v="0"/>
    <n v="0"/>
    <n v="0"/>
    <n v="0"/>
    <n v="0"/>
    <x v="3"/>
    <x v="1"/>
  </r>
  <r>
    <s v="Austin, TX"/>
    <n v="107323"/>
    <n v="1"/>
    <n v="0"/>
    <n v="0"/>
    <n v="0"/>
    <n v="0"/>
    <n v="0"/>
    <x v="3"/>
    <x v="1"/>
  </r>
  <r>
    <s v="White Plains, NY"/>
    <n v="107398"/>
    <n v="1"/>
    <n v="0"/>
    <n v="0"/>
    <n v="0"/>
    <n v="0"/>
    <n v="0"/>
    <x v="2"/>
    <x v="2"/>
  </r>
  <r>
    <s v="West Columbia, SC"/>
    <n v="107500"/>
    <n v="1"/>
    <n v="0"/>
    <n v="0"/>
    <n v="0"/>
    <n v="1"/>
    <n v="1"/>
    <x v="2"/>
    <x v="2"/>
  </r>
  <r>
    <s v="Brooklyn, NY"/>
    <n v="107500"/>
    <n v="0"/>
    <n v="0"/>
    <n v="0"/>
    <n v="0"/>
    <n v="0"/>
    <n v="0"/>
    <x v="2"/>
    <x v="1"/>
  </r>
  <r>
    <s v="Idaho Falls, ID"/>
    <n v="107694"/>
    <n v="1"/>
    <n v="1"/>
    <n v="0"/>
    <n v="0"/>
    <n v="0"/>
    <n v="0"/>
    <x v="3"/>
    <x v="1"/>
  </r>
  <r>
    <s v="Idaho Falls, ID"/>
    <n v="107694"/>
    <n v="1"/>
    <n v="1"/>
    <n v="0"/>
    <n v="0"/>
    <n v="0"/>
    <n v="0"/>
    <x v="3"/>
    <x v="1"/>
  </r>
  <r>
    <s v="Davis, CA"/>
    <n v="107800"/>
    <n v="0"/>
    <n v="0"/>
    <n v="0"/>
    <n v="0"/>
    <n v="1"/>
    <n v="1"/>
    <x v="3"/>
    <x v="1"/>
  </r>
  <r>
    <s v="Davis, CA"/>
    <n v="107800"/>
    <n v="0"/>
    <n v="0"/>
    <n v="0"/>
    <n v="0"/>
    <n v="1"/>
    <n v="1"/>
    <x v="3"/>
    <x v="1"/>
  </r>
  <r>
    <s v="Des Moines, IA"/>
    <n v="107865"/>
    <n v="1"/>
    <n v="0"/>
    <n v="0"/>
    <n v="0"/>
    <n v="1"/>
    <n v="1"/>
    <x v="3"/>
    <x v="1"/>
  </r>
  <r>
    <s v="Lehi, UT"/>
    <n v="107907"/>
    <n v="1"/>
    <n v="0"/>
    <n v="0"/>
    <n v="1"/>
    <n v="1"/>
    <n v="1"/>
    <x v="2"/>
    <x v="1"/>
  </r>
  <r>
    <s v="Lehi, UT"/>
    <n v="107907"/>
    <n v="1"/>
    <n v="0"/>
    <n v="0"/>
    <n v="1"/>
    <n v="1"/>
    <n v="1"/>
    <x v="2"/>
    <x v="1"/>
  </r>
  <r>
    <s v="Atlanta, GA"/>
    <n v="108168"/>
    <n v="1"/>
    <n v="1"/>
    <n v="0"/>
    <n v="0"/>
    <n v="1"/>
    <n v="1"/>
    <x v="0"/>
    <x v="1"/>
  </r>
  <r>
    <s v="Atlanta, GA"/>
    <n v="108168"/>
    <n v="1"/>
    <n v="1"/>
    <n v="0"/>
    <n v="0"/>
    <n v="1"/>
    <n v="1"/>
    <x v="0"/>
    <x v="1"/>
  </r>
  <r>
    <s v="Seattle, WA"/>
    <n v="108550"/>
    <n v="0"/>
    <n v="0"/>
    <n v="0"/>
    <n v="1"/>
    <n v="1"/>
    <n v="1"/>
    <x v="4"/>
    <x v="1"/>
  </r>
  <r>
    <s v="Denver, CO"/>
    <n v="108667"/>
    <n v="1"/>
    <n v="0"/>
    <n v="0"/>
    <n v="0"/>
    <n v="1"/>
    <n v="1"/>
    <x v="3"/>
    <x v="1"/>
  </r>
  <r>
    <s v="Denver, CO"/>
    <n v="108667"/>
    <n v="1"/>
    <n v="0"/>
    <n v="0"/>
    <n v="0"/>
    <n v="1"/>
    <n v="1"/>
    <x v="3"/>
    <x v="1"/>
  </r>
  <r>
    <s v="Remote"/>
    <n v="109000"/>
    <n v="0"/>
    <n v="0"/>
    <n v="0"/>
    <n v="0"/>
    <n v="1"/>
    <n v="0"/>
    <x v="1"/>
    <x v="1"/>
  </r>
  <r>
    <s v="Remote"/>
    <n v="109000"/>
    <n v="0"/>
    <n v="0"/>
    <n v="0"/>
    <n v="0"/>
    <n v="1"/>
    <n v="0"/>
    <x v="1"/>
    <x v="1"/>
  </r>
  <r>
    <s v="Remote"/>
    <n v="109000"/>
    <n v="0"/>
    <n v="0"/>
    <n v="0"/>
    <n v="0"/>
    <n v="1"/>
    <n v="0"/>
    <x v="1"/>
    <x v="1"/>
  </r>
  <r>
    <s v="Remote"/>
    <n v="109000"/>
    <n v="0"/>
    <n v="0"/>
    <n v="0"/>
    <n v="0"/>
    <n v="1"/>
    <n v="0"/>
    <x v="1"/>
    <x v="1"/>
  </r>
  <r>
    <s v="Remote"/>
    <n v="109000"/>
    <n v="0"/>
    <n v="0"/>
    <n v="0"/>
    <n v="0"/>
    <n v="1"/>
    <n v="0"/>
    <x v="1"/>
    <x v="1"/>
  </r>
  <r>
    <s v="Lexington, MA"/>
    <n v="109104"/>
    <n v="1"/>
    <n v="0"/>
    <n v="0"/>
    <n v="0"/>
    <n v="0"/>
    <n v="1"/>
    <x v="2"/>
    <x v="0"/>
  </r>
  <r>
    <s v="Lexington, MA"/>
    <n v="109104"/>
    <n v="1"/>
    <n v="0"/>
    <n v="0"/>
    <n v="0"/>
    <n v="0"/>
    <n v="1"/>
    <x v="2"/>
    <x v="0"/>
  </r>
  <r>
    <s v="Lexington, MA"/>
    <n v="109104"/>
    <n v="1"/>
    <n v="0"/>
    <n v="0"/>
    <n v="0"/>
    <n v="0"/>
    <n v="1"/>
    <x v="2"/>
    <x v="0"/>
  </r>
  <r>
    <s v="Lexington, MA"/>
    <n v="109104"/>
    <n v="1"/>
    <n v="0"/>
    <n v="0"/>
    <n v="0"/>
    <n v="0"/>
    <n v="1"/>
    <x v="2"/>
    <x v="0"/>
  </r>
  <r>
    <s v="Lexington, MA"/>
    <n v="109104"/>
    <n v="1"/>
    <n v="0"/>
    <n v="0"/>
    <n v="0"/>
    <n v="0"/>
    <n v="1"/>
    <x v="2"/>
    <x v="0"/>
  </r>
  <r>
    <s v="Boston, MA"/>
    <n v="109137"/>
    <n v="1"/>
    <n v="0"/>
    <n v="0"/>
    <n v="0"/>
    <n v="1"/>
    <n v="1"/>
    <x v="3"/>
    <x v="1"/>
  </r>
  <r>
    <s v="Boston, MA"/>
    <n v="109137"/>
    <n v="1"/>
    <n v="0"/>
    <n v="0"/>
    <n v="0"/>
    <n v="1"/>
    <n v="1"/>
    <x v="3"/>
    <x v="1"/>
  </r>
  <r>
    <s v="Sunnyvale, CA"/>
    <n v="109312"/>
    <n v="0"/>
    <n v="0"/>
    <n v="0"/>
    <n v="0"/>
    <n v="0"/>
    <n v="1"/>
    <x v="2"/>
    <x v="1"/>
  </r>
  <r>
    <s v="Chicago, IL"/>
    <n v="109315"/>
    <n v="1"/>
    <n v="0"/>
    <n v="0"/>
    <n v="0"/>
    <n v="1"/>
    <n v="0"/>
    <x v="1"/>
    <x v="1"/>
  </r>
  <r>
    <s v="Chicago, IL"/>
    <n v="109315"/>
    <n v="1"/>
    <n v="0"/>
    <n v="0"/>
    <n v="0"/>
    <n v="1"/>
    <n v="0"/>
    <x v="1"/>
    <x v="1"/>
  </r>
  <r>
    <s v="Chicago, IL"/>
    <n v="109315"/>
    <n v="1"/>
    <n v="0"/>
    <n v="0"/>
    <n v="0"/>
    <n v="1"/>
    <n v="0"/>
    <x v="1"/>
    <x v="1"/>
  </r>
  <r>
    <s v="New Haven, CT"/>
    <n v="109360"/>
    <n v="1"/>
    <n v="0"/>
    <n v="0"/>
    <n v="0"/>
    <n v="1"/>
    <n v="1"/>
    <x v="3"/>
    <x v="1"/>
  </r>
  <r>
    <s v="New Haven, CT"/>
    <n v="109360"/>
    <n v="1"/>
    <n v="0"/>
    <n v="0"/>
    <n v="0"/>
    <n v="1"/>
    <n v="1"/>
    <x v="3"/>
    <x v="1"/>
  </r>
  <r>
    <s v="Dallas, TX"/>
    <n v="109526"/>
    <n v="1"/>
    <n v="0"/>
    <n v="0"/>
    <n v="0"/>
    <n v="0"/>
    <n v="1"/>
    <x v="3"/>
    <x v="1"/>
  </r>
  <r>
    <s v="Washington, DC"/>
    <n v="109585"/>
    <n v="1"/>
    <n v="0"/>
    <n v="1"/>
    <n v="1"/>
    <n v="0"/>
    <n v="0"/>
    <x v="0"/>
    <x v="1"/>
  </r>
  <r>
    <s v="Austin, TX"/>
    <n v="109794"/>
    <n v="1"/>
    <n v="1"/>
    <n v="0"/>
    <n v="1"/>
    <n v="1"/>
    <n v="1"/>
    <x v="2"/>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Chicago, IL"/>
    <n v="109837"/>
    <n v="1"/>
    <n v="0"/>
    <n v="0"/>
    <n v="0"/>
    <n v="0"/>
    <n v="1"/>
    <x v="3"/>
    <x v="1"/>
  </r>
  <r>
    <s v="Remote"/>
    <n v="109880"/>
    <n v="0"/>
    <n v="1"/>
    <n v="0"/>
    <n v="0"/>
    <n v="0"/>
    <n v="1"/>
    <x v="0"/>
    <x v="2"/>
  </r>
  <r>
    <s v="Remote"/>
    <n v="109880"/>
    <n v="0"/>
    <n v="1"/>
    <n v="0"/>
    <n v="0"/>
    <n v="0"/>
    <n v="1"/>
    <x v="0"/>
    <x v="2"/>
  </r>
  <r>
    <s v="Remote"/>
    <n v="109880"/>
    <n v="0"/>
    <n v="1"/>
    <n v="0"/>
    <n v="0"/>
    <n v="0"/>
    <n v="1"/>
    <x v="0"/>
    <x v="2"/>
  </r>
  <r>
    <s v="Remote"/>
    <n v="109880"/>
    <n v="0"/>
    <n v="1"/>
    <n v="0"/>
    <n v="0"/>
    <n v="0"/>
    <n v="1"/>
    <x v="0"/>
    <x v="2"/>
  </r>
  <r>
    <s v="Remote"/>
    <n v="109880"/>
    <n v="0"/>
    <n v="1"/>
    <n v="0"/>
    <n v="0"/>
    <n v="0"/>
    <n v="1"/>
    <x v="0"/>
    <x v="2"/>
  </r>
  <r>
    <s v="Remote"/>
    <n v="109880"/>
    <n v="0"/>
    <n v="1"/>
    <n v="0"/>
    <n v="0"/>
    <n v="0"/>
    <n v="1"/>
    <x v="0"/>
    <x v="2"/>
  </r>
  <r>
    <s v="Remote"/>
    <n v="110000"/>
    <n v="0"/>
    <n v="0"/>
    <n v="0"/>
    <n v="0"/>
    <n v="0"/>
    <n v="0"/>
    <x v="3"/>
    <x v="2"/>
  </r>
  <r>
    <s v="Chesterfield, MO"/>
    <n v="110000"/>
    <n v="1"/>
    <n v="0"/>
    <n v="0"/>
    <n v="1"/>
    <n v="0"/>
    <n v="1"/>
    <x v="3"/>
    <x v="1"/>
  </r>
  <r>
    <s v="Remote"/>
    <n v="110000"/>
    <n v="0"/>
    <n v="0"/>
    <n v="0"/>
    <n v="0"/>
    <n v="0"/>
    <n v="0"/>
    <x v="3"/>
    <x v="2"/>
  </r>
  <r>
    <s v="Remote"/>
    <n v="110000"/>
    <n v="0"/>
    <n v="0"/>
    <n v="0"/>
    <n v="0"/>
    <n v="0"/>
    <n v="0"/>
    <x v="3"/>
    <x v="2"/>
  </r>
  <r>
    <s v="Remote"/>
    <n v="110000"/>
    <n v="0"/>
    <n v="0"/>
    <n v="0"/>
    <n v="0"/>
    <n v="0"/>
    <n v="0"/>
    <x v="3"/>
    <x v="2"/>
  </r>
  <r>
    <s v="Remote"/>
    <n v="110000"/>
    <n v="0"/>
    <n v="0"/>
    <n v="0"/>
    <n v="0"/>
    <n v="0"/>
    <n v="0"/>
    <x v="3"/>
    <x v="2"/>
  </r>
  <r>
    <s v="Remote"/>
    <n v="110000"/>
    <n v="0"/>
    <n v="0"/>
    <n v="0"/>
    <n v="0"/>
    <n v="0"/>
    <n v="0"/>
    <x v="3"/>
    <x v="2"/>
  </r>
  <r>
    <s v="Remote"/>
    <n v="110000"/>
    <n v="0"/>
    <n v="0"/>
    <n v="0"/>
    <n v="0"/>
    <n v="0"/>
    <n v="0"/>
    <x v="3"/>
    <x v="2"/>
  </r>
  <r>
    <s v="Remote"/>
    <n v="110000"/>
    <n v="0"/>
    <n v="0"/>
    <n v="0"/>
    <n v="0"/>
    <n v="0"/>
    <n v="0"/>
    <x v="3"/>
    <x v="2"/>
  </r>
  <r>
    <s v="Chesterfield, MO"/>
    <n v="110000"/>
    <n v="1"/>
    <n v="0"/>
    <n v="0"/>
    <n v="1"/>
    <n v="0"/>
    <n v="1"/>
    <x v="3"/>
    <x v="1"/>
  </r>
  <r>
    <s v="Remote"/>
    <n v="110000"/>
    <n v="0"/>
    <n v="0"/>
    <n v="0"/>
    <n v="0"/>
    <n v="0"/>
    <n v="0"/>
    <x v="3"/>
    <x v="2"/>
  </r>
  <r>
    <s v="Chesterfield, MO"/>
    <n v="110000"/>
    <n v="1"/>
    <n v="0"/>
    <n v="0"/>
    <n v="1"/>
    <n v="0"/>
    <n v="1"/>
    <x v="3"/>
    <x v="1"/>
  </r>
  <r>
    <s v="Remote"/>
    <n v="110000"/>
    <n v="0"/>
    <n v="0"/>
    <n v="0"/>
    <n v="0"/>
    <n v="0"/>
    <n v="0"/>
    <x v="3"/>
    <x v="2"/>
  </r>
  <r>
    <s v="Chesterfield, MO"/>
    <n v="110000"/>
    <n v="1"/>
    <n v="0"/>
    <n v="0"/>
    <n v="1"/>
    <n v="0"/>
    <n v="1"/>
    <x v="3"/>
    <x v="1"/>
  </r>
  <r>
    <s v="Remote"/>
    <n v="110000"/>
    <n v="0"/>
    <n v="0"/>
    <n v="0"/>
    <n v="0"/>
    <n v="0"/>
    <n v="0"/>
    <x v="3"/>
    <x v="2"/>
  </r>
  <r>
    <s v="Chesterfield, MO"/>
    <n v="110000"/>
    <n v="1"/>
    <n v="0"/>
    <n v="0"/>
    <n v="1"/>
    <n v="0"/>
    <n v="1"/>
    <x v="3"/>
    <x v="1"/>
  </r>
  <r>
    <s v="Remote"/>
    <n v="110000"/>
    <n v="0"/>
    <n v="0"/>
    <n v="0"/>
    <n v="0"/>
    <n v="0"/>
    <n v="0"/>
    <x v="3"/>
    <x v="2"/>
  </r>
  <r>
    <s v="Chesterfield, MO"/>
    <n v="110000"/>
    <n v="1"/>
    <n v="0"/>
    <n v="0"/>
    <n v="1"/>
    <n v="0"/>
    <n v="1"/>
    <x v="3"/>
    <x v="1"/>
  </r>
  <r>
    <s v="Remote"/>
    <n v="110000"/>
    <n v="0"/>
    <n v="0"/>
    <n v="0"/>
    <n v="0"/>
    <n v="0"/>
    <n v="0"/>
    <x v="3"/>
    <x v="2"/>
  </r>
  <r>
    <s v="Chesterfield, MO"/>
    <n v="110000"/>
    <n v="1"/>
    <n v="0"/>
    <n v="0"/>
    <n v="1"/>
    <n v="0"/>
    <n v="1"/>
    <x v="3"/>
    <x v="1"/>
  </r>
  <r>
    <s v="Remote"/>
    <n v="110000"/>
    <n v="0"/>
    <n v="0"/>
    <n v="0"/>
    <n v="0"/>
    <n v="0"/>
    <n v="0"/>
    <x v="3"/>
    <x v="2"/>
  </r>
  <r>
    <s v="Chesterfield, MO"/>
    <n v="110000"/>
    <n v="1"/>
    <n v="0"/>
    <n v="0"/>
    <n v="1"/>
    <n v="0"/>
    <n v="1"/>
    <x v="3"/>
    <x v="1"/>
  </r>
  <r>
    <s v="Remote"/>
    <n v="110000"/>
    <n v="0"/>
    <n v="0"/>
    <n v="0"/>
    <n v="0"/>
    <n v="0"/>
    <n v="0"/>
    <x v="3"/>
    <x v="2"/>
  </r>
  <r>
    <s v="Chesterfield, MO"/>
    <n v="110000"/>
    <n v="1"/>
    <n v="0"/>
    <n v="0"/>
    <n v="1"/>
    <n v="0"/>
    <n v="1"/>
    <x v="3"/>
    <x v="1"/>
  </r>
  <r>
    <s v="Remote"/>
    <n v="110000"/>
    <n v="0"/>
    <n v="0"/>
    <n v="0"/>
    <n v="0"/>
    <n v="0"/>
    <n v="0"/>
    <x v="3"/>
    <x v="2"/>
  </r>
  <r>
    <s v="Chesterfield, MO"/>
    <n v="110000"/>
    <n v="1"/>
    <n v="0"/>
    <n v="0"/>
    <n v="1"/>
    <n v="0"/>
    <n v="1"/>
    <x v="3"/>
    <x v="1"/>
  </r>
  <r>
    <s v="Remote"/>
    <n v="110000"/>
    <n v="0"/>
    <n v="0"/>
    <n v="0"/>
    <n v="0"/>
    <n v="0"/>
    <n v="0"/>
    <x v="3"/>
    <x v="2"/>
  </r>
  <r>
    <s v="Chesterfield, MO"/>
    <n v="110000"/>
    <n v="1"/>
    <n v="0"/>
    <n v="0"/>
    <n v="1"/>
    <n v="0"/>
    <n v="1"/>
    <x v="3"/>
    <x v="1"/>
  </r>
  <r>
    <s v="Remote"/>
    <n v="110000"/>
    <n v="0"/>
    <n v="0"/>
    <n v="0"/>
    <n v="0"/>
    <n v="0"/>
    <n v="0"/>
    <x v="3"/>
    <x v="2"/>
  </r>
  <r>
    <s v="Remote"/>
    <n v="110000"/>
    <n v="0"/>
    <n v="0"/>
    <n v="0"/>
    <n v="0"/>
    <n v="0"/>
    <n v="0"/>
    <x v="3"/>
    <x v="2"/>
  </r>
  <r>
    <s v="Irvine, CA"/>
    <n v="110000"/>
    <n v="1"/>
    <n v="0"/>
    <n v="0"/>
    <n v="0"/>
    <n v="1"/>
    <n v="1"/>
    <x v="3"/>
    <x v="1"/>
  </r>
  <r>
    <s v="Remote"/>
    <n v="110000"/>
    <n v="1"/>
    <n v="0"/>
    <n v="0"/>
    <n v="1"/>
    <n v="0"/>
    <n v="1"/>
    <x v="3"/>
    <x v="1"/>
  </r>
  <r>
    <s v="Remote"/>
    <n v="110000"/>
    <n v="1"/>
    <n v="0"/>
    <n v="0"/>
    <n v="1"/>
    <n v="0"/>
    <n v="1"/>
    <x v="3"/>
    <x v="1"/>
  </r>
  <r>
    <s v="Irvine, CA"/>
    <n v="110000"/>
    <n v="1"/>
    <n v="0"/>
    <n v="0"/>
    <n v="0"/>
    <n v="1"/>
    <n v="1"/>
    <x v="3"/>
    <x v="1"/>
  </r>
  <r>
    <s v="Remote"/>
    <n v="110000"/>
    <n v="1"/>
    <n v="0"/>
    <n v="0"/>
    <n v="1"/>
    <n v="0"/>
    <n v="1"/>
    <x v="3"/>
    <x v="1"/>
  </r>
  <r>
    <s v="Remote"/>
    <n v="110000"/>
    <n v="0"/>
    <n v="1"/>
    <n v="0"/>
    <n v="1"/>
    <n v="0"/>
    <n v="0"/>
    <x v="0"/>
    <x v="2"/>
  </r>
  <r>
    <s v="Remote"/>
    <n v="110000"/>
    <n v="1"/>
    <n v="1"/>
    <n v="0"/>
    <n v="0"/>
    <n v="0"/>
    <n v="0"/>
    <x v="0"/>
    <x v="2"/>
  </r>
  <r>
    <s v="Remote"/>
    <n v="110000"/>
    <n v="1"/>
    <n v="0"/>
    <n v="1"/>
    <n v="1"/>
    <n v="0"/>
    <n v="1"/>
    <x v="0"/>
    <x v="1"/>
  </r>
  <r>
    <s v="Remote"/>
    <n v="110000"/>
    <n v="1"/>
    <n v="0"/>
    <n v="0"/>
    <n v="1"/>
    <n v="1"/>
    <n v="0"/>
    <x v="0"/>
    <x v="1"/>
  </r>
  <r>
    <s v="Remote"/>
    <n v="110000"/>
    <n v="0"/>
    <n v="1"/>
    <n v="0"/>
    <n v="1"/>
    <n v="0"/>
    <n v="0"/>
    <x v="0"/>
    <x v="2"/>
  </r>
  <r>
    <s v="Remote"/>
    <n v="110000"/>
    <n v="1"/>
    <n v="1"/>
    <n v="0"/>
    <n v="0"/>
    <n v="0"/>
    <n v="0"/>
    <x v="0"/>
    <x v="2"/>
  </r>
  <r>
    <s v="Remote"/>
    <n v="110000"/>
    <n v="1"/>
    <n v="0"/>
    <n v="1"/>
    <n v="1"/>
    <n v="0"/>
    <n v="1"/>
    <x v="0"/>
    <x v="1"/>
  </r>
  <r>
    <s v="Remote"/>
    <n v="110000"/>
    <n v="1"/>
    <n v="0"/>
    <n v="0"/>
    <n v="1"/>
    <n v="1"/>
    <n v="0"/>
    <x v="0"/>
    <x v="1"/>
  </r>
  <r>
    <s v="Remote"/>
    <n v="110000"/>
    <n v="1"/>
    <n v="0"/>
    <n v="0"/>
    <n v="0"/>
    <n v="0"/>
    <n v="0"/>
    <x v="0"/>
    <x v="1"/>
  </r>
  <r>
    <s v="Remote"/>
    <n v="110000"/>
    <n v="1"/>
    <n v="0"/>
    <n v="0"/>
    <n v="0"/>
    <n v="0"/>
    <n v="0"/>
    <x v="0"/>
    <x v="1"/>
  </r>
  <r>
    <s v="Remote"/>
    <n v="110000"/>
    <n v="0"/>
    <n v="1"/>
    <n v="0"/>
    <n v="1"/>
    <n v="0"/>
    <n v="0"/>
    <x v="0"/>
    <x v="2"/>
  </r>
  <r>
    <s v="Remote"/>
    <n v="110000"/>
    <n v="1"/>
    <n v="1"/>
    <n v="0"/>
    <n v="0"/>
    <n v="0"/>
    <n v="0"/>
    <x v="0"/>
    <x v="2"/>
  </r>
  <r>
    <s v="Remote"/>
    <n v="110000"/>
    <n v="0"/>
    <n v="1"/>
    <n v="0"/>
    <n v="1"/>
    <n v="0"/>
    <n v="0"/>
    <x v="0"/>
    <x v="2"/>
  </r>
  <r>
    <s v="Remote"/>
    <n v="110000"/>
    <n v="1"/>
    <n v="1"/>
    <n v="0"/>
    <n v="0"/>
    <n v="0"/>
    <n v="0"/>
    <x v="0"/>
    <x v="2"/>
  </r>
  <r>
    <s v="Remote"/>
    <n v="110000"/>
    <n v="0"/>
    <n v="1"/>
    <n v="0"/>
    <n v="1"/>
    <n v="0"/>
    <n v="0"/>
    <x v="0"/>
    <x v="2"/>
  </r>
  <r>
    <s v="Remote"/>
    <n v="110000"/>
    <n v="1"/>
    <n v="1"/>
    <n v="0"/>
    <n v="0"/>
    <n v="0"/>
    <n v="0"/>
    <x v="0"/>
    <x v="2"/>
  </r>
  <r>
    <s v="Remote"/>
    <n v="110000"/>
    <n v="0"/>
    <n v="1"/>
    <n v="0"/>
    <n v="1"/>
    <n v="0"/>
    <n v="0"/>
    <x v="0"/>
    <x v="2"/>
  </r>
  <r>
    <s v="Remote"/>
    <n v="110000"/>
    <n v="1"/>
    <n v="1"/>
    <n v="0"/>
    <n v="0"/>
    <n v="0"/>
    <n v="0"/>
    <x v="0"/>
    <x v="2"/>
  </r>
  <r>
    <s v="Bedford, MA"/>
    <n v="110164"/>
    <n v="0"/>
    <n v="0"/>
    <n v="0"/>
    <n v="0"/>
    <n v="1"/>
    <n v="0"/>
    <x v="0"/>
    <x v="1"/>
  </r>
  <r>
    <s v="Wallops Island, VA"/>
    <n v="110520"/>
    <n v="1"/>
    <n v="0"/>
    <n v="0"/>
    <n v="1"/>
    <n v="0"/>
    <n v="1"/>
    <x v="3"/>
    <x v="1"/>
  </r>
  <r>
    <s v="Chevy Chase, MD"/>
    <n v="110710"/>
    <n v="1"/>
    <n v="0"/>
    <n v="0"/>
    <n v="0"/>
    <n v="1"/>
    <n v="1"/>
    <x v="3"/>
    <x v="1"/>
  </r>
  <r>
    <s v="Chevy Chase, MD"/>
    <n v="110710"/>
    <n v="1"/>
    <n v="0"/>
    <n v="0"/>
    <n v="0"/>
    <n v="1"/>
    <n v="1"/>
    <x v="3"/>
    <x v="1"/>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Mountain View, CA"/>
    <n v="110783"/>
    <n v="1"/>
    <n v="0"/>
    <n v="0"/>
    <n v="1"/>
    <n v="0"/>
    <n v="1"/>
    <x v="3"/>
    <x v="2"/>
  </r>
  <r>
    <s v="Atlanta, GA"/>
    <n v="110823"/>
    <n v="1"/>
    <n v="0"/>
    <n v="0"/>
    <n v="1"/>
    <n v="0"/>
    <n v="1"/>
    <x v="2"/>
    <x v="1"/>
  </r>
  <r>
    <s v="Indianapolis, IN"/>
    <n v="110963"/>
    <n v="0"/>
    <n v="0"/>
    <n v="0"/>
    <n v="0"/>
    <n v="1"/>
    <n v="1"/>
    <x v="3"/>
    <x v="1"/>
  </r>
  <r>
    <s v="Manhattan"/>
    <n v="112316"/>
    <n v="0"/>
    <n v="0"/>
    <n v="0"/>
    <n v="0"/>
    <n v="0"/>
    <n v="1"/>
    <x v="3"/>
    <x v="0"/>
  </r>
  <r>
    <s v="Manhattan"/>
    <n v="112316"/>
    <n v="0"/>
    <n v="0"/>
    <n v="0"/>
    <n v="0"/>
    <n v="0"/>
    <n v="1"/>
    <x v="3"/>
    <x v="0"/>
  </r>
  <r>
    <s v="Manhattan"/>
    <n v="112316"/>
    <n v="0"/>
    <n v="0"/>
    <n v="0"/>
    <n v="0"/>
    <n v="0"/>
    <n v="1"/>
    <x v="3"/>
    <x v="0"/>
  </r>
  <r>
    <s v="Reston, VA"/>
    <n v="112436"/>
    <n v="1"/>
    <n v="0"/>
    <n v="0"/>
    <n v="1"/>
    <n v="0"/>
    <n v="1"/>
    <x v="0"/>
    <x v="1"/>
  </r>
  <r>
    <s v="Berkeley, CA"/>
    <n v="113000"/>
    <n v="0"/>
    <n v="0"/>
    <n v="0"/>
    <n v="0"/>
    <n v="1"/>
    <n v="0"/>
    <x v="3"/>
    <x v="1"/>
  </r>
  <r>
    <s v="Berkeley, CA"/>
    <n v="113000"/>
    <n v="0"/>
    <n v="0"/>
    <n v="0"/>
    <n v="0"/>
    <n v="1"/>
    <n v="0"/>
    <x v="3"/>
    <x v="1"/>
  </r>
  <r>
    <s v="Remote"/>
    <n v="113000"/>
    <n v="0"/>
    <n v="0"/>
    <n v="0"/>
    <n v="0"/>
    <n v="0"/>
    <n v="0"/>
    <x v="1"/>
    <x v="1"/>
  </r>
  <r>
    <s v="Schaumburg, IL"/>
    <n v="113455"/>
    <n v="0"/>
    <n v="0"/>
    <n v="0"/>
    <n v="0"/>
    <n v="1"/>
    <n v="1"/>
    <x v="3"/>
    <x v="1"/>
  </r>
  <r>
    <s v="Schaumburg, IL"/>
    <n v="113455"/>
    <n v="0"/>
    <n v="0"/>
    <n v="0"/>
    <n v="0"/>
    <n v="1"/>
    <n v="1"/>
    <x v="3"/>
    <x v="1"/>
  </r>
  <r>
    <s v="Arden Hills, MN"/>
    <n v="113641"/>
    <n v="1"/>
    <n v="0"/>
    <n v="1"/>
    <n v="0"/>
    <n v="0"/>
    <n v="0"/>
    <x v="3"/>
    <x v="1"/>
  </r>
  <r>
    <s v="Monroe, LA"/>
    <n v="113644"/>
    <n v="1"/>
    <n v="0"/>
    <n v="1"/>
    <n v="1"/>
    <n v="0"/>
    <n v="1"/>
    <x v="3"/>
    <x v="1"/>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Pittsburgh, PA"/>
    <n v="113710"/>
    <n v="1"/>
    <n v="0"/>
    <n v="0"/>
    <n v="0"/>
    <n v="1"/>
    <n v="1"/>
    <x v="3"/>
    <x v="2"/>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South Carolina"/>
    <n v="113750"/>
    <n v="1"/>
    <n v="0"/>
    <n v="0"/>
    <n v="0"/>
    <n v="0"/>
    <n v="0"/>
    <x v="3"/>
    <x v="1"/>
  </r>
  <r>
    <s v="Burlingame, CA"/>
    <n v="113885"/>
    <n v="1"/>
    <n v="0"/>
    <n v="0"/>
    <n v="0"/>
    <n v="0"/>
    <n v="0"/>
    <x v="3"/>
    <x v="1"/>
  </r>
  <r>
    <s v="Wilmington, MA"/>
    <n v="114397"/>
    <n v="1"/>
    <n v="0"/>
    <n v="1"/>
    <n v="1"/>
    <n v="1"/>
    <n v="1"/>
    <x v="3"/>
    <x v="1"/>
  </r>
  <r>
    <s v="Wilmington, MA"/>
    <n v="114397"/>
    <n v="1"/>
    <n v="0"/>
    <n v="1"/>
    <n v="1"/>
    <n v="1"/>
    <n v="1"/>
    <x v="3"/>
    <x v="1"/>
  </r>
  <r>
    <s v="Wilmington, MA"/>
    <n v="114397"/>
    <n v="1"/>
    <n v="0"/>
    <n v="1"/>
    <n v="1"/>
    <n v="1"/>
    <n v="1"/>
    <x v="3"/>
    <x v="1"/>
  </r>
  <r>
    <s v="Wilmington, MA"/>
    <n v="114397"/>
    <n v="1"/>
    <n v="0"/>
    <n v="1"/>
    <n v="1"/>
    <n v="1"/>
    <n v="1"/>
    <x v="3"/>
    <x v="1"/>
  </r>
  <r>
    <s v="Wilmington, MA"/>
    <n v="114397"/>
    <n v="1"/>
    <n v="0"/>
    <n v="1"/>
    <n v="1"/>
    <n v="1"/>
    <n v="1"/>
    <x v="3"/>
    <x v="1"/>
  </r>
  <r>
    <s v="Wilmington, MA"/>
    <n v="114397"/>
    <n v="1"/>
    <n v="0"/>
    <n v="1"/>
    <n v="1"/>
    <n v="1"/>
    <n v="1"/>
    <x v="3"/>
    <x v="1"/>
  </r>
  <r>
    <s v="Wilmington, MA"/>
    <n v="114397"/>
    <n v="1"/>
    <n v="0"/>
    <n v="1"/>
    <n v="1"/>
    <n v="1"/>
    <n v="1"/>
    <x v="3"/>
    <x v="1"/>
  </r>
  <r>
    <s v="Wilmington, MA"/>
    <n v="114397"/>
    <n v="1"/>
    <n v="0"/>
    <n v="1"/>
    <n v="1"/>
    <n v="1"/>
    <n v="1"/>
    <x v="3"/>
    <x v="1"/>
  </r>
  <r>
    <s v="Wilmington, MA"/>
    <n v="114397"/>
    <n v="1"/>
    <n v="0"/>
    <n v="1"/>
    <n v="1"/>
    <n v="1"/>
    <n v="1"/>
    <x v="3"/>
    <x v="1"/>
  </r>
  <r>
    <s v="Wilmington, MA"/>
    <n v="114397"/>
    <n v="1"/>
    <n v="0"/>
    <n v="1"/>
    <n v="1"/>
    <n v="1"/>
    <n v="1"/>
    <x v="3"/>
    <x v="1"/>
  </r>
  <r>
    <s v="Wilmington, MA"/>
    <n v="114397"/>
    <n v="1"/>
    <n v="0"/>
    <n v="1"/>
    <n v="1"/>
    <n v="1"/>
    <n v="1"/>
    <x v="3"/>
    <x v="1"/>
  </r>
  <r>
    <s v="Wilmington, MA"/>
    <n v="114397"/>
    <n v="1"/>
    <n v="0"/>
    <n v="1"/>
    <n v="1"/>
    <n v="1"/>
    <n v="1"/>
    <x v="3"/>
    <x v="1"/>
  </r>
  <r>
    <s v="Chicago, IL"/>
    <n v="114412"/>
    <n v="1"/>
    <n v="0"/>
    <n v="0"/>
    <n v="1"/>
    <n v="1"/>
    <n v="1"/>
    <x v="2"/>
    <x v="1"/>
  </r>
  <r>
    <s v="New York, NY"/>
    <n v="114577"/>
    <n v="1"/>
    <n v="1"/>
    <n v="0"/>
    <n v="0"/>
    <n v="0"/>
    <n v="1"/>
    <x v="3"/>
    <x v="1"/>
  </r>
  <r>
    <s v="New York, NY"/>
    <n v="114577"/>
    <n v="1"/>
    <n v="1"/>
    <n v="0"/>
    <n v="0"/>
    <n v="0"/>
    <n v="1"/>
    <x v="3"/>
    <x v="1"/>
  </r>
  <r>
    <s v="New York, NY"/>
    <n v="114707"/>
    <n v="1"/>
    <n v="0"/>
    <n v="0"/>
    <n v="0"/>
    <n v="0"/>
    <n v="0"/>
    <x v="3"/>
    <x v="1"/>
  </r>
  <r>
    <s v="New York, NY"/>
    <n v="114707"/>
    <n v="1"/>
    <n v="0"/>
    <n v="0"/>
    <n v="0"/>
    <n v="0"/>
    <n v="0"/>
    <x v="3"/>
    <x v="1"/>
  </r>
  <r>
    <s v="New York, NY"/>
    <n v="114707"/>
    <n v="1"/>
    <n v="0"/>
    <n v="0"/>
    <n v="0"/>
    <n v="0"/>
    <n v="0"/>
    <x v="3"/>
    <x v="1"/>
  </r>
  <r>
    <s v="Livermore, CA"/>
    <n v="114750"/>
    <n v="1"/>
    <n v="0"/>
    <n v="0"/>
    <n v="1"/>
    <n v="0"/>
    <n v="1"/>
    <x v="2"/>
    <x v="1"/>
  </r>
  <r>
    <s v="New York, NY"/>
    <n v="114768"/>
    <n v="1"/>
    <n v="0"/>
    <n v="1"/>
    <n v="1"/>
    <n v="0"/>
    <n v="1"/>
    <x v="3"/>
    <x v="1"/>
  </r>
  <r>
    <s v="New York, NY"/>
    <n v="114768"/>
    <n v="1"/>
    <n v="0"/>
    <n v="1"/>
    <n v="1"/>
    <n v="0"/>
    <n v="1"/>
    <x v="3"/>
    <x v="1"/>
  </r>
  <r>
    <s v="New York, NY"/>
    <n v="114768"/>
    <n v="1"/>
    <n v="0"/>
    <n v="1"/>
    <n v="1"/>
    <n v="0"/>
    <n v="1"/>
    <x v="3"/>
    <x v="1"/>
  </r>
  <r>
    <s v="New York, NY"/>
    <n v="114768"/>
    <n v="1"/>
    <n v="0"/>
    <n v="1"/>
    <n v="1"/>
    <n v="0"/>
    <n v="1"/>
    <x v="3"/>
    <x v="1"/>
  </r>
  <r>
    <s v="New York, NY"/>
    <n v="114768"/>
    <n v="1"/>
    <n v="0"/>
    <n v="1"/>
    <n v="1"/>
    <n v="0"/>
    <n v="1"/>
    <x v="3"/>
    <x v="1"/>
  </r>
  <r>
    <s v="New York, NY"/>
    <n v="114768"/>
    <n v="1"/>
    <n v="0"/>
    <n v="1"/>
    <n v="1"/>
    <n v="0"/>
    <n v="1"/>
    <x v="3"/>
    <x v="1"/>
  </r>
  <r>
    <s v="New York, NY"/>
    <n v="114768"/>
    <n v="1"/>
    <n v="0"/>
    <n v="1"/>
    <n v="1"/>
    <n v="0"/>
    <n v="1"/>
    <x v="3"/>
    <x v="1"/>
  </r>
  <r>
    <s v="New York, NY"/>
    <n v="114768"/>
    <n v="1"/>
    <n v="0"/>
    <n v="1"/>
    <n v="1"/>
    <n v="0"/>
    <n v="1"/>
    <x v="3"/>
    <x v="1"/>
  </r>
  <r>
    <s v="New York, NY"/>
    <n v="114768"/>
    <n v="1"/>
    <n v="0"/>
    <n v="1"/>
    <n v="1"/>
    <n v="0"/>
    <n v="1"/>
    <x v="3"/>
    <x v="1"/>
  </r>
  <r>
    <s v="Remote"/>
    <n v="115000"/>
    <n v="1"/>
    <n v="0"/>
    <n v="0"/>
    <n v="0"/>
    <n v="0"/>
    <n v="1"/>
    <x v="3"/>
    <x v="1"/>
  </r>
  <r>
    <s v="Remote"/>
    <n v="115000"/>
    <n v="1"/>
    <n v="0"/>
    <n v="0"/>
    <n v="0"/>
    <n v="1"/>
    <n v="1"/>
    <x v="3"/>
    <x v="1"/>
  </r>
  <r>
    <s v="Remote"/>
    <n v="115000"/>
    <n v="1"/>
    <n v="0"/>
    <n v="0"/>
    <n v="0"/>
    <n v="0"/>
    <n v="0"/>
    <x v="3"/>
    <x v="2"/>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1"/>
    <x v="3"/>
    <x v="1"/>
  </r>
  <r>
    <s v="Remote"/>
    <n v="115000"/>
    <n v="1"/>
    <n v="0"/>
    <n v="0"/>
    <n v="0"/>
    <n v="0"/>
    <n v="0"/>
    <x v="0"/>
    <x v="2"/>
  </r>
  <r>
    <s v="Pittsburgh, PA"/>
    <n v="115000"/>
    <n v="0"/>
    <n v="0"/>
    <n v="0"/>
    <n v="0"/>
    <n v="0"/>
    <n v="0"/>
    <x v="0"/>
    <x v="2"/>
  </r>
  <r>
    <s v="Chapel Hill, NC"/>
    <n v="115000"/>
    <n v="0"/>
    <n v="0"/>
    <n v="0"/>
    <n v="0"/>
    <n v="0"/>
    <n v="0"/>
    <x v="1"/>
    <x v="1"/>
  </r>
  <r>
    <s v="Chapel Hill, NC"/>
    <n v="115000"/>
    <n v="0"/>
    <n v="0"/>
    <n v="0"/>
    <n v="0"/>
    <n v="0"/>
    <n v="0"/>
    <x v="1"/>
    <x v="1"/>
  </r>
  <r>
    <s v="Chapel Hill, NC"/>
    <n v="115000"/>
    <n v="0"/>
    <n v="0"/>
    <n v="0"/>
    <n v="0"/>
    <n v="0"/>
    <n v="0"/>
    <x v="1"/>
    <x v="1"/>
  </r>
  <r>
    <s v="Chapel Hill, NC"/>
    <n v="115000"/>
    <n v="0"/>
    <n v="0"/>
    <n v="0"/>
    <n v="0"/>
    <n v="0"/>
    <n v="0"/>
    <x v="1"/>
    <x v="1"/>
  </r>
  <r>
    <s v="Chapel Hill, NC"/>
    <n v="115000"/>
    <n v="0"/>
    <n v="0"/>
    <n v="0"/>
    <n v="0"/>
    <n v="0"/>
    <n v="0"/>
    <x v="1"/>
    <x v="1"/>
  </r>
  <r>
    <s v="Remote"/>
    <n v="115000"/>
    <n v="0"/>
    <n v="0"/>
    <n v="0"/>
    <n v="1"/>
    <n v="0"/>
    <n v="1"/>
    <x v="2"/>
    <x v="1"/>
  </r>
  <r>
    <s v="Remote"/>
    <n v="115000"/>
    <n v="0"/>
    <n v="0"/>
    <n v="0"/>
    <n v="1"/>
    <n v="0"/>
    <n v="1"/>
    <x v="2"/>
    <x v="1"/>
  </r>
  <r>
    <s v="New York, NY"/>
    <n v="115151"/>
    <n v="1"/>
    <n v="1"/>
    <n v="0"/>
    <n v="1"/>
    <n v="0"/>
    <n v="1"/>
    <x v="3"/>
    <x v="1"/>
  </r>
  <r>
    <s v="New York, NY"/>
    <n v="115151"/>
    <n v="1"/>
    <n v="1"/>
    <n v="0"/>
    <n v="1"/>
    <n v="0"/>
    <n v="1"/>
    <x v="3"/>
    <x v="1"/>
  </r>
  <r>
    <s v="New York, NY"/>
    <n v="115151"/>
    <n v="1"/>
    <n v="1"/>
    <n v="0"/>
    <n v="1"/>
    <n v="0"/>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Research Triangle Park, NC"/>
    <n v="115673"/>
    <n v="1"/>
    <n v="1"/>
    <n v="0"/>
    <n v="1"/>
    <n v="1"/>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Austin, TX"/>
    <n v="115874"/>
    <n v="1"/>
    <n v="0"/>
    <n v="0"/>
    <n v="0"/>
    <n v="0"/>
    <n v="1"/>
    <x v="3"/>
    <x v="1"/>
  </r>
  <r>
    <s v="Lindon, UT"/>
    <n v="116043"/>
    <n v="1"/>
    <n v="0"/>
    <n v="0"/>
    <n v="1"/>
    <n v="1"/>
    <n v="1"/>
    <x v="3"/>
    <x v="1"/>
  </r>
  <r>
    <s v="Lindon, UT"/>
    <n v="116043"/>
    <n v="1"/>
    <n v="0"/>
    <n v="0"/>
    <n v="1"/>
    <n v="1"/>
    <n v="1"/>
    <x v="3"/>
    <x v="1"/>
  </r>
  <r>
    <s v="Bethesda, MD"/>
    <n v="116258"/>
    <n v="1"/>
    <n v="0"/>
    <n v="0"/>
    <n v="1"/>
    <n v="0"/>
    <n v="0"/>
    <x v="0"/>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Marlborough, MA"/>
    <n v="116444"/>
    <n v="1"/>
    <n v="0"/>
    <n v="1"/>
    <n v="1"/>
    <n v="1"/>
    <n v="1"/>
    <x v="3"/>
    <x v="1"/>
  </r>
  <r>
    <s v="Remote"/>
    <n v="116604"/>
    <n v="1"/>
    <n v="0"/>
    <n v="0"/>
    <n v="1"/>
    <n v="1"/>
    <n v="1"/>
    <x v="3"/>
    <x v="1"/>
  </r>
  <r>
    <s v="Remote"/>
    <n v="116604"/>
    <n v="1"/>
    <n v="0"/>
    <n v="0"/>
    <n v="1"/>
    <n v="1"/>
    <n v="1"/>
    <x v="3"/>
    <x v="1"/>
  </r>
  <r>
    <s v="Creve Coeur, MO"/>
    <n v="116952"/>
    <n v="0"/>
    <n v="0"/>
    <n v="0"/>
    <n v="0"/>
    <n v="1"/>
    <n v="1"/>
    <x v="3"/>
    <x v="1"/>
  </r>
  <r>
    <s v="Creve Coeur, MO"/>
    <n v="116952"/>
    <n v="0"/>
    <n v="0"/>
    <n v="0"/>
    <n v="0"/>
    <n v="1"/>
    <n v="1"/>
    <x v="3"/>
    <x v="1"/>
  </r>
  <r>
    <s v="Santa Clara, CA"/>
    <n v="116987"/>
    <n v="1"/>
    <n v="0"/>
    <n v="0"/>
    <n v="1"/>
    <n v="0"/>
    <n v="1"/>
    <x v="3"/>
    <x v="2"/>
  </r>
  <r>
    <s v="San Francisco, CA"/>
    <n v="117000"/>
    <n v="1"/>
    <n v="0"/>
    <n v="0"/>
    <n v="0"/>
    <n v="1"/>
    <n v="0"/>
    <x v="3"/>
    <x v="2"/>
  </r>
  <r>
    <s v="Omaha, NE"/>
    <n v="117500"/>
    <n v="1"/>
    <n v="0"/>
    <n v="1"/>
    <n v="0"/>
    <n v="0"/>
    <n v="1"/>
    <x v="3"/>
    <x v="1"/>
  </r>
  <r>
    <s v="United States"/>
    <n v="117500"/>
    <n v="1"/>
    <n v="0"/>
    <n v="0"/>
    <n v="0"/>
    <n v="0"/>
    <n v="0"/>
    <x v="0"/>
    <x v="1"/>
  </r>
  <r>
    <s v="Lexington, MA"/>
    <n v="117724"/>
    <n v="1"/>
    <n v="0"/>
    <n v="0"/>
    <n v="0"/>
    <n v="0"/>
    <n v="1"/>
    <x v="2"/>
    <x v="2"/>
  </r>
  <r>
    <s v="Lexington, MA"/>
    <n v="117724"/>
    <n v="1"/>
    <n v="0"/>
    <n v="0"/>
    <n v="0"/>
    <n v="0"/>
    <n v="1"/>
    <x v="2"/>
    <x v="2"/>
  </r>
  <r>
    <s v="Lexington, MA"/>
    <n v="117724"/>
    <n v="1"/>
    <n v="0"/>
    <n v="0"/>
    <n v="0"/>
    <n v="0"/>
    <n v="1"/>
    <x v="2"/>
    <x v="2"/>
  </r>
  <r>
    <s v="Lexington, MA"/>
    <n v="117724"/>
    <n v="1"/>
    <n v="0"/>
    <n v="0"/>
    <n v="0"/>
    <n v="0"/>
    <n v="1"/>
    <x v="2"/>
    <x v="2"/>
  </r>
  <r>
    <s v="Lexington, MA"/>
    <n v="117724"/>
    <n v="1"/>
    <n v="0"/>
    <n v="0"/>
    <n v="0"/>
    <n v="0"/>
    <n v="1"/>
    <x v="2"/>
    <x v="2"/>
  </r>
  <r>
    <s v="Battle Creek, MI"/>
    <n v="117938"/>
    <n v="1"/>
    <n v="0"/>
    <n v="0"/>
    <n v="1"/>
    <n v="0"/>
    <n v="0"/>
    <x v="3"/>
    <x v="1"/>
  </r>
  <r>
    <s v="Battle Creek, MI"/>
    <n v="117938"/>
    <n v="1"/>
    <n v="0"/>
    <n v="0"/>
    <n v="1"/>
    <n v="0"/>
    <n v="0"/>
    <x v="3"/>
    <x v="1"/>
  </r>
  <r>
    <s v="Battle Creek, MI"/>
    <n v="117938"/>
    <n v="1"/>
    <n v="0"/>
    <n v="0"/>
    <n v="1"/>
    <n v="0"/>
    <n v="0"/>
    <x v="3"/>
    <x v="1"/>
  </r>
  <r>
    <s v="Alpharetta, GA"/>
    <n v="118000"/>
    <n v="1"/>
    <n v="1"/>
    <n v="0"/>
    <n v="0"/>
    <n v="0"/>
    <n v="0"/>
    <x v="0"/>
    <x v="1"/>
  </r>
  <r>
    <s v="Lexington, MA"/>
    <n v="118233"/>
    <n v="1"/>
    <n v="0"/>
    <n v="0"/>
    <n v="1"/>
    <n v="0"/>
    <n v="1"/>
    <x v="3"/>
    <x v="1"/>
  </r>
  <r>
    <s v="New York, NY"/>
    <n v="118520"/>
    <n v="1"/>
    <n v="0"/>
    <n v="0"/>
    <n v="0"/>
    <n v="0"/>
    <n v="0"/>
    <x v="0"/>
    <x v="1"/>
  </r>
  <r>
    <s v="Austin, TX"/>
    <n v="118581"/>
    <n v="1"/>
    <n v="0"/>
    <n v="1"/>
    <n v="1"/>
    <n v="0"/>
    <n v="0"/>
    <x v="2"/>
    <x v="1"/>
  </r>
  <r>
    <s v="Palo Alto, CA"/>
    <n v="118820"/>
    <n v="0"/>
    <n v="0"/>
    <n v="0"/>
    <n v="0"/>
    <n v="0"/>
    <n v="0"/>
    <x v="0"/>
    <x v="1"/>
  </r>
  <r>
    <s v="Mountain View, CA"/>
    <n v="119046"/>
    <n v="0"/>
    <n v="0"/>
    <n v="0"/>
    <n v="0"/>
    <n v="0"/>
    <n v="1"/>
    <x v="3"/>
    <x v="0"/>
  </r>
  <r>
    <s v="Mountain View, CA"/>
    <n v="119046"/>
    <n v="0"/>
    <n v="0"/>
    <n v="0"/>
    <n v="0"/>
    <n v="0"/>
    <n v="1"/>
    <x v="3"/>
    <x v="0"/>
  </r>
  <r>
    <s v="Mountain View, CA"/>
    <n v="119046"/>
    <n v="0"/>
    <n v="0"/>
    <n v="0"/>
    <n v="0"/>
    <n v="0"/>
    <n v="1"/>
    <x v="3"/>
    <x v="0"/>
  </r>
  <r>
    <s v="New York, NY"/>
    <n v="119109"/>
    <n v="0"/>
    <n v="0"/>
    <n v="0"/>
    <n v="0"/>
    <n v="1"/>
    <n v="1"/>
    <x v="3"/>
    <x v="1"/>
  </r>
  <r>
    <s v="Austin, TX"/>
    <n v="119344"/>
    <n v="1"/>
    <n v="0"/>
    <n v="0"/>
    <n v="0"/>
    <n v="1"/>
    <n v="1"/>
    <x v="3"/>
    <x v="1"/>
  </r>
  <r>
    <s v="Austin, TX"/>
    <n v="119344"/>
    <n v="1"/>
    <n v="0"/>
    <n v="0"/>
    <n v="0"/>
    <n v="1"/>
    <n v="1"/>
    <x v="3"/>
    <x v="1"/>
  </r>
  <r>
    <s v="Jersey City, NJ"/>
    <n v="119750"/>
    <n v="1"/>
    <n v="1"/>
    <n v="0"/>
    <n v="0"/>
    <n v="0"/>
    <n v="0"/>
    <x v="3"/>
    <x v="0"/>
  </r>
  <r>
    <s v="Jersey City, NJ"/>
    <n v="119750"/>
    <n v="1"/>
    <n v="1"/>
    <n v="0"/>
    <n v="0"/>
    <n v="0"/>
    <n v="0"/>
    <x v="3"/>
    <x v="0"/>
  </r>
  <r>
    <s v="Remote"/>
    <n v="120000"/>
    <n v="1"/>
    <n v="0"/>
    <n v="1"/>
    <n v="0"/>
    <n v="1"/>
    <n v="1"/>
    <x v="3"/>
    <x v="1"/>
  </r>
  <r>
    <s v="Mountain View, CA"/>
    <n v="120000"/>
    <n v="1"/>
    <n v="0"/>
    <n v="0"/>
    <n v="0"/>
    <n v="1"/>
    <n v="1"/>
    <x v="1"/>
    <x v="1"/>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1"/>
    <n v="0"/>
    <n v="0"/>
    <n v="1"/>
    <n v="0"/>
    <n v="1"/>
    <x v="3"/>
    <x v="2"/>
  </r>
  <r>
    <s v="Remote"/>
    <n v="120000"/>
    <n v="0"/>
    <n v="0"/>
    <n v="0"/>
    <n v="0"/>
    <n v="0"/>
    <n v="0"/>
    <x v="0"/>
    <x v="1"/>
  </r>
  <r>
    <s v="Remote"/>
    <n v="120000"/>
    <n v="1"/>
    <n v="0"/>
    <n v="0"/>
    <n v="1"/>
    <n v="0"/>
    <n v="0"/>
    <x v="0"/>
    <x v="2"/>
  </r>
  <r>
    <s v="Remote"/>
    <n v="120000"/>
    <n v="0"/>
    <n v="0"/>
    <n v="0"/>
    <n v="0"/>
    <n v="0"/>
    <n v="0"/>
    <x v="0"/>
    <x v="1"/>
  </r>
  <r>
    <s v="Remote"/>
    <n v="120000"/>
    <n v="1"/>
    <n v="0"/>
    <n v="0"/>
    <n v="1"/>
    <n v="0"/>
    <n v="0"/>
    <x v="0"/>
    <x v="2"/>
  </r>
  <r>
    <s v="Newark, NJ"/>
    <n v="120000"/>
    <n v="0"/>
    <n v="0"/>
    <n v="0"/>
    <n v="1"/>
    <n v="0"/>
    <n v="0"/>
    <x v="0"/>
    <x v="1"/>
  </r>
  <r>
    <s v="Tulsa, OK"/>
    <n v="120000"/>
    <n v="0"/>
    <n v="0"/>
    <n v="1"/>
    <n v="0"/>
    <n v="0"/>
    <n v="0"/>
    <x v="0"/>
    <x v="2"/>
  </r>
  <r>
    <s v="Remote"/>
    <n v="120000"/>
    <n v="0"/>
    <n v="0"/>
    <n v="1"/>
    <n v="0"/>
    <n v="0"/>
    <n v="0"/>
    <x v="0"/>
    <x v="2"/>
  </r>
  <r>
    <s v="Malvern, PA"/>
    <n v="120000"/>
    <n v="1"/>
    <n v="1"/>
    <n v="0"/>
    <n v="0"/>
    <n v="0"/>
    <n v="0"/>
    <x v="0"/>
    <x v="2"/>
  </r>
  <r>
    <s v="Remote"/>
    <n v="120000"/>
    <n v="0"/>
    <n v="0"/>
    <n v="0"/>
    <n v="0"/>
    <n v="0"/>
    <n v="0"/>
    <x v="0"/>
    <x v="1"/>
  </r>
  <r>
    <s v="Remote"/>
    <n v="120000"/>
    <n v="0"/>
    <n v="0"/>
    <n v="0"/>
    <n v="0"/>
    <n v="0"/>
    <n v="0"/>
    <x v="0"/>
    <x v="1"/>
  </r>
  <r>
    <s v="Remote"/>
    <n v="120000"/>
    <n v="0"/>
    <n v="0"/>
    <n v="0"/>
    <n v="0"/>
    <n v="0"/>
    <n v="0"/>
    <x v="0"/>
    <x v="1"/>
  </r>
  <r>
    <s v="Remote"/>
    <n v="120000"/>
    <n v="0"/>
    <n v="0"/>
    <n v="0"/>
    <n v="0"/>
    <n v="0"/>
    <n v="0"/>
    <x v="0"/>
    <x v="1"/>
  </r>
  <r>
    <s v="Reston, VA"/>
    <n v="120000"/>
    <n v="0"/>
    <n v="0"/>
    <n v="0"/>
    <n v="0"/>
    <n v="1"/>
    <n v="0"/>
    <x v="1"/>
    <x v="0"/>
  </r>
  <r>
    <s v="Remote"/>
    <n v="120000"/>
    <n v="0"/>
    <n v="0"/>
    <n v="0"/>
    <n v="0"/>
    <n v="0"/>
    <n v="0"/>
    <x v="1"/>
    <x v="1"/>
  </r>
  <r>
    <s v="Remote"/>
    <n v="120000"/>
    <n v="0"/>
    <n v="0"/>
    <n v="0"/>
    <n v="0"/>
    <n v="1"/>
    <n v="0"/>
    <x v="1"/>
    <x v="2"/>
  </r>
  <r>
    <s v="Remote"/>
    <n v="120000"/>
    <n v="1"/>
    <n v="0"/>
    <n v="0"/>
    <n v="0"/>
    <n v="0"/>
    <n v="1"/>
    <x v="4"/>
    <x v="2"/>
  </r>
  <r>
    <s v="Rosslyn, VA"/>
    <n v="120277"/>
    <n v="1"/>
    <n v="1"/>
    <n v="0"/>
    <n v="0"/>
    <n v="0"/>
    <n v="1"/>
    <x v="3"/>
    <x v="1"/>
  </r>
  <r>
    <s v="Rosslyn, VA"/>
    <n v="120277"/>
    <n v="1"/>
    <n v="1"/>
    <n v="0"/>
    <n v="0"/>
    <n v="0"/>
    <n v="1"/>
    <x v="3"/>
    <x v="1"/>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Livermore, CA"/>
    <n v="121209"/>
    <n v="1"/>
    <n v="0"/>
    <n v="0"/>
    <n v="1"/>
    <n v="0"/>
    <n v="1"/>
    <x v="3"/>
    <x v="0"/>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South San Francisco, CA"/>
    <n v="121382"/>
    <n v="1"/>
    <n v="0"/>
    <n v="0"/>
    <n v="0"/>
    <n v="0"/>
    <n v="1"/>
    <x v="3"/>
    <x v="1"/>
  </r>
  <r>
    <s v="Boston, MA"/>
    <n v="122730"/>
    <n v="1"/>
    <n v="1"/>
    <n v="0"/>
    <n v="1"/>
    <n v="1"/>
    <n v="1"/>
    <x v="3"/>
    <x v="1"/>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Redmond, WA"/>
    <n v="123486"/>
    <n v="1"/>
    <n v="0"/>
    <n v="0"/>
    <n v="1"/>
    <n v="0"/>
    <n v="1"/>
    <x v="3"/>
    <x v="0"/>
  </r>
  <r>
    <s v="Manhattan"/>
    <n v="123637"/>
    <n v="1"/>
    <n v="0"/>
    <n v="0"/>
    <n v="0"/>
    <n v="0"/>
    <n v="1"/>
    <x v="3"/>
    <x v="1"/>
  </r>
  <r>
    <s v="Manhattan"/>
    <n v="123637"/>
    <n v="1"/>
    <n v="0"/>
    <n v="0"/>
    <n v="0"/>
    <n v="0"/>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Seattle, WA"/>
    <n v="123790"/>
    <n v="1"/>
    <n v="0"/>
    <n v="0"/>
    <n v="0"/>
    <n v="1"/>
    <n v="1"/>
    <x v="3"/>
    <x v="1"/>
  </r>
  <r>
    <s v="Oakland, CA"/>
    <n v="124000"/>
    <n v="0"/>
    <n v="0"/>
    <n v="0"/>
    <n v="0"/>
    <n v="1"/>
    <n v="0"/>
    <x v="1"/>
    <x v="1"/>
  </r>
  <r>
    <s v="Oakland, CA"/>
    <n v="124000"/>
    <n v="0"/>
    <n v="0"/>
    <n v="0"/>
    <n v="0"/>
    <n v="1"/>
    <n v="0"/>
    <x v="1"/>
    <x v="1"/>
  </r>
  <r>
    <s v="Oakland, CA"/>
    <n v="124000"/>
    <n v="0"/>
    <n v="0"/>
    <n v="0"/>
    <n v="0"/>
    <n v="1"/>
    <n v="0"/>
    <x v="1"/>
    <x v="1"/>
  </r>
  <r>
    <s v="Oakland, CA"/>
    <n v="124000"/>
    <n v="0"/>
    <n v="0"/>
    <n v="0"/>
    <n v="0"/>
    <n v="1"/>
    <n v="0"/>
    <x v="1"/>
    <x v="1"/>
  </r>
  <r>
    <s v="Oakland, CA"/>
    <n v="124000"/>
    <n v="0"/>
    <n v="0"/>
    <n v="0"/>
    <n v="0"/>
    <n v="1"/>
    <n v="0"/>
    <x v="1"/>
    <x v="1"/>
  </r>
  <r>
    <s v="Oakland, CA"/>
    <n v="124000"/>
    <n v="0"/>
    <n v="0"/>
    <n v="0"/>
    <n v="0"/>
    <n v="1"/>
    <n v="0"/>
    <x v="1"/>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New York, NY"/>
    <n v="124335"/>
    <n v="1"/>
    <n v="0"/>
    <n v="1"/>
    <n v="0"/>
    <n v="1"/>
    <n v="1"/>
    <x v="3"/>
    <x v="1"/>
  </r>
  <r>
    <s v="San Jose, CA"/>
    <n v="124350"/>
    <n v="1"/>
    <n v="0"/>
    <n v="0"/>
    <n v="0"/>
    <n v="0"/>
    <n v="1"/>
    <x v="2"/>
    <x v="1"/>
  </r>
  <r>
    <s v="San Jose, CA"/>
    <n v="124350"/>
    <n v="1"/>
    <n v="0"/>
    <n v="0"/>
    <n v="0"/>
    <n v="0"/>
    <n v="1"/>
    <x v="2"/>
    <x v="1"/>
  </r>
  <r>
    <s v="Remote"/>
    <n v="124750"/>
    <n v="1"/>
    <n v="0"/>
    <n v="0"/>
    <n v="0"/>
    <n v="1"/>
    <n v="1"/>
    <x v="3"/>
    <x v="2"/>
  </r>
  <r>
    <s v="Township of Lawrence"/>
    <n v="124801"/>
    <n v="1"/>
    <n v="0"/>
    <n v="0"/>
    <n v="0"/>
    <n v="1"/>
    <n v="1"/>
    <x v="3"/>
    <x v="0"/>
  </r>
  <r>
    <s v="Minneapolis, MN"/>
    <n v="124923"/>
    <n v="1"/>
    <n v="1"/>
    <n v="0"/>
    <n v="0"/>
    <n v="1"/>
    <n v="1"/>
    <x v="0"/>
    <x v="1"/>
  </r>
  <r>
    <s v="Seattle, WA"/>
    <n v="124950"/>
    <n v="1"/>
    <n v="0"/>
    <n v="1"/>
    <n v="1"/>
    <n v="1"/>
    <n v="1"/>
    <x v="3"/>
    <x v="1"/>
  </r>
  <r>
    <s v="Seattle, WA"/>
    <n v="124950"/>
    <n v="1"/>
    <n v="0"/>
    <n v="1"/>
    <n v="1"/>
    <n v="1"/>
    <n v="1"/>
    <x v="3"/>
    <x v="1"/>
  </r>
  <r>
    <s v="Remote"/>
    <n v="125000"/>
    <n v="1"/>
    <n v="0"/>
    <n v="0"/>
    <n v="0"/>
    <n v="0"/>
    <n v="1"/>
    <x v="3"/>
    <x v="2"/>
  </r>
  <r>
    <s v="Remote"/>
    <n v="125000"/>
    <n v="1"/>
    <n v="0"/>
    <n v="0"/>
    <n v="0"/>
    <n v="0"/>
    <n v="0"/>
    <x v="3"/>
    <x v="1"/>
  </r>
  <r>
    <s v="Remote"/>
    <n v="125000"/>
    <n v="0"/>
    <n v="0"/>
    <n v="0"/>
    <n v="0"/>
    <n v="0"/>
    <n v="0"/>
    <x v="3"/>
    <x v="1"/>
  </r>
  <r>
    <s v="Denver, CO"/>
    <n v="125000"/>
    <n v="1"/>
    <n v="1"/>
    <n v="0"/>
    <n v="0"/>
    <n v="0"/>
    <n v="1"/>
    <x v="3"/>
    <x v="1"/>
  </r>
  <r>
    <s v="Remote"/>
    <n v="125000"/>
    <n v="1"/>
    <n v="0"/>
    <n v="0"/>
    <n v="0"/>
    <n v="0"/>
    <n v="1"/>
    <x v="3"/>
    <x v="2"/>
  </r>
  <r>
    <s v="Remote"/>
    <n v="125000"/>
    <n v="1"/>
    <n v="0"/>
    <n v="0"/>
    <n v="0"/>
    <n v="0"/>
    <n v="1"/>
    <x v="3"/>
    <x v="2"/>
  </r>
  <r>
    <s v="Remote"/>
    <n v="125000"/>
    <n v="1"/>
    <n v="0"/>
    <n v="0"/>
    <n v="0"/>
    <n v="0"/>
    <n v="1"/>
    <x v="3"/>
    <x v="2"/>
  </r>
  <r>
    <s v="Remote"/>
    <n v="125000"/>
    <n v="1"/>
    <n v="0"/>
    <n v="0"/>
    <n v="0"/>
    <n v="0"/>
    <n v="1"/>
    <x v="3"/>
    <x v="2"/>
  </r>
  <r>
    <s v="Remote"/>
    <n v="125000"/>
    <n v="1"/>
    <n v="0"/>
    <n v="0"/>
    <n v="0"/>
    <n v="0"/>
    <n v="1"/>
    <x v="3"/>
    <x v="2"/>
  </r>
  <r>
    <s v="Remote"/>
    <n v="125000"/>
    <n v="1"/>
    <n v="0"/>
    <n v="0"/>
    <n v="0"/>
    <n v="0"/>
    <n v="1"/>
    <x v="3"/>
    <x v="2"/>
  </r>
  <r>
    <s v="Remote"/>
    <n v="125000"/>
    <n v="1"/>
    <n v="0"/>
    <n v="0"/>
    <n v="0"/>
    <n v="0"/>
    <n v="1"/>
    <x v="3"/>
    <x v="2"/>
  </r>
  <r>
    <s v="Remote"/>
    <n v="125000"/>
    <n v="1"/>
    <n v="0"/>
    <n v="0"/>
    <n v="0"/>
    <n v="0"/>
    <n v="1"/>
    <x v="3"/>
    <x v="2"/>
  </r>
  <r>
    <s v="Remote"/>
    <n v="125000"/>
    <n v="1"/>
    <n v="0"/>
    <n v="0"/>
    <n v="0"/>
    <n v="0"/>
    <n v="1"/>
    <x v="3"/>
    <x v="2"/>
  </r>
  <r>
    <s v="Broomfield, CO"/>
    <n v="125000"/>
    <n v="1"/>
    <n v="0"/>
    <n v="1"/>
    <n v="0"/>
    <n v="0"/>
    <n v="1"/>
    <x v="3"/>
    <x v="1"/>
  </r>
  <r>
    <s v="Broomfield, CO"/>
    <n v="125000"/>
    <n v="1"/>
    <n v="0"/>
    <n v="1"/>
    <n v="0"/>
    <n v="0"/>
    <n v="1"/>
    <x v="3"/>
    <x v="1"/>
  </r>
  <r>
    <s v="Tulsa, OK"/>
    <n v="125000"/>
    <n v="0"/>
    <n v="0"/>
    <n v="1"/>
    <n v="0"/>
    <n v="0"/>
    <n v="0"/>
    <x v="0"/>
    <x v="2"/>
  </r>
  <r>
    <s v="Tulsa, OK"/>
    <n v="125000"/>
    <n v="0"/>
    <n v="0"/>
    <n v="1"/>
    <n v="0"/>
    <n v="0"/>
    <n v="0"/>
    <x v="0"/>
    <x v="2"/>
  </r>
  <r>
    <s v="Princeton, NJ"/>
    <n v="125000"/>
    <n v="0"/>
    <n v="0"/>
    <n v="1"/>
    <n v="0"/>
    <n v="0"/>
    <n v="0"/>
    <x v="0"/>
    <x v="1"/>
  </r>
  <r>
    <s v="Remote"/>
    <n v="125000"/>
    <n v="0"/>
    <n v="0"/>
    <n v="0"/>
    <n v="0"/>
    <n v="1"/>
    <n v="0"/>
    <x v="1"/>
    <x v="2"/>
  </r>
  <r>
    <s v="Charlotte, NC"/>
    <n v="125000"/>
    <n v="0"/>
    <n v="0"/>
    <n v="0"/>
    <n v="0"/>
    <n v="0"/>
    <n v="0"/>
    <x v="1"/>
    <x v="2"/>
  </r>
  <r>
    <s v="Austin, TX"/>
    <n v="125000"/>
    <n v="0"/>
    <n v="0"/>
    <n v="1"/>
    <n v="0"/>
    <n v="0"/>
    <n v="0"/>
    <x v="1"/>
    <x v="1"/>
  </r>
  <r>
    <s v="Remote"/>
    <n v="125000"/>
    <n v="0"/>
    <n v="0"/>
    <n v="0"/>
    <n v="0"/>
    <n v="1"/>
    <n v="0"/>
    <x v="1"/>
    <x v="2"/>
  </r>
  <r>
    <s v="Remote"/>
    <n v="125000"/>
    <n v="0"/>
    <n v="0"/>
    <n v="0"/>
    <n v="0"/>
    <n v="1"/>
    <n v="0"/>
    <x v="1"/>
    <x v="2"/>
  </r>
  <r>
    <s v="Remote"/>
    <n v="125000"/>
    <n v="0"/>
    <n v="0"/>
    <n v="0"/>
    <n v="0"/>
    <n v="1"/>
    <n v="0"/>
    <x v="1"/>
    <x v="2"/>
  </r>
  <r>
    <s v="Remote"/>
    <n v="125000"/>
    <n v="0"/>
    <n v="0"/>
    <n v="0"/>
    <n v="0"/>
    <n v="1"/>
    <n v="0"/>
    <x v="1"/>
    <x v="2"/>
  </r>
  <r>
    <s v="Austin, TX"/>
    <n v="125047"/>
    <n v="0"/>
    <n v="0"/>
    <n v="0"/>
    <n v="0"/>
    <n v="0"/>
    <n v="0"/>
    <x v="2"/>
    <x v="0"/>
  </r>
  <r>
    <s v="Austin, TX"/>
    <n v="125047"/>
    <n v="0"/>
    <n v="0"/>
    <n v="0"/>
    <n v="0"/>
    <n v="0"/>
    <n v="0"/>
    <x v="2"/>
    <x v="0"/>
  </r>
  <r>
    <s v="Wisconsin"/>
    <n v="125350"/>
    <n v="1"/>
    <n v="0"/>
    <n v="1"/>
    <n v="0"/>
    <n v="0"/>
    <n v="1"/>
    <x v="0"/>
    <x v="1"/>
  </r>
  <r>
    <s v="Fort Meade, MD"/>
    <n v="125491"/>
    <n v="0"/>
    <n v="0"/>
    <n v="0"/>
    <n v="1"/>
    <n v="0"/>
    <n v="1"/>
    <x v="3"/>
    <x v="1"/>
  </r>
  <r>
    <s v="Fort Meade, MD"/>
    <n v="125491"/>
    <n v="0"/>
    <n v="0"/>
    <n v="0"/>
    <n v="1"/>
    <n v="0"/>
    <n v="1"/>
    <x v="3"/>
    <x v="1"/>
  </r>
  <r>
    <s v="Research Triangle Park, NC"/>
    <n v="125983"/>
    <n v="0"/>
    <n v="0"/>
    <n v="0"/>
    <n v="0"/>
    <n v="0"/>
    <n v="0"/>
    <x v="0"/>
    <x v="1"/>
  </r>
  <r>
    <s v="Research Triangle Park, NC"/>
    <n v="125983"/>
    <n v="0"/>
    <n v="0"/>
    <n v="0"/>
    <n v="0"/>
    <n v="0"/>
    <n v="0"/>
    <x v="0"/>
    <x v="1"/>
  </r>
  <r>
    <s v="New York, NY"/>
    <n v="126425"/>
    <n v="1"/>
    <n v="0"/>
    <n v="0"/>
    <n v="0"/>
    <n v="0"/>
    <n v="1"/>
    <x v="3"/>
    <x v="1"/>
  </r>
  <r>
    <s v="New York, NY"/>
    <n v="126495"/>
    <n v="1"/>
    <n v="0"/>
    <n v="0"/>
    <n v="0"/>
    <n v="1"/>
    <n v="1"/>
    <x v="2"/>
    <x v="1"/>
  </r>
  <r>
    <s v="New York, NY"/>
    <n v="126495"/>
    <n v="1"/>
    <n v="0"/>
    <n v="0"/>
    <n v="0"/>
    <n v="1"/>
    <n v="1"/>
    <x v="2"/>
    <x v="1"/>
  </r>
  <r>
    <s v="New York, NY"/>
    <n v="126495"/>
    <n v="1"/>
    <n v="0"/>
    <n v="0"/>
    <n v="0"/>
    <n v="1"/>
    <n v="1"/>
    <x v="2"/>
    <x v="1"/>
  </r>
  <r>
    <s v="New York, NY"/>
    <n v="126495"/>
    <n v="1"/>
    <n v="0"/>
    <n v="0"/>
    <n v="0"/>
    <n v="1"/>
    <n v="1"/>
    <x v="2"/>
    <x v="1"/>
  </r>
  <r>
    <s v="New York, NY"/>
    <n v="126495"/>
    <n v="1"/>
    <n v="0"/>
    <n v="0"/>
    <n v="0"/>
    <n v="1"/>
    <n v="1"/>
    <x v="2"/>
    <x v="1"/>
  </r>
  <r>
    <s v="Boston, MA"/>
    <n v="126627"/>
    <n v="0"/>
    <n v="0"/>
    <n v="0"/>
    <n v="0"/>
    <n v="0"/>
    <n v="1"/>
    <x v="2"/>
    <x v="1"/>
  </r>
  <r>
    <s v="Alexandria, VA"/>
    <n v="126650"/>
    <n v="1"/>
    <n v="0"/>
    <n v="1"/>
    <n v="1"/>
    <n v="0"/>
    <n v="1"/>
    <x v="3"/>
    <x v="1"/>
  </r>
  <r>
    <s v="Alexandria, VA"/>
    <n v="126650"/>
    <n v="1"/>
    <n v="0"/>
    <n v="1"/>
    <n v="1"/>
    <n v="0"/>
    <n v="1"/>
    <x v="3"/>
    <x v="1"/>
  </r>
  <r>
    <s v="Alexandria, VA"/>
    <n v="126650"/>
    <n v="1"/>
    <n v="0"/>
    <n v="1"/>
    <n v="1"/>
    <n v="0"/>
    <n v="1"/>
    <x v="3"/>
    <x v="1"/>
  </r>
  <r>
    <s v="Alexandria, VA"/>
    <n v="126650"/>
    <n v="1"/>
    <n v="0"/>
    <n v="1"/>
    <n v="1"/>
    <n v="0"/>
    <n v="1"/>
    <x v="3"/>
    <x v="1"/>
  </r>
  <r>
    <s v="Alexandria, VA"/>
    <n v="126650"/>
    <n v="1"/>
    <n v="0"/>
    <n v="1"/>
    <n v="1"/>
    <n v="0"/>
    <n v="1"/>
    <x v="3"/>
    <x v="1"/>
  </r>
  <r>
    <s v="Alexandria, VA"/>
    <n v="126650"/>
    <n v="1"/>
    <n v="0"/>
    <n v="1"/>
    <n v="1"/>
    <n v="0"/>
    <n v="1"/>
    <x v="3"/>
    <x v="1"/>
  </r>
  <r>
    <s v="Alexandria, VA"/>
    <n v="126650"/>
    <n v="1"/>
    <n v="0"/>
    <n v="1"/>
    <n v="1"/>
    <n v="0"/>
    <n v="1"/>
    <x v="3"/>
    <x v="1"/>
  </r>
  <r>
    <s v="Remote"/>
    <n v="127000"/>
    <n v="1"/>
    <n v="0"/>
    <n v="1"/>
    <n v="0"/>
    <n v="0"/>
    <n v="0"/>
    <x v="0"/>
    <x v="2"/>
  </r>
  <r>
    <s v="Remote"/>
    <n v="127000"/>
    <n v="1"/>
    <n v="0"/>
    <n v="1"/>
    <n v="0"/>
    <n v="0"/>
    <n v="0"/>
    <x v="0"/>
    <x v="2"/>
  </r>
  <r>
    <s v="Remote"/>
    <n v="127000"/>
    <n v="1"/>
    <n v="0"/>
    <n v="1"/>
    <n v="0"/>
    <n v="0"/>
    <n v="0"/>
    <x v="0"/>
    <x v="2"/>
  </r>
  <r>
    <s v="Remote"/>
    <n v="127000"/>
    <n v="1"/>
    <n v="0"/>
    <n v="1"/>
    <n v="0"/>
    <n v="0"/>
    <n v="0"/>
    <x v="0"/>
    <x v="2"/>
  </r>
  <r>
    <s v="Remote"/>
    <n v="127000"/>
    <n v="1"/>
    <n v="0"/>
    <n v="1"/>
    <n v="0"/>
    <n v="0"/>
    <n v="0"/>
    <x v="0"/>
    <x v="2"/>
  </r>
  <r>
    <s v="Remote"/>
    <n v="127000"/>
    <n v="1"/>
    <n v="0"/>
    <n v="1"/>
    <n v="0"/>
    <n v="0"/>
    <n v="0"/>
    <x v="0"/>
    <x v="2"/>
  </r>
  <r>
    <s v="Palo Alto, CA"/>
    <n v="127000"/>
    <n v="1"/>
    <n v="1"/>
    <n v="0"/>
    <n v="1"/>
    <n v="1"/>
    <n v="1"/>
    <x v="2"/>
    <x v="1"/>
  </r>
  <r>
    <s v="Chicago, IL"/>
    <n v="127026"/>
    <n v="1"/>
    <n v="0"/>
    <n v="0"/>
    <n v="0"/>
    <n v="0"/>
    <n v="1"/>
    <x v="3"/>
    <x v="1"/>
  </r>
  <r>
    <s v="Chicago, IL"/>
    <n v="127026"/>
    <n v="1"/>
    <n v="0"/>
    <n v="0"/>
    <n v="0"/>
    <n v="0"/>
    <n v="1"/>
    <x v="3"/>
    <x v="1"/>
  </r>
  <r>
    <s v="Mountain View, CA"/>
    <n v="127227"/>
    <n v="1"/>
    <n v="0"/>
    <n v="0"/>
    <n v="0"/>
    <n v="1"/>
    <n v="0"/>
    <x v="0"/>
    <x v="2"/>
  </r>
  <r>
    <s v="Austin, TX"/>
    <n v="127499"/>
    <n v="1"/>
    <n v="1"/>
    <n v="0"/>
    <n v="0"/>
    <n v="1"/>
    <n v="1"/>
    <x v="3"/>
    <x v="1"/>
  </r>
  <r>
    <s v="New York, NY"/>
    <n v="127500"/>
    <n v="1"/>
    <n v="0"/>
    <n v="0"/>
    <n v="0"/>
    <n v="1"/>
    <n v="1"/>
    <x v="3"/>
    <x v="1"/>
  </r>
  <r>
    <s v="New York, NY"/>
    <n v="127500"/>
    <n v="1"/>
    <n v="0"/>
    <n v="0"/>
    <n v="0"/>
    <n v="1"/>
    <n v="1"/>
    <x v="3"/>
    <x v="1"/>
  </r>
  <r>
    <s v="New York, NY"/>
    <n v="127500"/>
    <n v="1"/>
    <n v="0"/>
    <n v="0"/>
    <n v="0"/>
    <n v="0"/>
    <n v="0"/>
    <x v="3"/>
    <x v="1"/>
  </r>
  <r>
    <s v="New York, NY"/>
    <n v="127500"/>
    <n v="1"/>
    <n v="0"/>
    <n v="0"/>
    <n v="0"/>
    <n v="0"/>
    <n v="0"/>
    <x v="3"/>
    <x v="1"/>
  </r>
  <r>
    <s v="Remote"/>
    <n v="127500"/>
    <n v="1"/>
    <n v="0"/>
    <n v="0"/>
    <n v="1"/>
    <n v="0"/>
    <n v="0"/>
    <x v="0"/>
    <x v="2"/>
  </r>
  <r>
    <s v="Santa Clara, CA"/>
    <n v="127680"/>
    <n v="1"/>
    <n v="0"/>
    <n v="0"/>
    <n v="1"/>
    <n v="1"/>
    <n v="1"/>
    <x v="0"/>
    <x v="2"/>
  </r>
  <r>
    <s v="Santa Clara, CA"/>
    <n v="127680"/>
    <n v="1"/>
    <n v="0"/>
    <n v="0"/>
    <n v="1"/>
    <n v="1"/>
    <n v="1"/>
    <x v="0"/>
    <x v="2"/>
  </r>
  <r>
    <s v="Cambridge, MA"/>
    <n v="128826"/>
    <n v="1"/>
    <n v="0"/>
    <n v="0"/>
    <n v="1"/>
    <n v="1"/>
    <n v="1"/>
    <x v="2"/>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San Francisco, CA"/>
    <n v="129500"/>
    <n v="1"/>
    <n v="0"/>
    <n v="0"/>
    <n v="1"/>
    <n v="1"/>
    <n v="1"/>
    <x v="3"/>
    <x v="1"/>
  </r>
  <r>
    <s v="Remote"/>
    <n v="130000"/>
    <n v="1"/>
    <n v="0"/>
    <n v="1"/>
    <n v="0"/>
    <n v="0"/>
    <n v="1"/>
    <x v="3"/>
    <x v="2"/>
  </r>
  <r>
    <s v="Remote"/>
    <n v="130000"/>
    <n v="1"/>
    <n v="1"/>
    <n v="1"/>
    <n v="1"/>
    <n v="0"/>
    <n v="1"/>
    <x v="3"/>
    <x v="2"/>
  </r>
  <r>
    <s v="Remote"/>
    <n v="130000"/>
    <n v="1"/>
    <n v="0"/>
    <n v="0"/>
    <n v="0"/>
    <n v="1"/>
    <n v="1"/>
    <x v="3"/>
    <x v="1"/>
  </r>
  <r>
    <s v="Edison, NJ"/>
    <n v="130000"/>
    <n v="1"/>
    <n v="0"/>
    <n v="0"/>
    <n v="0"/>
    <n v="0"/>
    <n v="1"/>
    <x v="3"/>
    <x v="1"/>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1"/>
    <n v="0"/>
    <n v="0"/>
    <n v="1"/>
    <x v="3"/>
    <x v="2"/>
  </r>
  <r>
    <s v="Remote"/>
    <n v="130000"/>
    <n v="1"/>
    <n v="0"/>
    <n v="0"/>
    <n v="1"/>
    <n v="0"/>
    <n v="0"/>
    <x v="3"/>
    <x v="1"/>
  </r>
  <r>
    <s v="New York, NY"/>
    <n v="130000"/>
    <n v="1"/>
    <n v="0"/>
    <n v="0"/>
    <n v="1"/>
    <n v="0"/>
    <n v="0"/>
    <x v="3"/>
    <x v="2"/>
  </r>
  <r>
    <s v="Remote"/>
    <n v="130000"/>
    <n v="1"/>
    <n v="0"/>
    <n v="0"/>
    <n v="1"/>
    <n v="0"/>
    <n v="0"/>
    <x v="3"/>
    <x v="1"/>
  </r>
  <r>
    <s v="New York, NY"/>
    <n v="130000"/>
    <n v="1"/>
    <n v="0"/>
    <n v="0"/>
    <n v="1"/>
    <n v="0"/>
    <n v="0"/>
    <x v="3"/>
    <x v="2"/>
  </r>
  <r>
    <s v="Remote"/>
    <n v="130000"/>
    <n v="0"/>
    <n v="0"/>
    <n v="0"/>
    <n v="0"/>
    <n v="0"/>
    <n v="0"/>
    <x v="0"/>
    <x v="2"/>
  </r>
  <r>
    <s v="Remote"/>
    <n v="130000"/>
    <n v="0"/>
    <n v="0"/>
    <n v="0"/>
    <n v="0"/>
    <n v="0"/>
    <n v="0"/>
    <x v="0"/>
    <x v="2"/>
  </r>
  <r>
    <s v="Remote"/>
    <n v="130000"/>
    <n v="1"/>
    <n v="0"/>
    <n v="0"/>
    <n v="1"/>
    <n v="0"/>
    <n v="0"/>
    <x v="0"/>
    <x v="1"/>
  </r>
  <r>
    <s v="Remote"/>
    <n v="130000"/>
    <n v="0"/>
    <n v="0"/>
    <n v="1"/>
    <n v="0"/>
    <n v="0"/>
    <n v="0"/>
    <x v="4"/>
    <x v="2"/>
  </r>
  <r>
    <s v="Remote"/>
    <n v="130000"/>
    <n v="0"/>
    <n v="0"/>
    <n v="1"/>
    <n v="0"/>
    <n v="0"/>
    <n v="0"/>
    <x v="4"/>
    <x v="2"/>
  </r>
  <r>
    <s v="Remote"/>
    <n v="130000"/>
    <n v="1"/>
    <n v="1"/>
    <n v="0"/>
    <n v="1"/>
    <n v="0"/>
    <n v="0"/>
    <x v="0"/>
    <x v="2"/>
  </r>
  <r>
    <s v="Remote"/>
    <n v="130000"/>
    <n v="1"/>
    <n v="1"/>
    <n v="1"/>
    <n v="1"/>
    <n v="1"/>
    <n v="0"/>
    <x v="0"/>
    <x v="1"/>
  </r>
  <r>
    <s v="Remote"/>
    <n v="130000"/>
    <n v="0"/>
    <n v="0"/>
    <n v="0"/>
    <n v="0"/>
    <n v="0"/>
    <n v="0"/>
    <x v="0"/>
    <x v="2"/>
  </r>
  <r>
    <s v="Remote"/>
    <n v="130000"/>
    <n v="0"/>
    <n v="0"/>
    <n v="0"/>
    <n v="0"/>
    <n v="0"/>
    <n v="0"/>
    <x v="0"/>
    <x v="2"/>
  </r>
  <r>
    <s v="Remote"/>
    <n v="130000"/>
    <n v="0"/>
    <n v="0"/>
    <n v="0"/>
    <n v="0"/>
    <n v="0"/>
    <n v="0"/>
    <x v="0"/>
    <x v="2"/>
  </r>
  <r>
    <s v="Remote"/>
    <n v="130000"/>
    <n v="0"/>
    <n v="0"/>
    <n v="0"/>
    <n v="0"/>
    <n v="0"/>
    <n v="0"/>
    <x v="0"/>
    <x v="2"/>
  </r>
  <r>
    <s v="Remote"/>
    <n v="130000"/>
    <n v="0"/>
    <n v="0"/>
    <n v="0"/>
    <n v="0"/>
    <n v="0"/>
    <n v="0"/>
    <x v="1"/>
    <x v="2"/>
  </r>
  <r>
    <s v="Austin, TX"/>
    <n v="130223"/>
    <n v="0"/>
    <n v="0"/>
    <n v="0"/>
    <n v="0"/>
    <n v="0"/>
    <n v="0"/>
    <x v="3"/>
    <x v="1"/>
  </r>
  <r>
    <s v="Austin, TX"/>
    <n v="130223"/>
    <n v="0"/>
    <n v="0"/>
    <n v="0"/>
    <n v="0"/>
    <n v="0"/>
    <n v="0"/>
    <x v="3"/>
    <x v="1"/>
  </r>
  <r>
    <s v="Las Vegas, NV"/>
    <n v="130522"/>
    <n v="1"/>
    <n v="0"/>
    <n v="0"/>
    <n v="0"/>
    <n v="0"/>
    <n v="1"/>
    <x v="3"/>
    <x v="1"/>
  </r>
  <r>
    <s v="Las Vegas, NV"/>
    <n v="130522"/>
    <n v="1"/>
    <n v="0"/>
    <n v="0"/>
    <n v="0"/>
    <n v="0"/>
    <n v="1"/>
    <x v="3"/>
    <x v="1"/>
  </r>
  <r>
    <s v="Pasadena, CA"/>
    <n v="131287"/>
    <n v="1"/>
    <n v="0"/>
    <n v="0"/>
    <n v="0"/>
    <n v="1"/>
    <n v="1"/>
    <x v="3"/>
    <x v="1"/>
  </r>
  <r>
    <s v="New York, NY"/>
    <n v="131704"/>
    <n v="1"/>
    <n v="0"/>
    <n v="0"/>
    <n v="0"/>
    <n v="0"/>
    <n v="1"/>
    <x v="4"/>
    <x v="1"/>
  </r>
  <r>
    <s v="Ontario, CA"/>
    <n v="131861"/>
    <n v="1"/>
    <n v="0"/>
    <n v="0"/>
    <n v="0"/>
    <n v="1"/>
    <n v="1"/>
    <x v="0"/>
    <x v="1"/>
  </r>
  <r>
    <s v="Ontario, CA"/>
    <n v="131861"/>
    <n v="1"/>
    <n v="0"/>
    <n v="0"/>
    <n v="0"/>
    <n v="1"/>
    <n v="1"/>
    <x v="0"/>
    <x v="1"/>
  </r>
  <r>
    <s v="Ontario, CA"/>
    <n v="131861"/>
    <n v="1"/>
    <n v="0"/>
    <n v="0"/>
    <n v="0"/>
    <n v="1"/>
    <n v="1"/>
    <x v="0"/>
    <x v="1"/>
  </r>
  <r>
    <s v="Ontario, CA"/>
    <n v="131861"/>
    <n v="1"/>
    <n v="0"/>
    <n v="0"/>
    <n v="0"/>
    <n v="1"/>
    <n v="1"/>
    <x v="0"/>
    <x v="1"/>
  </r>
  <r>
    <s v="Ontario, CA"/>
    <n v="131861"/>
    <n v="1"/>
    <n v="0"/>
    <n v="0"/>
    <n v="0"/>
    <n v="1"/>
    <n v="1"/>
    <x v="0"/>
    <x v="1"/>
  </r>
  <r>
    <s v="Ontario, CA"/>
    <n v="131861"/>
    <n v="1"/>
    <n v="0"/>
    <n v="0"/>
    <n v="0"/>
    <n v="1"/>
    <n v="1"/>
    <x v="0"/>
    <x v="1"/>
  </r>
  <r>
    <s v="Santa Monica, CA"/>
    <n v="132367"/>
    <n v="1"/>
    <n v="0"/>
    <n v="1"/>
    <n v="1"/>
    <n v="0"/>
    <n v="1"/>
    <x v="3"/>
    <x v="1"/>
  </r>
  <r>
    <s v="Santa Monica, CA"/>
    <n v="132367"/>
    <n v="1"/>
    <n v="0"/>
    <n v="1"/>
    <n v="1"/>
    <n v="0"/>
    <n v="1"/>
    <x v="3"/>
    <x v="1"/>
  </r>
  <r>
    <s v="Santa Monica, CA"/>
    <n v="132367"/>
    <n v="1"/>
    <n v="0"/>
    <n v="1"/>
    <n v="1"/>
    <n v="0"/>
    <n v="1"/>
    <x v="3"/>
    <x v="1"/>
  </r>
  <r>
    <s v="Remote"/>
    <n v="132662"/>
    <n v="1"/>
    <n v="1"/>
    <n v="0"/>
    <n v="1"/>
    <n v="0"/>
    <n v="0"/>
    <x v="3"/>
    <x v="1"/>
  </r>
  <r>
    <s v="San Francisco, CA"/>
    <n v="132791"/>
    <n v="0"/>
    <n v="0"/>
    <n v="0"/>
    <n v="0"/>
    <n v="0"/>
    <n v="1"/>
    <x v="3"/>
    <x v="1"/>
  </r>
  <r>
    <s v="Framingham, MA"/>
    <n v="133142"/>
    <n v="1"/>
    <n v="0"/>
    <n v="0"/>
    <n v="0"/>
    <n v="0"/>
    <n v="1"/>
    <x v="2"/>
    <x v="0"/>
  </r>
  <r>
    <s v="Framingham, MA"/>
    <n v="133142"/>
    <n v="1"/>
    <n v="0"/>
    <n v="0"/>
    <n v="0"/>
    <n v="0"/>
    <n v="1"/>
    <x v="2"/>
    <x v="0"/>
  </r>
  <r>
    <s v="Framingham, MA"/>
    <n v="133142"/>
    <n v="1"/>
    <n v="0"/>
    <n v="0"/>
    <n v="0"/>
    <n v="0"/>
    <n v="1"/>
    <x v="2"/>
    <x v="0"/>
  </r>
  <r>
    <s v="Framingham, MA"/>
    <n v="133142"/>
    <n v="1"/>
    <n v="0"/>
    <n v="0"/>
    <n v="0"/>
    <n v="0"/>
    <n v="1"/>
    <x v="2"/>
    <x v="0"/>
  </r>
  <r>
    <s v="Framingham, MA"/>
    <n v="133142"/>
    <n v="1"/>
    <n v="0"/>
    <n v="0"/>
    <n v="0"/>
    <n v="0"/>
    <n v="1"/>
    <x v="2"/>
    <x v="0"/>
  </r>
  <r>
    <s v="Santa Monica, CA"/>
    <n v="133699"/>
    <n v="1"/>
    <n v="1"/>
    <n v="0"/>
    <n v="0"/>
    <n v="0"/>
    <n v="0"/>
    <x v="3"/>
    <x v="1"/>
  </r>
  <r>
    <s v="Cambridge, MA"/>
    <n v="133773"/>
    <n v="1"/>
    <n v="0"/>
    <n v="0"/>
    <n v="1"/>
    <n v="1"/>
    <n v="1"/>
    <x v="2"/>
    <x v="2"/>
  </r>
  <r>
    <s v="Cambridge, MA"/>
    <n v="133773"/>
    <n v="1"/>
    <n v="0"/>
    <n v="0"/>
    <n v="1"/>
    <n v="1"/>
    <n v="1"/>
    <x v="2"/>
    <x v="2"/>
  </r>
  <r>
    <s v="Cambridge, MA"/>
    <n v="133773"/>
    <n v="1"/>
    <n v="0"/>
    <n v="0"/>
    <n v="1"/>
    <n v="1"/>
    <n v="1"/>
    <x v="2"/>
    <x v="2"/>
  </r>
  <r>
    <s v="Cambridge, MA"/>
    <n v="133773"/>
    <n v="1"/>
    <n v="0"/>
    <n v="0"/>
    <n v="1"/>
    <n v="1"/>
    <n v="1"/>
    <x v="2"/>
    <x v="2"/>
  </r>
  <r>
    <s v="Cambridge, MA"/>
    <n v="133773"/>
    <n v="1"/>
    <n v="0"/>
    <n v="0"/>
    <n v="1"/>
    <n v="1"/>
    <n v="1"/>
    <x v="2"/>
    <x v="2"/>
  </r>
  <r>
    <s v="Cambridge, MA"/>
    <n v="134068"/>
    <n v="0"/>
    <n v="0"/>
    <n v="0"/>
    <n v="0"/>
    <n v="0"/>
    <n v="1"/>
    <x v="2"/>
    <x v="1"/>
  </r>
  <r>
    <s v="Seattle, WA"/>
    <n v="134155"/>
    <n v="1"/>
    <n v="0"/>
    <n v="0"/>
    <n v="0"/>
    <n v="0"/>
    <n v="1"/>
    <x v="3"/>
    <x v="1"/>
  </r>
  <r>
    <s v="Seattle, WA"/>
    <n v="134155"/>
    <n v="1"/>
    <n v="0"/>
    <n v="0"/>
    <n v="0"/>
    <n v="0"/>
    <n v="1"/>
    <x v="3"/>
    <x v="1"/>
  </r>
  <r>
    <s v="Emeryville, CA"/>
    <n v="134163"/>
    <n v="1"/>
    <n v="0"/>
    <n v="0"/>
    <n v="1"/>
    <n v="1"/>
    <n v="1"/>
    <x v="3"/>
    <x v="1"/>
  </r>
  <r>
    <s v="Remote"/>
    <n v="134321"/>
    <n v="1"/>
    <n v="0"/>
    <n v="1"/>
    <n v="1"/>
    <n v="1"/>
    <n v="1"/>
    <x v="3"/>
    <x v="1"/>
  </r>
  <r>
    <s v="Menlo Park, CA"/>
    <n v="134737"/>
    <n v="0"/>
    <n v="0"/>
    <n v="0"/>
    <n v="0"/>
    <n v="0"/>
    <n v="1"/>
    <x v="2"/>
    <x v="1"/>
  </r>
  <r>
    <s v="Palo Alto, CA"/>
    <n v="134898"/>
    <n v="1"/>
    <n v="0"/>
    <n v="0"/>
    <n v="0"/>
    <n v="1"/>
    <n v="1"/>
    <x v="3"/>
    <x v="1"/>
  </r>
  <r>
    <s v="Glen Echo, MD"/>
    <n v="135000"/>
    <n v="1"/>
    <n v="0"/>
    <n v="0"/>
    <n v="0"/>
    <n v="0"/>
    <n v="1"/>
    <x v="3"/>
    <x v="2"/>
  </r>
  <r>
    <s v="Remote"/>
    <n v="135000"/>
    <n v="1"/>
    <n v="0"/>
    <n v="0"/>
    <n v="0"/>
    <n v="0"/>
    <n v="1"/>
    <x v="3"/>
    <x v="2"/>
  </r>
  <r>
    <s v="Remote"/>
    <n v="135000"/>
    <n v="1"/>
    <n v="0"/>
    <n v="0"/>
    <n v="0"/>
    <n v="0"/>
    <n v="1"/>
    <x v="3"/>
    <x v="2"/>
  </r>
  <r>
    <s v="Glen Echo, MD"/>
    <n v="135000"/>
    <n v="1"/>
    <n v="0"/>
    <n v="0"/>
    <n v="0"/>
    <n v="0"/>
    <n v="1"/>
    <x v="3"/>
    <x v="2"/>
  </r>
  <r>
    <s v="Remote"/>
    <n v="135000"/>
    <n v="1"/>
    <n v="0"/>
    <n v="0"/>
    <n v="0"/>
    <n v="0"/>
    <n v="1"/>
    <x v="3"/>
    <x v="2"/>
  </r>
  <r>
    <s v="New York, NY"/>
    <n v="135000"/>
    <n v="1"/>
    <n v="0"/>
    <n v="1"/>
    <n v="1"/>
    <n v="1"/>
    <n v="1"/>
    <x v="3"/>
    <x v="1"/>
  </r>
  <r>
    <s v="Remote"/>
    <n v="135000"/>
    <n v="1"/>
    <n v="0"/>
    <n v="0"/>
    <n v="0"/>
    <n v="0"/>
    <n v="0"/>
    <x v="0"/>
    <x v="2"/>
  </r>
  <r>
    <s v="Remote"/>
    <n v="135000"/>
    <n v="1"/>
    <n v="0"/>
    <n v="0"/>
    <n v="0"/>
    <n v="0"/>
    <n v="0"/>
    <x v="0"/>
    <x v="2"/>
  </r>
  <r>
    <s v="Houston, TX"/>
    <n v="135000"/>
    <n v="1"/>
    <n v="0"/>
    <n v="0"/>
    <n v="0"/>
    <n v="0"/>
    <n v="0"/>
    <x v="0"/>
    <x v="2"/>
  </r>
  <r>
    <s v="Houston, TX"/>
    <n v="135000"/>
    <n v="1"/>
    <n v="0"/>
    <n v="0"/>
    <n v="0"/>
    <n v="0"/>
    <n v="0"/>
    <x v="0"/>
    <x v="2"/>
  </r>
  <r>
    <s v="Houston, TX"/>
    <n v="135000"/>
    <n v="1"/>
    <n v="0"/>
    <n v="0"/>
    <n v="0"/>
    <n v="0"/>
    <n v="0"/>
    <x v="0"/>
    <x v="2"/>
  </r>
  <r>
    <s v="Remote"/>
    <n v="135000"/>
    <n v="1"/>
    <n v="0"/>
    <n v="0"/>
    <n v="0"/>
    <n v="0"/>
    <n v="0"/>
    <x v="0"/>
    <x v="2"/>
  </r>
  <r>
    <s v="Remote"/>
    <n v="135000"/>
    <n v="1"/>
    <n v="0"/>
    <n v="0"/>
    <n v="0"/>
    <n v="0"/>
    <n v="0"/>
    <x v="0"/>
    <x v="2"/>
  </r>
  <r>
    <s v="Remote"/>
    <n v="135000"/>
    <n v="1"/>
    <n v="0"/>
    <n v="0"/>
    <n v="0"/>
    <n v="0"/>
    <n v="0"/>
    <x v="0"/>
    <x v="2"/>
  </r>
  <r>
    <s v="Remote"/>
    <n v="135000"/>
    <n v="1"/>
    <n v="0"/>
    <n v="0"/>
    <n v="0"/>
    <n v="0"/>
    <n v="0"/>
    <x v="0"/>
    <x v="2"/>
  </r>
  <r>
    <s v="Remote"/>
    <n v="135000"/>
    <n v="0"/>
    <n v="0"/>
    <n v="0"/>
    <n v="0"/>
    <n v="0"/>
    <n v="0"/>
    <x v="1"/>
    <x v="2"/>
  </r>
  <r>
    <s v="Connecticut"/>
    <n v="135000"/>
    <n v="1"/>
    <n v="0"/>
    <n v="0"/>
    <n v="1"/>
    <n v="0"/>
    <n v="1"/>
    <x v="2"/>
    <x v="1"/>
  </r>
  <r>
    <s v="Connecticut"/>
    <n v="135000"/>
    <n v="1"/>
    <n v="0"/>
    <n v="0"/>
    <n v="1"/>
    <n v="0"/>
    <n v="1"/>
    <x v="2"/>
    <x v="1"/>
  </r>
  <r>
    <s v="Connecticut"/>
    <n v="135000"/>
    <n v="1"/>
    <n v="0"/>
    <n v="0"/>
    <n v="1"/>
    <n v="0"/>
    <n v="1"/>
    <x v="2"/>
    <x v="1"/>
  </r>
  <r>
    <s v="Connecticut"/>
    <n v="135000"/>
    <n v="1"/>
    <n v="0"/>
    <n v="0"/>
    <n v="1"/>
    <n v="0"/>
    <n v="1"/>
    <x v="2"/>
    <x v="1"/>
  </r>
  <r>
    <s v="Connecticut"/>
    <n v="135000"/>
    <n v="1"/>
    <n v="0"/>
    <n v="0"/>
    <n v="1"/>
    <n v="0"/>
    <n v="1"/>
    <x v="2"/>
    <x v="1"/>
  </r>
  <r>
    <s v="New York, NY"/>
    <n v="135188"/>
    <n v="1"/>
    <n v="0"/>
    <n v="0"/>
    <n v="0"/>
    <n v="0"/>
    <n v="1"/>
    <x v="2"/>
    <x v="2"/>
  </r>
  <r>
    <s v="United States"/>
    <n v="135800"/>
    <n v="1"/>
    <n v="1"/>
    <n v="1"/>
    <n v="1"/>
    <n v="0"/>
    <n v="0"/>
    <x v="0"/>
    <x v="1"/>
  </r>
  <r>
    <s v="United States"/>
    <n v="135800"/>
    <n v="1"/>
    <n v="1"/>
    <n v="1"/>
    <n v="1"/>
    <n v="0"/>
    <n v="0"/>
    <x v="0"/>
    <x v="1"/>
  </r>
  <r>
    <s v="United States"/>
    <n v="135800"/>
    <n v="1"/>
    <n v="1"/>
    <n v="1"/>
    <n v="1"/>
    <n v="0"/>
    <n v="0"/>
    <x v="0"/>
    <x v="1"/>
  </r>
  <r>
    <s v="United States"/>
    <n v="135800"/>
    <n v="1"/>
    <n v="1"/>
    <n v="1"/>
    <n v="1"/>
    <n v="0"/>
    <n v="0"/>
    <x v="0"/>
    <x v="1"/>
  </r>
  <r>
    <s v="San Diego, CA"/>
    <n v="136121"/>
    <n v="1"/>
    <n v="1"/>
    <n v="1"/>
    <n v="0"/>
    <n v="0"/>
    <n v="1"/>
    <x v="3"/>
    <x v="1"/>
  </r>
  <r>
    <s v="San Diego, CA"/>
    <n v="136121"/>
    <n v="1"/>
    <n v="1"/>
    <n v="1"/>
    <n v="0"/>
    <n v="0"/>
    <n v="1"/>
    <x v="3"/>
    <x v="1"/>
  </r>
  <r>
    <s v="New York, NY"/>
    <n v="137055"/>
    <n v="1"/>
    <n v="0"/>
    <n v="0"/>
    <n v="0"/>
    <n v="1"/>
    <n v="0"/>
    <x v="2"/>
    <x v="1"/>
  </r>
  <r>
    <s v="New York, NY"/>
    <n v="137055"/>
    <n v="1"/>
    <n v="0"/>
    <n v="0"/>
    <n v="0"/>
    <n v="1"/>
    <n v="0"/>
    <x v="2"/>
    <x v="1"/>
  </r>
  <r>
    <s v="Lehi, UT"/>
    <n v="137250"/>
    <n v="1"/>
    <n v="1"/>
    <n v="0"/>
    <n v="0"/>
    <n v="0"/>
    <n v="0"/>
    <x v="0"/>
    <x v="2"/>
  </r>
  <r>
    <s v="Remote"/>
    <n v="137272"/>
    <n v="0"/>
    <n v="1"/>
    <n v="0"/>
    <n v="1"/>
    <n v="0"/>
    <n v="0"/>
    <x v="4"/>
    <x v="2"/>
  </r>
  <r>
    <s v="Remote"/>
    <n v="137324"/>
    <n v="0"/>
    <n v="0"/>
    <n v="0"/>
    <n v="0"/>
    <n v="0"/>
    <n v="0"/>
    <x v="0"/>
    <x v="1"/>
  </r>
  <r>
    <s v="Remote"/>
    <n v="137324"/>
    <n v="0"/>
    <n v="0"/>
    <n v="0"/>
    <n v="0"/>
    <n v="0"/>
    <n v="0"/>
    <x v="0"/>
    <x v="1"/>
  </r>
  <r>
    <s v="Remote"/>
    <n v="137324"/>
    <n v="1"/>
    <n v="1"/>
    <n v="0"/>
    <n v="1"/>
    <n v="0"/>
    <n v="0"/>
    <x v="0"/>
    <x v="1"/>
  </r>
  <r>
    <s v="Remote"/>
    <n v="137324"/>
    <n v="1"/>
    <n v="1"/>
    <n v="0"/>
    <n v="1"/>
    <n v="0"/>
    <n v="0"/>
    <x v="0"/>
    <x v="1"/>
  </r>
  <r>
    <s v="Remote"/>
    <n v="137324"/>
    <n v="0"/>
    <n v="0"/>
    <n v="0"/>
    <n v="0"/>
    <n v="0"/>
    <n v="0"/>
    <x v="0"/>
    <x v="1"/>
  </r>
  <r>
    <s v="Remote"/>
    <n v="137324"/>
    <n v="0"/>
    <n v="0"/>
    <n v="0"/>
    <n v="0"/>
    <n v="0"/>
    <n v="0"/>
    <x v="0"/>
    <x v="1"/>
  </r>
  <r>
    <s v="Remote"/>
    <n v="137324"/>
    <n v="0"/>
    <n v="0"/>
    <n v="0"/>
    <n v="0"/>
    <n v="0"/>
    <n v="0"/>
    <x v="0"/>
    <x v="1"/>
  </r>
  <r>
    <s v="Remote"/>
    <n v="137324"/>
    <n v="0"/>
    <n v="0"/>
    <n v="0"/>
    <n v="0"/>
    <n v="0"/>
    <n v="0"/>
    <x v="0"/>
    <x v="1"/>
  </r>
  <r>
    <s v="Remote"/>
    <n v="137350"/>
    <n v="1"/>
    <n v="0"/>
    <n v="0"/>
    <n v="0"/>
    <n v="1"/>
    <n v="1"/>
    <x v="3"/>
    <x v="1"/>
  </r>
  <r>
    <s v="Remote"/>
    <n v="137350"/>
    <n v="1"/>
    <n v="0"/>
    <n v="0"/>
    <n v="0"/>
    <n v="1"/>
    <n v="1"/>
    <x v="3"/>
    <x v="1"/>
  </r>
  <r>
    <s v="Boston, MA"/>
    <n v="137376"/>
    <n v="1"/>
    <n v="0"/>
    <n v="0"/>
    <n v="1"/>
    <n v="0"/>
    <n v="1"/>
    <x v="2"/>
    <x v="1"/>
  </r>
  <r>
    <s v="New York, NY"/>
    <n v="137618"/>
    <n v="0"/>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7853"/>
    <n v="1"/>
    <n v="0"/>
    <n v="0"/>
    <n v="0"/>
    <n v="0"/>
    <n v="0"/>
    <x v="3"/>
    <x v="1"/>
  </r>
  <r>
    <s v="New York, NY"/>
    <n v="138450"/>
    <n v="0"/>
    <n v="0"/>
    <n v="0"/>
    <n v="1"/>
    <n v="0"/>
    <n v="1"/>
    <x v="2"/>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3"/>
    <x v="1"/>
  </r>
  <r>
    <s v="Mountain View, CA"/>
    <n v="138475"/>
    <n v="1"/>
    <n v="0"/>
    <n v="0"/>
    <n v="0"/>
    <n v="0"/>
    <n v="1"/>
    <x v="0"/>
    <x v="1"/>
  </r>
  <r>
    <s v="Mountain View, CA"/>
    <n v="138475"/>
    <n v="1"/>
    <n v="0"/>
    <n v="0"/>
    <n v="0"/>
    <n v="0"/>
    <n v="1"/>
    <x v="3"/>
    <x v="1"/>
  </r>
  <r>
    <s v="Mountain View, CA"/>
    <n v="138475"/>
    <n v="1"/>
    <n v="0"/>
    <n v="0"/>
    <n v="0"/>
    <n v="0"/>
    <n v="1"/>
    <x v="0"/>
    <x v="1"/>
  </r>
  <r>
    <s v="Mountain View, CA"/>
    <n v="138475"/>
    <n v="1"/>
    <n v="0"/>
    <n v="0"/>
    <n v="0"/>
    <n v="0"/>
    <n v="1"/>
    <x v="0"/>
    <x v="1"/>
  </r>
  <r>
    <s v="Mountain View, CA"/>
    <n v="138475"/>
    <n v="1"/>
    <n v="0"/>
    <n v="0"/>
    <n v="0"/>
    <n v="0"/>
    <n v="1"/>
    <x v="0"/>
    <x v="1"/>
  </r>
  <r>
    <s v="Mountain View, CA"/>
    <n v="138475"/>
    <n v="1"/>
    <n v="0"/>
    <n v="0"/>
    <n v="0"/>
    <n v="0"/>
    <n v="1"/>
    <x v="0"/>
    <x v="1"/>
  </r>
  <r>
    <s v="McLean, VA"/>
    <n v="139000"/>
    <n v="1"/>
    <n v="1"/>
    <n v="0"/>
    <n v="1"/>
    <n v="0"/>
    <n v="0"/>
    <x v="0"/>
    <x v="1"/>
  </r>
  <r>
    <s v="Palo Alto, CA"/>
    <n v="139446"/>
    <n v="1"/>
    <n v="0"/>
    <n v="0"/>
    <n v="0"/>
    <n v="0"/>
    <n v="1"/>
    <x v="2"/>
    <x v="2"/>
  </r>
  <r>
    <s v="Remote"/>
    <n v="140000"/>
    <n v="1"/>
    <n v="0"/>
    <n v="0"/>
    <n v="1"/>
    <n v="0"/>
    <n v="1"/>
    <x v="3"/>
    <x v="1"/>
  </r>
  <r>
    <s v="Moriarty, NM"/>
    <n v="140000"/>
    <n v="1"/>
    <n v="0"/>
    <n v="0"/>
    <n v="1"/>
    <n v="0"/>
    <n v="0"/>
    <x v="3"/>
    <x v="2"/>
  </r>
  <r>
    <s v="Remote"/>
    <n v="140000"/>
    <n v="1"/>
    <n v="0"/>
    <n v="0"/>
    <n v="0"/>
    <n v="1"/>
    <n v="1"/>
    <x v="3"/>
    <x v="2"/>
  </r>
  <r>
    <s v="Remote"/>
    <n v="140000"/>
    <n v="1"/>
    <n v="1"/>
    <n v="1"/>
    <n v="1"/>
    <n v="0"/>
    <n v="1"/>
    <x v="3"/>
    <x v="2"/>
  </r>
  <r>
    <s v="Remote"/>
    <n v="140000"/>
    <n v="1"/>
    <n v="1"/>
    <n v="1"/>
    <n v="1"/>
    <n v="0"/>
    <n v="1"/>
    <x v="3"/>
    <x v="2"/>
  </r>
  <r>
    <s v="Moriarty, NM"/>
    <n v="140000"/>
    <n v="1"/>
    <n v="0"/>
    <n v="0"/>
    <n v="1"/>
    <n v="0"/>
    <n v="0"/>
    <x v="3"/>
    <x v="2"/>
  </r>
  <r>
    <s v="Moriarty, NM"/>
    <n v="140000"/>
    <n v="1"/>
    <n v="0"/>
    <n v="0"/>
    <n v="1"/>
    <n v="0"/>
    <n v="0"/>
    <x v="3"/>
    <x v="2"/>
  </r>
  <r>
    <s v="Moriarty, NM"/>
    <n v="140000"/>
    <n v="1"/>
    <n v="0"/>
    <n v="0"/>
    <n v="1"/>
    <n v="0"/>
    <n v="0"/>
    <x v="3"/>
    <x v="2"/>
  </r>
  <r>
    <s v="Remote"/>
    <n v="140000"/>
    <n v="1"/>
    <n v="1"/>
    <n v="1"/>
    <n v="1"/>
    <n v="0"/>
    <n v="1"/>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Moriarty, NM"/>
    <n v="140000"/>
    <n v="1"/>
    <n v="0"/>
    <n v="0"/>
    <n v="1"/>
    <n v="0"/>
    <n v="0"/>
    <x v="3"/>
    <x v="2"/>
  </r>
  <r>
    <s v="Remote"/>
    <n v="140000"/>
    <n v="1"/>
    <n v="0"/>
    <n v="0"/>
    <n v="1"/>
    <n v="0"/>
    <n v="0"/>
    <x v="0"/>
    <x v="1"/>
  </r>
  <r>
    <s v="Remote"/>
    <n v="140000"/>
    <n v="1"/>
    <n v="0"/>
    <n v="0"/>
    <n v="1"/>
    <n v="0"/>
    <n v="0"/>
    <x v="0"/>
    <x v="1"/>
  </r>
  <r>
    <s v="Remote"/>
    <n v="140000"/>
    <n v="1"/>
    <n v="0"/>
    <n v="1"/>
    <n v="0"/>
    <n v="0"/>
    <n v="1"/>
    <x v="3"/>
    <x v="1"/>
  </r>
  <r>
    <s v="Remote"/>
    <n v="140000"/>
    <n v="1"/>
    <n v="0"/>
    <n v="1"/>
    <n v="0"/>
    <n v="0"/>
    <n v="1"/>
    <x v="3"/>
    <x v="1"/>
  </r>
  <r>
    <s v="Remote"/>
    <n v="140000"/>
    <n v="1"/>
    <n v="0"/>
    <n v="0"/>
    <n v="1"/>
    <n v="0"/>
    <n v="0"/>
    <x v="0"/>
    <x v="1"/>
  </r>
  <r>
    <s v="Remote"/>
    <n v="140000"/>
    <n v="1"/>
    <n v="1"/>
    <n v="0"/>
    <n v="1"/>
    <n v="1"/>
    <n v="1"/>
    <x v="0"/>
    <x v="1"/>
  </r>
  <r>
    <s v="Remote"/>
    <n v="140000"/>
    <n v="1"/>
    <n v="0"/>
    <n v="0"/>
    <n v="1"/>
    <n v="0"/>
    <n v="0"/>
    <x v="0"/>
    <x v="1"/>
  </r>
  <r>
    <s v="Remote"/>
    <n v="140000"/>
    <n v="1"/>
    <n v="1"/>
    <n v="0"/>
    <n v="1"/>
    <n v="1"/>
    <n v="1"/>
    <x v="0"/>
    <x v="1"/>
  </r>
  <r>
    <s v="Remote"/>
    <n v="140000"/>
    <n v="1"/>
    <n v="0"/>
    <n v="0"/>
    <n v="1"/>
    <n v="0"/>
    <n v="0"/>
    <x v="0"/>
    <x v="1"/>
  </r>
  <r>
    <s v="Remote"/>
    <n v="140000"/>
    <n v="1"/>
    <n v="1"/>
    <n v="0"/>
    <n v="1"/>
    <n v="1"/>
    <n v="1"/>
    <x v="0"/>
    <x v="1"/>
  </r>
  <r>
    <s v="Remote"/>
    <n v="140000"/>
    <n v="1"/>
    <n v="0"/>
    <n v="0"/>
    <n v="1"/>
    <n v="0"/>
    <n v="0"/>
    <x v="0"/>
    <x v="1"/>
  </r>
  <r>
    <s v="Remote"/>
    <n v="140000"/>
    <n v="1"/>
    <n v="1"/>
    <n v="0"/>
    <n v="1"/>
    <n v="1"/>
    <n v="1"/>
    <x v="0"/>
    <x v="1"/>
  </r>
  <r>
    <s v="Remote"/>
    <n v="140000"/>
    <n v="0"/>
    <n v="0"/>
    <n v="1"/>
    <n v="0"/>
    <n v="0"/>
    <n v="0"/>
    <x v="1"/>
    <x v="2"/>
  </r>
  <r>
    <s v="Remote"/>
    <n v="140000"/>
    <n v="0"/>
    <n v="0"/>
    <n v="0"/>
    <n v="0"/>
    <n v="0"/>
    <n v="0"/>
    <x v="1"/>
    <x v="2"/>
  </r>
  <r>
    <s v="Remote"/>
    <n v="140000"/>
    <n v="0"/>
    <n v="0"/>
    <n v="1"/>
    <n v="0"/>
    <n v="0"/>
    <n v="0"/>
    <x v="1"/>
    <x v="2"/>
  </r>
  <r>
    <s v="Remote"/>
    <n v="140000"/>
    <n v="0"/>
    <n v="0"/>
    <n v="1"/>
    <n v="0"/>
    <n v="0"/>
    <n v="0"/>
    <x v="1"/>
    <x v="2"/>
  </r>
  <r>
    <s v="Remote"/>
    <n v="140000"/>
    <n v="0"/>
    <n v="0"/>
    <n v="1"/>
    <n v="0"/>
    <n v="0"/>
    <n v="0"/>
    <x v="1"/>
    <x v="2"/>
  </r>
  <r>
    <s v="Remote"/>
    <n v="140000"/>
    <n v="0"/>
    <n v="0"/>
    <n v="1"/>
    <n v="0"/>
    <n v="0"/>
    <n v="0"/>
    <x v="1"/>
    <x v="2"/>
  </r>
  <r>
    <s v="New York, NY"/>
    <n v="140000"/>
    <n v="1"/>
    <n v="0"/>
    <n v="0"/>
    <n v="0"/>
    <n v="0"/>
    <n v="1"/>
    <x v="4"/>
    <x v="0"/>
  </r>
  <r>
    <s v="Redwood City, CA"/>
    <n v="140000"/>
    <n v="1"/>
    <n v="0"/>
    <n v="0"/>
    <n v="0"/>
    <n v="0"/>
    <n v="1"/>
    <x v="2"/>
    <x v="0"/>
  </r>
  <r>
    <s v="Mountain View, CA"/>
    <n v="140505"/>
    <n v="1"/>
    <n v="0"/>
    <n v="0"/>
    <n v="0"/>
    <n v="1"/>
    <n v="1"/>
    <x v="3"/>
    <x v="2"/>
  </r>
  <r>
    <s v="San Bruno, CA"/>
    <n v="141704"/>
    <n v="0"/>
    <n v="0"/>
    <n v="0"/>
    <n v="0"/>
    <n v="0"/>
    <n v="1"/>
    <x v="2"/>
    <x v="1"/>
  </r>
  <r>
    <s v="San Bruno, CA"/>
    <n v="141704"/>
    <n v="0"/>
    <n v="0"/>
    <n v="0"/>
    <n v="0"/>
    <n v="0"/>
    <n v="1"/>
    <x v="2"/>
    <x v="1"/>
  </r>
  <r>
    <s v="San Bruno, CA"/>
    <n v="141704"/>
    <n v="0"/>
    <n v="0"/>
    <n v="0"/>
    <n v="0"/>
    <n v="0"/>
    <n v="1"/>
    <x v="2"/>
    <x v="1"/>
  </r>
  <r>
    <s v="San Bruno, CA"/>
    <n v="141704"/>
    <n v="0"/>
    <n v="0"/>
    <n v="0"/>
    <n v="0"/>
    <n v="0"/>
    <n v="1"/>
    <x v="2"/>
    <x v="1"/>
  </r>
  <r>
    <s v="San Bruno, CA"/>
    <n v="141704"/>
    <n v="0"/>
    <n v="0"/>
    <n v="0"/>
    <n v="0"/>
    <n v="0"/>
    <n v="1"/>
    <x v="2"/>
    <x v="1"/>
  </r>
  <r>
    <s v="Princeton, NJ"/>
    <n v="141906"/>
    <n v="1"/>
    <n v="0"/>
    <n v="0"/>
    <n v="0"/>
    <n v="1"/>
    <n v="1"/>
    <x v="2"/>
    <x v="1"/>
  </r>
  <r>
    <s v="Princeton, NJ"/>
    <n v="141906"/>
    <n v="1"/>
    <n v="0"/>
    <n v="0"/>
    <n v="0"/>
    <n v="1"/>
    <n v="1"/>
    <x v="2"/>
    <x v="1"/>
  </r>
  <r>
    <s v="Los Gatos, CA"/>
    <n v="142470"/>
    <n v="1"/>
    <n v="0"/>
    <n v="0"/>
    <n v="0"/>
    <n v="0"/>
    <n v="1"/>
    <x v="3"/>
    <x v="1"/>
  </r>
  <r>
    <s v="San Francisco, CA"/>
    <n v="142932"/>
    <n v="1"/>
    <n v="0"/>
    <n v="0"/>
    <n v="0"/>
    <n v="0"/>
    <n v="0"/>
    <x v="0"/>
    <x v="1"/>
  </r>
  <r>
    <s v="San Francisco, CA"/>
    <n v="142932"/>
    <n v="1"/>
    <n v="0"/>
    <n v="0"/>
    <n v="0"/>
    <n v="0"/>
    <n v="0"/>
    <x v="0"/>
    <x v="1"/>
  </r>
  <r>
    <s v="San Francisco, CA"/>
    <n v="142932"/>
    <n v="1"/>
    <n v="0"/>
    <n v="0"/>
    <n v="0"/>
    <n v="0"/>
    <n v="0"/>
    <x v="0"/>
    <x v="1"/>
  </r>
  <r>
    <s v="San Francisco, CA"/>
    <n v="142932"/>
    <n v="1"/>
    <n v="0"/>
    <n v="0"/>
    <n v="0"/>
    <n v="0"/>
    <n v="0"/>
    <x v="0"/>
    <x v="1"/>
  </r>
  <r>
    <s v="San Francisco, CA"/>
    <n v="142932"/>
    <n v="1"/>
    <n v="0"/>
    <n v="0"/>
    <n v="0"/>
    <n v="0"/>
    <n v="0"/>
    <x v="0"/>
    <x v="1"/>
  </r>
  <r>
    <s v="San Francisco, CA"/>
    <n v="142932"/>
    <n v="1"/>
    <n v="0"/>
    <n v="0"/>
    <n v="0"/>
    <n v="0"/>
    <n v="0"/>
    <x v="0"/>
    <x v="1"/>
  </r>
  <r>
    <s v="New York, NY"/>
    <n v="143796"/>
    <n v="1"/>
    <n v="0"/>
    <n v="0"/>
    <n v="0"/>
    <n v="1"/>
    <n v="1"/>
    <x v="2"/>
    <x v="1"/>
  </r>
  <r>
    <s v="New York, NY"/>
    <n v="143796"/>
    <n v="1"/>
    <n v="0"/>
    <n v="0"/>
    <n v="0"/>
    <n v="1"/>
    <n v="1"/>
    <x v="2"/>
    <x v="1"/>
  </r>
  <r>
    <s v="New York, NY"/>
    <n v="143796"/>
    <n v="1"/>
    <n v="0"/>
    <n v="0"/>
    <n v="0"/>
    <n v="1"/>
    <n v="1"/>
    <x v="2"/>
    <x v="1"/>
  </r>
  <r>
    <s v="New York, NY"/>
    <n v="143796"/>
    <n v="1"/>
    <n v="0"/>
    <n v="0"/>
    <n v="0"/>
    <n v="1"/>
    <n v="1"/>
    <x v="2"/>
    <x v="1"/>
  </r>
  <r>
    <s v="New York, NY"/>
    <n v="143796"/>
    <n v="1"/>
    <n v="0"/>
    <n v="0"/>
    <n v="0"/>
    <n v="1"/>
    <n v="1"/>
    <x v="2"/>
    <x v="1"/>
  </r>
  <r>
    <s v="Santa Monica, CA"/>
    <n v="143877"/>
    <n v="1"/>
    <n v="0"/>
    <n v="1"/>
    <n v="1"/>
    <n v="0"/>
    <n v="0"/>
    <x v="0"/>
    <x v="1"/>
  </r>
  <r>
    <s v="Bothell, WA"/>
    <n v="144000"/>
    <n v="1"/>
    <n v="1"/>
    <n v="0"/>
    <n v="0"/>
    <n v="0"/>
    <n v="1"/>
    <x v="3"/>
    <x v="1"/>
  </r>
  <r>
    <s v="Remote"/>
    <n v="144000"/>
    <n v="1"/>
    <n v="1"/>
    <n v="0"/>
    <n v="1"/>
    <n v="1"/>
    <n v="1"/>
    <x v="3"/>
    <x v="1"/>
  </r>
  <r>
    <s v="Remote"/>
    <n v="144000"/>
    <n v="0"/>
    <n v="0"/>
    <n v="0"/>
    <n v="0"/>
    <n v="1"/>
    <n v="0"/>
    <x v="1"/>
    <x v="1"/>
  </r>
  <r>
    <s v="Remote"/>
    <n v="145000"/>
    <n v="1"/>
    <n v="0"/>
    <n v="0"/>
    <n v="0"/>
    <n v="0"/>
    <n v="0"/>
    <x v="0"/>
    <x v="2"/>
  </r>
  <r>
    <s v="Remote"/>
    <n v="145000"/>
    <n v="1"/>
    <n v="0"/>
    <n v="0"/>
    <n v="0"/>
    <n v="0"/>
    <n v="0"/>
    <x v="0"/>
    <x v="2"/>
  </r>
  <r>
    <s v="Remote"/>
    <n v="145000"/>
    <n v="1"/>
    <n v="0"/>
    <n v="0"/>
    <n v="0"/>
    <n v="0"/>
    <n v="0"/>
    <x v="0"/>
    <x v="2"/>
  </r>
  <r>
    <s v="Remote"/>
    <n v="145000"/>
    <n v="1"/>
    <n v="0"/>
    <n v="0"/>
    <n v="0"/>
    <n v="0"/>
    <n v="0"/>
    <x v="0"/>
    <x v="2"/>
  </r>
  <r>
    <s v="Illinois"/>
    <n v="145000"/>
    <n v="1"/>
    <n v="1"/>
    <n v="1"/>
    <n v="1"/>
    <n v="0"/>
    <n v="1"/>
    <x v="0"/>
    <x v="1"/>
  </r>
  <r>
    <s v="Trenton, NJ"/>
    <n v="145000"/>
    <n v="1"/>
    <n v="1"/>
    <n v="0"/>
    <n v="1"/>
    <n v="0"/>
    <n v="0"/>
    <x v="0"/>
    <x v="2"/>
  </r>
  <r>
    <s v="Remote"/>
    <n v="145000"/>
    <n v="1"/>
    <n v="0"/>
    <n v="0"/>
    <n v="0"/>
    <n v="0"/>
    <n v="0"/>
    <x v="0"/>
    <x v="2"/>
  </r>
  <r>
    <s v="Remote"/>
    <n v="145000"/>
    <n v="1"/>
    <n v="0"/>
    <n v="0"/>
    <n v="0"/>
    <n v="0"/>
    <n v="0"/>
    <x v="0"/>
    <x v="2"/>
  </r>
  <r>
    <s v="Remote"/>
    <n v="145000"/>
    <n v="1"/>
    <n v="0"/>
    <n v="0"/>
    <n v="0"/>
    <n v="0"/>
    <n v="0"/>
    <x v="0"/>
    <x v="2"/>
  </r>
  <r>
    <s v="Remote"/>
    <n v="145000"/>
    <n v="1"/>
    <n v="0"/>
    <n v="0"/>
    <n v="0"/>
    <n v="0"/>
    <n v="0"/>
    <x v="0"/>
    <x v="2"/>
  </r>
  <r>
    <s v="Remote"/>
    <n v="145000"/>
    <n v="1"/>
    <n v="0"/>
    <n v="0"/>
    <n v="0"/>
    <n v="0"/>
    <n v="0"/>
    <x v="0"/>
    <x v="2"/>
  </r>
  <r>
    <s v="Remote"/>
    <n v="145000"/>
    <n v="1"/>
    <n v="0"/>
    <n v="0"/>
    <n v="0"/>
    <n v="0"/>
    <n v="0"/>
    <x v="0"/>
    <x v="2"/>
  </r>
  <r>
    <s v="Remote"/>
    <n v="145000"/>
    <n v="1"/>
    <n v="0"/>
    <n v="0"/>
    <n v="0"/>
    <n v="0"/>
    <n v="0"/>
    <x v="0"/>
    <x v="2"/>
  </r>
  <r>
    <s v="Remote"/>
    <n v="145000"/>
    <n v="1"/>
    <n v="0"/>
    <n v="0"/>
    <n v="0"/>
    <n v="0"/>
    <n v="0"/>
    <x v="0"/>
    <x v="2"/>
  </r>
  <r>
    <s v="Boston, MA"/>
    <n v="147500"/>
    <n v="0"/>
    <n v="0"/>
    <n v="0"/>
    <n v="1"/>
    <n v="1"/>
    <n v="1"/>
    <x v="3"/>
    <x v="1"/>
  </r>
  <r>
    <s v="Los Gatos, CA"/>
    <n v="149100"/>
    <n v="0"/>
    <n v="0"/>
    <n v="0"/>
    <n v="0"/>
    <n v="0"/>
    <n v="1"/>
    <x v="2"/>
    <x v="1"/>
  </r>
  <r>
    <s v="San Francisco, CA"/>
    <n v="149627"/>
    <n v="0"/>
    <n v="0"/>
    <n v="0"/>
    <n v="0"/>
    <n v="0"/>
    <n v="1"/>
    <x v="3"/>
    <x v="2"/>
  </r>
  <r>
    <s v="Remote"/>
    <n v="150000"/>
    <n v="1"/>
    <n v="0"/>
    <n v="0"/>
    <n v="0"/>
    <n v="0"/>
    <n v="0"/>
    <x v="0"/>
    <x v="1"/>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Remote"/>
    <n v="150200"/>
    <n v="1"/>
    <n v="1"/>
    <n v="0"/>
    <n v="0"/>
    <n v="0"/>
    <n v="1"/>
    <x v="3"/>
    <x v="2"/>
  </r>
  <r>
    <s v="Cambridge, MA"/>
    <n v="151851"/>
    <n v="1"/>
    <n v="0"/>
    <n v="0"/>
    <n v="0"/>
    <n v="0"/>
    <n v="0"/>
    <x v="3"/>
    <x v="1"/>
  </r>
  <r>
    <s v="Cambridge, MA"/>
    <n v="151851"/>
    <n v="1"/>
    <n v="0"/>
    <n v="0"/>
    <n v="0"/>
    <n v="0"/>
    <n v="0"/>
    <x v="3"/>
    <x v="1"/>
  </r>
  <r>
    <s v="Seattle, WA"/>
    <n v="152000"/>
    <n v="0"/>
    <n v="0"/>
    <n v="0"/>
    <n v="1"/>
    <n v="0"/>
    <n v="1"/>
    <x v="2"/>
    <x v="1"/>
  </r>
  <r>
    <s v="Seattle, WA"/>
    <n v="152000"/>
    <n v="0"/>
    <n v="0"/>
    <n v="0"/>
    <n v="1"/>
    <n v="0"/>
    <n v="1"/>
    <x v="2"/>
    <x v="1"/>
  </r>
  <r>
    <s v="Seattle, WA"/>
    <n v="152000"/>
    <n v="0"/>
    <n v="0"/>
    <n v="0"/>
    <n v="1"/>
    <n v="0"/>
    <n v="1"/>
    <x v="2"/>
    <x v="1"/>
  </r>
  <r>
    <s v="Seattle, WA"/>
    <n v="152000"/>
    <n v="0"/>
    <n v="0"/>
    <n v="0"/>
    <n v="1"/>
    <n v="0"/>
    <n v="1"/>
    <x v="2"/>
    <x v="1"/>
  </r>
  <r>
    <s v="Seattle, WA"/>
    <n v="152000"/>
    <n v="0"/>
    <n v="0"/>
    <n v="0"/>
    <n v="1"/>
    <n v="0"/>
    <n v="1"/>
    <x v="2"/>
    <x v="1"/>
  </r>
  <r>
    <s v="Seattle, WA"/>
    <n v="152850"/>
    <n v="1"/>
    <n v="1"/>
    <n v="1"/>
    <n v="0"/>
    <n v="0"/>
    <n v="1"/>
    <x v="2"/>
    <x v="1"/>
  </r>
  <r>
    <s v="Remote"/>
    <n v="153619"/>
    <n v="0"/>
    <n v="0"/>
    <n v="0"/>
    <n v="1"/>
    <n v="0"/>
    <n v="1"/>
    <x v="2"/>
    <x v="1"/>
  </r>
  <r>
    <s v="Remote"/>
    <n v="153619"/>
    <n v="0"/>
    <n v="0"/>
    <n v="0"/>
    <n v="1"/>
    <n v="0"/>
    <n v="1"/>
    <x v="2"/>
    <x v="1"/>
  </r>
  <r>
    <s v="Remote"/>
    <n v="153619"/>
    <n v="0"/>
    <n v="0"/>
    <n v="0"/>
    <n v="1"/>
    <n v="0"/>
    <n v="1"/>
    <x v="2"/>
    <x v="1"/>
  </r>
  <r>
    <s v="Remote"/>
    <n v="153619"/>
    <n v="0"/>
    <n v="0"/>
    <n v="0"/>
    <n v="1"/>
    <n v="0"/>
    <n v="1"/>
    <x v="2"/>
    <x v="1"/>
  </r>
  <r>
    <s v="Remote"/>
    <n v="153619"/>
    <n v="0"/>
    <n v="0"/>
    <n v="0"/>
    <n v="1"/>
    <n v="0"/>
    <n v="1"/>
    <x v="2"/>
    <x v="1"/>
  </r>
  <r>
    <s v="Remote"/>
    <n v="154865"/>
    <n v="1"/>
    <n v="0"/>
    <n v="1"/>
    <n v="1"/>
    <n v="0"/>
    <n v="0"/>
    <x v="2"/>
    <x v="1"/>
  </r>
  <r>
    <s v="Remote"/>
    <n v="155000"/>
    <n v="1"/>
    <n v="0"/>
    <n v="0"/>
    <n v="1"/>
    <n v="0"/>
    <n v="0"/>
    <x v="3"/>
    <x v="2"/>
  </r>
  <r>
    <s v="Remote"/>
    <n v="155000"/>
    <n v="1"/>
    <n v="0"/>
    <n v="0"/>
    <n v="0"/>
    <n v="1"/>
    <n v="1"/>
    <x v="3"/>
    <x v="1"/>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0"/>
    <x v="3"/>
    <x v="2"/>
  </r>
  <r>
    <s v="Remote"/>
    <n v="155000"/>
    <n v="1"/>
    <n v="0"/>
    <n v="0"/>
    <n v="1"/>
    <n v="0"/>
    <n v="1"/>
    <x v="3"/>
    <x v="1"/>
  </r>
  <r>
    <s v="Stafford, VA"/>
    <n v="155000"/>
    <n v="1"/>
    <n v="1"/>
    <n v="0"/>
    <n v="0"/>
    <n v="1"/>
    <n v="1"/>
    <x v="3"/>
    <x v="1"/>
  </r>
  <r>
    <s v="Remote"/>
    <n v="155000"/>
    <n v="1"/>
    <n v="0"/>
    <n v="0"/>
    <n v="1"/>
    <n v="0"/>
    <n v="1"/>
    <x v="3"/>
    <x v="1"/>
  </r>
  <r>
    <s v="Stafford, VA"/>
    <n v="155000"/>
    <n v="1"/>
    <n v="1"/>
    <n v="0"/>
    <n v="0"/>
    <n v="1"/>
    <n v="1"/>
    <x v="3"/>
    <x v="1"/>
  </r>
  <r>
    <s v="Remote"/>
    <n v="155000"/>
    <n v="1"/>
    <n v="0"/>
    <n v="0"/>
    <n v="1"/>
    <n v="1"/>
    <n v="1"/>
    <x v="0"/>
    <x v="1"/>
  </r>
  <r>
    <s v="Irving, TX"/>
    <n v="155000"/>
    <n v="0"/>
    <n v="0"/>
    <n v="0"/>
    <n v="1"/>
    <n v="1"/>
    <n v="0"/>
    <x v="1"/>
    <x v="1"/>
  </r>
  <r>
    <s v="Mountain View, CA"/>
    <n v="157000"/>
    <n v="1"/>
    <n v="0"/>
    <n v="0"/>
    <n v="1"/>
    <n v="0"/>
    <n v="0"/>
    <x v="0"/>
    <x v="1"/>
  </r>
  <r>
    <s v="Mountain View, CA"/>
    <n v="157000"/>
    <n v="1"/>
    <n v="0"/>
    <n v="0"/>
    <n v="1"/>
    <n v="0"/>
    <n v="0"/>
    <x v="0"/>
    <x v="1"/>
  </r>
  <r>
    <s v="Mountain View, CA"/>
    <n v="157000"/>
    <n v="1"/>
    <n v="0"/>
    <n v="0"/>
    <n v="1"/>
    <n v="0"/>
    <n v="0"/>
    <x v="0"/>
    <x v="1"/>
  </r>
  <r>
    <s v="Mountain View, CA"/>
    <n v="157000"/>
    <n v="1"/>
    <n v="0"/>
    <n v="0"/>
    <n v="1"/>
    <n v="0"/>
    <n v="0"/>
    <x v="0"/>
    <x v="1"/>
  </r>
  <r>
    <s v="New York, NY"/>
    <n v="157500"/>
    <n v="1"/>
    <n v="0"/>
    <n v="0"/>
    <n v="0"/>
    <n v="0"/>
    <n v="1"/>
    <x v="3"/>
    <x v="1"/>
  </r>
  <r>
    <s v="New York, NY"/>
    <n v="157500"/>
    <n v="1"/>
    <n v="0"/>
    <n v="0"/>
    <n v="0"/>
    <n v="0"/>
    <n v="1"/>
    <x v="3"/>
    <x v="1"/>
  </r>
  <r>
    <s v="New York, NY"/>
    <n v="157500"/>
    <n v="1"/>
    <n v="0"/>
    <n v="0"/>
    <n v="0"/>
    <n v="0"/>
    <n v="1"/>
    <x v="3"/>
    <x v="1"/>
  </r>
  <r>
    <s v="Remote"/>
    <n v="157500"/>
    <n v="1"/>
    <n v="0"/>
    <n v="1"/>
    <n v="1"/>
    <n v="0"/>
    <n v="1"/>
    <x v="2"/>
    <x v="2"/>
  </r>
  <r>
    <s v="Chicago, IL"/>
    <n v="157979"/>
    <n v="0"/>
    <n v="0"/>
    <n v="0"/>
    <n v="0"/>
    <n v="1"/>
    <n v="1"/>
    <x v="4"/>
    <x v="1"/>
  </r>
  <r>
    <s v="Remote"/>
    <n v="158000"/>
    <n v="1"/>
    <n v="0"/>
    <n v="0"/>
    <n v="0"/>
    <n v="0"/>
    <n v="1"/>
    <x v="3"/>
    <x v="1"/>
  </r>
  <r>
    <s v="San Jose, CA"/>
    <n v="158821"/>
    <n v="1"/>
    <n v="0"/>
    <n v="0"/>
    <n v="0"/>
    <n v="1"/>
    <n v="0"/>
    <x v="3"/>
    <x v="1"/>
  </r>
  <r>
    <s v="San Francisco, CA"/>
    <n v="160000"/>
    <n v="1"/>
    <n v="0"/>
    <n v="0"/>
    <n v="0"/>
    <n v="1"/>
    <n v="0"/>
    <x v="3"/>
    <x v="1"/>
  </r>
  <r>
    <s v="Remote"/>
    <n v="160000"/>
    <n v="1"/>
    <n v="0"/>
    <n v="1"/>
    <n v="1"/>
    <n v="0"/>
    <n v="1"/>
    <x v="3"/>
    <x v="2"/>
  </r>
  <r>
    <s v="Remote"/>
    <n v="160000"/>
    <n v="1"/>
    <n v="0"/>
    <n v="1"/>
    <n v="1"/>
    <n v="0"/>
    <n v="1"/>
    <x v="3"/>
    <x v="2"/>
  </r>
  <r>
    <s v="Remote"/>
    <n v="160000"/>
    <n v="1"/>
    <n v="0"/>
    <n v="0"/>
    <n v="0"/>
    <n v="0"/>
    <n v="1"/>
    <x v="3"/>
    <x v="2"/>
  </r>
  <r>
    <s v="Remote"/>
    <n v="160000"/>
    <n v="1"/>
    <n v="0"/>
    <n v="0"/>
    <n v="0"/>
    <n v="0"/>
    <n v="1"/>
    <x v="3"/>
    <x v="2"/>
  </r>
  <r>
    <s v="Remote"/>
    <n v="160000"/>
    <n v="1"/>
    <n v="0"/>
    <n v="0"/>
    <n v="0"/>
    <n v="0"/>
    <n v="1"/>
    <x v="3"/>
    <x v="2"/>
  </r>
  <r>
    <s v="Greenwood Village, CO"/>
    <n v="160000"/>
    <n v="1"/>
    <n v="0"/>
    <n v="0"/>
    <n v="1"/>
    <n v="1"/>
    <n v="0"/>
    <x v="0"/>
    <x v="1"/>
  </r>
  <r>
    <s v="Remote"/>
    <n v="160000"/>
    <n v="1"/>
    <n v="1"/>
    <n v="1"/>
    <n v="1"/>
    <n v="0"/>
    <n v="1"/>
    <x v="0"/>
    <x v="1"/>
  </r>
  <r>
    <s v="Alameda, CA"/>
    <n v="160000"/>
    <n v="1"/>
    <n v="0"/>
    <n v="0"/>
    <n v="0"/>
    <n v="1"/>
    <n v="1"/>
    <x v="2"/>
    <x v="1"/>
  </r>
  <r>
    <s v="San Francisco, CA"/>
    <n v="160000"/>
    <n v="1"/>
    <n v="0"/>
    <n v="0"/>
    <n v="1"/>
    <n v="0"/>
    <n v="1"/>
    <x v="4"/>
    <x v="1"/>
  </r>
  <r>
    <s v="Remote"/>
    <n v="162100"/>
    <n v="0"/>
    <n v="1"/>
    <n v="0"/>
    <n v="1"/>
    <n v="0"/>
    <n v="0"/>
    <x v="0"/>
    <x v="1"/>
  </r>
  <r>
    <s v="Remote"/>
    <n v="162100"/>
    <n v="0"/>
    <n v="1"/>
    <n v="0"/>
    <n v="1"/>
    <n v="0"/>
    <n v="0"/>
    <x v="0"/>
    <x v="1"/>
  </r>
  <r>
    <s v="New York, NY"/>
    <n v="162500"/>
    <n v="1"/>
    <n v="0"/>
    <n v="0"/>
    <n v="0"/>
    <n v="0"/>
    <n v="1"/>
    <x v="3"/>
    <x v="1"/>
  </r>
  <r>
    <s v="New York, NY"/>
    <n v="162500"/>
    <n v="1"/>
    <n v="0"/>
    <n v="0"/>
    <n v="0"/>
    <n v="0"/>
    <n v="1"/>
    <x v="3"/>
    <x v="1"/>
  </r>
  <r>
    <s v="Alpharetta, GA"/>
    <n v="163000"/>
    <n v="1"/>
    <n v="1"/>
    <n v="1"/>
    <n v="1"/>
    <n v="1"/>
    <n v="0"/>
    <x v="0"/>
    <x v="2"/>
  </r>
  <r>
    <s v="San Francisco, CA"/>
    <n v="163697"/>
    <n v="1"/>
    <n v="0"/>
    <n v="0"/>
    <n v="1"/>
    <n v="1"/>
    <n v="1"/>
    <x v="3"/>
    <x v="1"/>
  </r>
  <r>
    <s v="San Francisco, CA"/>
    <n v="163697"/>
    <n v="1"/>
    <n v="0"/>
    <n v="0"/>
    <n v="1"/>
    <n v="1"/>
    <n v="1"/>
    <x v="3"/>
    <x v="1"/>
  </r>
  <r>
    <s v="San Francisco, CA"/>
    <n v="163697"/>
    <n v="1"/>
    <n v="0"/>
    <n v="0"/>
    <n v="1"/>
    <n v="1"/>
    <n v="1"/>
    <x v="3"/>
    <x v="1"/>
  </r>
  <r>
    <s v="San Francisco, CA"/>
    <n v="163697"/>
    <n v="1"/>
    <n v="0"/>
    <n v="0"/>
    <n v="1"/>
    <n v="1"/>
    <n v="1"/>
    <x v="3"/>
    <x v="1"/>
  </r>
  <r>
    <s v="San Jose, CA"/>
    <n v="165000"/>
    <n v="1"/>
    <n v="0"/>
    <n v="0"/>
    <n v="0"/>
    <n v="1"/>
    <n v="1"/>
    <x v="3"/>
    <x v="1"/>
  </r>
  <r>
    <s v="Denver, CO"/>
    <n v="165000"/>
    <n v="1"/>
    <n v="0"/>
    <n v="0"/>
    <n v="0"/>
    <n v="1"/>
    <n v="1"/>
    <x v="3"/>
    <x v="1"/>
  </r>
  <r>
    <s v="Fort Lauderdale, FL"/>
    <n v="165000"/>
    <n v="1"/>
    <n v="0"/>
    <n v="1"/>
    <n v="1"/>
    <n v="0"/>
    <n v="1"/>
    <x v="3"/>
    <x v="1"/>
  </r>
  <r>
    <s v="San Jose, CA"/>
    <n v="165000"/>
    <n v="1"/>
    <n v="0"/>
    <n v="0"/>
    <n v="0"/>
    <n v="1"/>
    <n v="1"/>
    <x v="3"/>
    <x v="1"/>
  </r>
  <r>
    <s v="Denver, CO"/>
    <n v="165000"/>
    <n v="1"/>
    <n v="0"/>
    <n v="0"/>
    <n v="0"/>
    <n v="1"/>
    <n v="1"/>
    <x v="3"/>
    <x v="1"/>
  </r>
  <r>
    <s v="Fort Lauderdale, FL"/>
    <n v="165000"/>
    <n v="1"/>
    <n v="0"/>
    <n v="1"/>
    <n v="1"/>
    <n v="0"/>
    <n v="1"/>
    <x v="3"/>
    <x v="1"/>
  </r>
  <r>
    <s v="Remote"/>
    <n v="165000"/>
    <n v="0"/>
    <n v="0"/>
    <n v="1"/>
    <n v="0"/>
    <n v="0"/>
    <n v="0"/>
    <x v="0"/>
    <x v="1"/>
  </r>
  <r>
    <s v="Remote"/>
    <n v="165000"/>
    <n v="0"/>
    <n v="0"/>
    <n v="1"/>
    <n v="0"/>
    <n v="0"/>
    <n v="0"/>
    <x v="0"/>
    <x v="1"/>
  </r>
  <r>
    <s v="Remote"/>
    <n v="165000"/>
    <n v="0"/>
    <n v="0"/>
    <n v="1"/>
    <n v="0"/>
    <n v="0"/>
    <n v="0"/>
    <x v="0"/>
    <x v="1"/>
  </r>
  <r>
    <s v="Remote"/>
    <n v="165000"/>
    <n v="0"/>
    <n v="0"/>
    <n v="1"/>
    <n v="0"/>
    <n v="0"/>
    <n v="0"/>
    <x v="0"/>
    <x v="1"/>
  </r>
  <r>
    <s v="Remote"/>
    <n v="165000"/>
    <n v="0"/>
    <n v="0"/>
    <n v="1"/>
    <n v="0"/>
    <n v="0"/>
    <n v="0"/>
    <x v="0"/>
    <x v="1"/>
  </r>
  <r>
    <s v="Remote"/>
    <n v="165000"/>
    <n v="0"/>
    <n v="0"/>
    <n v="1"/>
    <n v="0"/>
    <n v="0"/>
    <n v="0"/>
    <x v="0"/>
    <x v="1"/>
  </r>
  <r>
    <s v="Seattle, WA"/>
    <n v="165186"/>
    <n v="0"/>
    <n v="0"/>
    <n v="0"/>
    <n v="0"/>
    <n v="0"/>
    <n v="1"/>
    <x v="4"/>
    <x v="1"/>
  </r>
  <r>
    <s v="Redmond, WA"/>
    <n v="165200"/>
    <n v="0"/>
    <n v="0"/>
    <n v="1"/>
    <n v="1"/>
    <n v="0"/>
    <n v="1"/>
    <x v="3"/>
    <x v="1"/>
  </r>
  <r>
    <s v="Redmond, WA"/>
    <n v="165200"/>
    <n v="0"/>
    <n v="0"/>
    <n v="1"/>
    <n v="1"/>
    <n v="0"/>
    <n v="1"/>
    <x v="3"/>
    <x v="1"/>
  </r>
  <r>
    <s v="Remote"/>
    <n v="166400"/>
    <n v="1"/>
    <n v="1"/>
    <n v="0"/>
    <n v="0"/>
    <n v="1"/>
    <n v="1"/>
    <x v="3"/>
    <x v="1"/>
  </r>
  <r>
    <s v="Palo Alto, CA"/>
    <n v="168560"/>
    <n v="1"/>
    <n v="0"/>
    <n v="0"/>
    <n v="0"/>
    <n v="1"/>
    <n v="1"/>
    <x v="3"/>
    <x v="1"/>
  </r>
  <r>
    <s v="Palo Alto, CA"/>
    <n v="168560"/>
    <n v="1"/>
    <n v="0"/>
    <n v="0"/>
    <n v="0"/>
    <n v="1"/>
    <n v="1"/>
    <x v="3"/>
    <x v="1"/>
  </r>
  <r>
    <s v="Remote"/>
    <n v="170000"/>
    <n v="0"/>
    <n v="0"/>
    <n v="0"/>
    <n v="0"/>
    <n v="0"/>
    <n v="0"/>
    <x v="3"/>
    <x v="2"/>
  </r>
  <r>
    <s v="Remote"/>
    <n v="170000"/>
    <n v="0"/>
    <n v="0"/>
    <n v="0"/>
    <n v="0"/>
    <n v="0"/>
    <n v="0"/>
    <x v="3"/>
    <x v="2"/>
  </r>
  <r>
    <s v="Remote"/>
    <n v="170000"/>
    <n v="1"/>
    <n v="0"/>
    <n v="1"/>
    <n v="0"/>
    <n v="0"/>
    <n v="0"/>
    <x v="0"/>
    <x v="1"/>
  </r>
  <r>
    <s v="Remote"/>
    <n v="170000"/>
    <n v="1"/>
    <n v="0"/>
    <n v="1"/>
    <n v="0"/>
    <n v="0"/>
    <n v="0"/>
    <x v="0"/>
    <x v="1"/>
  </r>
  <r>
    <s v="Remote"/>
    <n v="170000"/>
    <n v="1"/>
    <n v="0"/>
    <n v="1"/>
    <n v="0"/>
    <n v="0"/>
    <n v="0"/>
    <x v="0"/>
    <x v="1"/>
  </r>
  <r>
    <s v="Remote"/>
    <n v="170000"/>
    <n v="1"/>
    <n v="0"/>
    <n v="1"/>
    <n v="0"/>
    <n v="0"/>
    <n v="0"/>
    <x v="0"/>
    <x v="1"/>
  </r>
  <r>
    <s v="Remote"/>
    <n v="170000"/>
    <n v="1"/>
    <n v="0"/>
    <n v="1"/>
    <n v="0"/>
    <n v="0"/>
    <n v="0"/>
    <x v="0"/>
    <x v="1"/>
  </r>
  <r>
    <s v="Remote"/>
    <n v="170000"/>
    <n v="1"/>
    <n v="1"/>
    <n v="0"/>
    <n v="1"/>
    <n v="0"/>
    <n v="0"/>
    <x v="0"/>
    <x v="1"/>
  </r>
  <r>
    <s v="Washington, DC"/>
    <n v="170000"/>
    <n v="1"/>
    <n v="0"/>
    <n v="0"/>
    <n v="0"/>
    <n v="1"/>
    <n v="0"/>
    <x v="0"/>
    <x v="1"/>
  </r>
  <r>
    <s v="Remote"/>
    <n v="170000"/>
    <n v="1"/>
    <n v="0"/>
    <n v="1"/>
    <n v="0"/>
    <n v="0"/>
    <n v="0"/>
    <x v="0"/>
    <x v="1"/>
  </r>
  <r>
    <s v="Remote"/>
    <n v="170000"/>
    <n v="1"/>
    <n v="0"/>
    <n v="1"/>
    <n v="0"/>
    <n v="0"/>
    <n v="0"/>
    <x v="0"/>
    <x v="1"/>
  </r>
  <r>
    <s v="Remote"/>
    <n v="170000"/>
    <n v="1"/>
    <n v="0"/>
    <n v="1"/>
    <n v="0"/>
    <n v="0"/>
    <n v="0"/>
    <x v="0"/>
    <x v="1"/>
  </r>
  <r>
    <s v="Remote"/>
    <n v="170000"/>
    <n v="1"/>
    <n v="0"/>
    <n v="1"/>
    <n v="0"/>
    <n v="0"/>
    <n v="0"/>
    <x v="0"/>
    <x v="1"/>
  </r>
  <r>
    <s v="New York, NY"/>
    <n v="171289"/>
    <n v="1"/>
    <n v="0"/>
    <n v="0"/>
    <n v="1"/>
    <n v="0"/>
    <n v="0"/>
    <x v="0"/>
    <x v="1"/>
  </r>
  <r>
    <s v="Massachusetts"/>
    <n v="171850"/>
    <n v="1"/>
    <n v="1"/>
    <n v="0"/>
    <n v="0"/>
    <n v="1"/>
    <n v="1"/>
    <x v="3"/>
    <x v="1"/>
  </r>
  <r>
    <s v="Massachusetts"/>
    <n v="171850"/>
    <n v="1"/>
    <n v="1"/>
    <n v="0"/>
    <n v="0"/>
    <n v="1"/>
    <n v="1"/>
    <x v="3"/>
    <x v="1"/>
  </r>
  <r>
    <s v="Arizona"/>
    <n v="173475"/>
    <n v="1"/>
    <n v="1"/>
    <n v="1"/>
    <n v="1"/>
    <n v="0"/>
    <n v="0"/>
    <x v="0"/>
    <x v="2"/>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San Mateo, CA"/>
    <n v="175500"/>
    <n v="1"/>
    <n v="0"/>
    <n v="0"/>
    <n v="0"/>
    <n v="1"/>
    <n v="0"/>
    <x v="3"/>
    <x v="1"/>
  </r>
  <r>
    <s v="Remote"/>
    <n v="176634"/>
    <n v="1"/>
    <n v="1"/>
    <n v="0"/>
    <n v="0"/>
    <n v="0"/>
    <n v="1"/>
    <x v="3"/>
    <x v="1"/>
  </r>
  <r>
    <s v="Mountain View, CA"/>
    <n v="177000"/>
    <n v="1"/>
    <n v="0"/>
    <n v="0"/>
    <n v="0"/>
    <n v="0"/>
    <n v="0"/>
    <x v="1"/>
    <x v="1"/>
  </r>
  <r>
    <s v="Remote"/>
    <n v="180000"/>
    <n v="1"/>
    <n v="1"/>
    <n v="0"/>
    <n v="1"/>
    <n v="0"/>
    <n v="1"/>
    <x v="3"/>
    <x v="1"/>
  </r>
  <r>
    <s v="Los Altos, CA"/>
    <n v="180900"/>
    <n v="1"/>
    <n v="0"/>
    <n v="0"/>
    <n v="0"/>
    <n v="0"/>
    <n v="1"/>
    <x v="2"/>
    <x v="1"/>
  </r>
  <r>
    <s v="Los Altos, CA"/>
    <n v="180900"/>
    <n v="1"/>
    <n v="0"/>
    <n v="0"/>
    <n v="0"/>
    <n v="0"/>
    <n v="1"/>
    <x v="2"/>
    <x v="1"/>
  </r>
  <r>
    <s v="Los Altos, CA"/>
    <n v="180900"/>
    <n v="1"/>
    <n v="0"/>
    <n v="0"/>
    <n v="0"/>
    <n v="0"/>
    <n v="1"/>
    <x v="2"/>
    <x v="1"/>
  </r>
  <r>
    <s v="Los Altos, CA"/>
    <n v="180900"/>
    <n v="1"/>
    <n v="0"/>
    <n v="0"/>
    <n v="0"/>
    <n v="0"/>
    <n v="1"/>
    <x v="2"/>
    <x v="1"/>
  </r>
  <r>
    <s v="Los Altos, CA"/>
    <n v="180900"/>
    <n v="1"/>
    <n v="0"/>
    <n v="0"/>
    <n v="0"/>
    <n v="0"/>
    <n v="1"/>
    <x v="2"/>
    <x v="1"/>
  </r>
  <r>
    <s v="San Mateo, CA"/>
    <n v="183250"/>
    <n v="1"/>
    <n v="0"/>
    <n v="0"/>
    <n v="0"/>
    <n v="1"/>
    <n v="1"/>
    <x v="3"/>
    <x v="1"/>
  </r>
  <r>
    <s v="San Mateo, CA"/>
    <n v="183250"/>
    <n v="1"/>
    <n v="0"/>
    <n v="0"/>
    <n v="0"/>
    <n v="1"/>
    <n v="1"/>
    <x v="3"/>
    <x v="1"/>
  </r>
  <r>
    <s v="Mountain View, CA"/>
    <n v="184845"/>
    <n v="1"/>
    <n v="0"/>
    <n v="0"/>
    <n v="0"/>
    <n v="0"/>
    <n v="1"/>
    <x v="3"/>
    <x v="1"/>
  </r>
  <r>
    <s v="Remote"/>
    <n v="185000"/>
    <n v="1"/>
    <n v="0"/>
    <n v="0"/>
    <n v="0"/>
    <n v="0"/>
    <n v="0"/>
    <x v="3"/>
    <x v="1"/>
  </r>
  <r>
    <s v="Denver, CO"/>
    <n v="185000"/>
    <n v="1"/>
    <n v="1"/>
    <n v="0"/>
    <n v="0"/>
    <n v="1"/>
    <n v="1"/>
    <x v="3"/>
    <x v="1"/>
  </r>
  <r>
    <s v="New York, NY"/>
    <n v="185000"/>
    <n v="1"/>
    <n v="0"/>
    <n v="0"/>
    <n v="0"/>
    <n v="1"/>
    <n v="1"/>
    <x v="3"/>
    <x v="1"/>
  </r>
  <r>
    <s v="Palo Alto, CA"/>
    <n v="185000"/>
    <n v="0"/>
    <n v="0"/>
    <n v="0"/>
    <n v="0"/>
    <n v="1"/>
    <n v="1"/>
    <x v="3"/>
    <x v="2"/>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Palo Alto, CA"/>
    <n v="185000"/>
    <n v="0"/>
    <n v="0"/>
    <n v="0"/>
    <n v="0"/>
    <n v="1"/>
    <n v="1"/>
    <x v="3"/>
    <x v="2"/>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New York, NY"/>
    <n v="185000"/>
    <n v="1"/>
    <n v="0"/>
    <n v="0"/>
    <n v="0"/>
    <n v="1"/>
    <n v="1"/>
    <x v="3"/>
    <x v="1"/>
  </r>
  <r>
    <s v="San Francisco, CA"/>
    <n v="185250"/>
    <n v="0"/>
    <n v="0"/>
    <n v="0"/>
    <n v="0"/>
    <n v="0"/>
    <n v="1"/>
    <x v="3"/>
    <x v="1"/>
  </r>
  <r>
    <s v="San Francisco, CA"/>
    <n v="185250"/>
    <n v="0"/>
    <n v="0"/>
    <n v="0"/>
    <n v="0"/>
    <n v="0"/>
    <n v="1"/>
    <x v="3"/>
    <x v="1"/>
  </r>
  <r>
    <s v="Remote"/>
    <n v="190000"/>
    <n v="1"/>
    <n v="0"/>
    <n v="0"/>
    <n v="0"/>
    <n v="0"/>
    <n v="1"/>
    <x v="3"/>
    <x v="1"/>
  </r>
  <r>
    <s v="Remote"/>
    <n v="190000"/>
    <n v="1"/>
    <n v="1"/>
    <n v="0"/>
    <n v="0"/>
    <n v="1"/>
    <n v="1"/>
    <x v="3"/>
    <x v="2"/>
  </r>
  <r>
    <s v="Remote"/>
    <n v="190000"/>
    <n v="1"/>
    <n v="0"/>
    <n v="0"/>
    <n v="0"/>
    <n v="1"/>
    <n v="1"/>
    <x v="3"/>
    <x v="1"/>
  </r>
  <r>
    <s v="Remote"/>
    <n v="191100"/>
    <n v="1"/>
    <n v="0"/>
    <n v="0"/>
    <n v="1"/>
    <n v="0"/>
    <n v="0"/>
    <x v="3"/>
    <x v="1"/>
  </r>
  <r>
    <s v="Remote"/>
    <n v="191100"/>
    <n v="1"/>
    <n v="0"/>
    <n v="0"/>
    <n v="1"/>
    <n v="0"/>
    <n v="0"/>
    <x v="3"/>
    <x v="1"/>
  </r>
  <r>
    <s v="New York, NY"/>
    <n v="191125"/>
    <n v="0"/>
    <n v="0"/>
    <n v="0"/>
    <n v="0"/>
    <n v="0"/>
    <n v="0"/>
    <x v="4"/>
    <x v="1"/>
  </r>
  <r>
    <s v="New York, NY"/>
    <n v="191125"/>
    <n v="0"/>
    <n v="0"/>
    <n v="0"/>
    <n v="0"/>
    <n v="0"/>
    <n v="0"/>
    <x v="4"/>
    <x v="1"/>
  </r>
  <r>
    <s v="Carlsbad, CA"/>
    <n v="194350"/>
    <n v="1"/>
    <n v="1"/>
    <n v="0"/>
    <n v="0"/>
    <n v="0"/>
    <n v="1"/>
    <x v="2"/>
    <x v="1"/>
  </r>
  <r>
    <s v="Remote"/>
    <n v="195000"/>
    <n v="1"/>
    <n v="1"/>
    <n v="0"/>
    <n v="0"/>
    <n v="0"/>
    <n v="1"/>
    <x v="3"/>
    <x v="1"/>
  </r>
  <r>
    <s v="New York, NY"/>
    <n v="205000"/>
    <n v="1"/>
    <n v="1"/>
    <n v="0"/>
    <n v="0"/>
    <n v="0"/>
    <n v="1"/>
    <x v="3"/>
    <x v="2"/>
  </r>
  <r>
    <s v="New York, NY"/>
    <n v="205000"/>
    <n v="1"/>
    <n v="1"/>
    <n v="0"/>
    <n v="0"/>
    <n v="0"/>
    <n v="1"/>
    <x v="3"/>
    <x v="2"/>
  </r>
  <r>
    <s v="New York, NY"/>
    <n v="205000"/>
    <n v="1"/>
    <n v="1"/>
    <n v="0"/>
    <n v="0"/>
    <n v="0"/>
    <n v="1"/>
    <x v="3"/>
    <x v="2"/>
  </r>
  <r>
    <s v="New York, NY"/>
    <n v="205000"/>
    <n v="1"/>
    <n v="1"/>
    <n v="0"/>
    <n v="0"/>
    <n v="0"/>
    <n v="1"/>
    <x v="3"/>
    <x v="2"/>
  </r>
  <r>
    <s v="Remote"/>
    <n v="210000"/>
    <n v="0"/>
    <n v="0"/>
    <n v="1"/>
    <n v="1"/>
    <n v="0"/>
    <n v="1"/>
    <x v="2"/>
    <x v="1"/>
  </r>
  <r>
    <s v="Brooklyn, NY"/>
    <n v="213000"/>
    <n v="1"/>
    <n v="1"/>
    <n v="0"/>
    <n v="0"/>
    <n v="0"/>
    <n v="1"/>
    <x v="2"/>
    <x v="1"/>
  </r>
  <r>
    <s v="Brooklyn, NY"/>
    <n v="213000"/>
    <n v="1"/>
    <n v="1"/>
    <n v="0"/>
    <n v="0"/>
    <n v="0"/>
    <n v="1"/>
    <x v="2"/>
    <x v="1"/>
  </r>
  <r>
    <s v="Brooklyn, NY"/>
    <n v="213000"/>
    <n v="0"/>
    <n v="1"/>
    <n v="0"/>
    <n v="0"/>
    <n v="0"/>
    <n v="1"/>
    <x v="4"/>
    <x v="1"/>
  </r>
  <r>
    <s v="Santa Monica, CA"/>
    <n v="219592"/>
    <n v="1"/>
    <n v="0"/>
    <n v="0"/>
    <n v="0"/>
    <n v="0"/>
    <n v="0"/>
    <x v="3"/>
    <x v="1"/>
  </r>
  <r>
    <s v="Santa Monica, CA"/>
    <n v="219592"/>
    <n v="1"/>
    <n v="0"/>
    <n v="0"/>
    <n v="0"/>
    <n v="0"/>
    <n v="0"/>
    <x v="3"/>
    <x v="1"/>
  </r>
  <r>
    <s v="San Francisco, CA"/>
    <n v="220000"/>
    <n v="1"/>
    <n v="1"/>
    <n v="0"/>
    <n v="0"/>
    <n v="0"/>
    <n v="1"/>
    <x v="2"/>
    <x v="1"/>
  </r>
  <r>
    <s v="Seattle, WA"/>
    <n v="223775"/>
    <n v="0"/>
    <n v="1"/>
    <n v="0"/>
    <n v="0"/>
    <n v="0"/>
    <n v="0"/>
    <x v="0"/>
    <x v="1"/>
  </r>
  <r>
    <s v="Seattle, WA"/>
    <n v="223775"/>
    <n v="0"/>
    <n v="1"/>
    <n v="0"/>
    <n v="0"/>
    <n v="0"/>
    <n v="0"/>
    <x v="0"/>
    <x v="1"/>
  </r>
  <r>
    <s v="Seattle, WA"/>
    <n v="223775"/>
    <n v="0"/>
    <n v="1"/>
    <n v="0"/>
    <n v="0"/>
    <n v="0"/>
    <n v="0"/>
    <x v="0"/>
    <x v="1"/>
  </r>
  <r>
    <s v="Seattle, WA"/>
    <n v="223775"/>
    <n v="0"/>
    <n v="1"/>
    <n v="0"/>
    <n v="0"/>
    <n v="0"/>
    <n v="0"/>
    <x v="0"/>
    <x v="1"/>
  </r>
  <r>
    <s v="Seattle, WA"/>
    <n v="223775"/>
    <n v="0"/>
    <n v="1"/>
    <n v="0"/>
    <n v="0"/>
    <n v="0"/>
    <n v="0"/>
    <x v="0"/>
    <x v="1"/>
  </r>
  <r>
    <s v="Seattle, WA"/>
    <n v="223775"/>
    <n v="0"/>
    <n v="1"/>
    <n v="0"/>
    <n v="0"/>
    <n v="0"/>
    <n v="0"/>
    <x v="0"/>
    <x v="1"/>
  </r>
  <r>
    <s v="Mountain View, CA"/>
    <n v="224500"/>
    <n v="1"/>
    <n v="0"/>
    <n v="0"/>
    <n v="0"/>
    <n v="0"/>
    <n v="0"/>
    <x v="3"/>
    <x v="1"/>
  </r>
  <r>
    <s v="San Jose, CA"/>
    <n v="233000"/>
    <n v="0"/>
    <n v="0"/>
    <n v="0"/>
    <n v="1"/>
    <n v="1"/>
    <n v="1"/>
    <x v="4"/>
    <x v="1"/>
  </r>
  <r>
    <s v="Austin, TX"/>
    <n v="237000"/>
    <n v="1"/>
    <n v="0"/>
    <n v="0"/>
    <n v="1"/>
    <n v="1"/>
    <n v="1"/>
    <x v="3"/>
    <x v="1"/>
  </r>
  <r>
    <s v="Austin, TX"/>
    <n v="237000"/>
    <n v="1"/>
    <n v="0"/>
    <n v="0"/>
    <n v="1"/>
    <n v="1"/>
    <n v="1"/>
    <x v="3"/>
    <x v="1"/>
  </r>
  <r>
    <s v="New York, NY"/>
    <n v="247750"/>
    <n v="1"/>
    <n v="0"/>
    <n v="0"/>
    <n v="0"/>
    <n v="0"/>
    <n v="1"/>
    <x v="2"/>
    <x v="1"/>
  </r>
  <r>
    <s v="New York, NY"/>
    <n v="247750"/>
    <n v="1"/>
    <n v="0"/>
    <n v="0"/>
    <n v="0"/>
    <n v="0"/>
    <n v="1"/>
    <x v="2"/>
    <x v="1"/>
  </r>
  <r>
    <s v="Remote"/>
    <n v="250000"/>
    <n v="0"/>
    <n v="0"/>
    <n v="0"/>
    <n v="0"/>
    <n v="1"/>
    <n v="1"/>
    <x v="2"/>
    <x v="2"/>
  </r>
  <r>
    <s v="Remote"/>
    <n v="250000"/>
    <n v="0"/>
    <n v="0"/>
    <n v="0"/>
    <n v="0"/>
    <n v="1"/>
    <n v="1"/>
    <x v="2"/>
    <x v="2"/>
  </r>
  <r>
    <s v="Remote"/>
    <n v="250000"/>
    <n v="0"/>
    <n v="0"/>
    <n v="0"/>
    <n v="0"/>
    <n v="1"/>
    <n v="1"/>
    <x v="2"/>
    <x v="2"/>
  </r>
  <r>
    <s v="Remote"/>
    <n v="250000"/>
    <n v="0"/>
    <n v="0"/>
    <n v="0"/>
    <n v="0"/>
    <n v="1"/>
    <n v="1"/>
    <x v="2"/>
    <x v="2"/>
  </r>
  <r>
    <s v="Remote"/>
    <n v="250000"/>
    <n v="0"/>
    <n v="0"/>
    <n v="0"/>
    <n v="0"/>
    <n v="1"/>
    <n v="1"/>
    <x v="2"/>
    <x v="2"/>
  </r>
  <r>
    <s v="San Francisco, CA"/>
    <n v="270000"/>
    <n v="0"/>
    <n v="0"/>
    <n v="0"/>
    <n v="0"/>
    <n v="1"/>
    <n v="0"/>
    <x v="1"/>
    <x v="1"/>
  </r>
  <r>
    <s v="Redmond, WA"/>
    <n v="297000"/>
    <n v="1"/>
    <n v="0"/>
    <n v="0"/>
    <n v="0"/>
    <n v="0"/>
    <n v="1"/>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161A1-BA30-498A-B4A3-7D48A63F90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B83" firstHeaderRow="1" firstDataRow="1" firstDataCol="1"/>
  <pivotFields count="10">
    <pivotField showAll="0"/>
    <pivotField showAll="0"/>
    <pivotField showAll="0"/>
    <pivotField showAll="0"/>
    <pivotField showAll="0"/>
    <pivotField showAll="0"/>
    <pivotField dataField="1" showAll="0"/>
    <pivotField showAll="0"/>
    <pivotField axis="axisRow" showAll="0">
      <items count="6">
        <item x="1"/>
        <item x="0"/>
        <item x="3"/>
        <item x="2"/>
        <item x="4"/>
        <item t="default"/>
      </items>
    </pivotField>
    <pivotField axis="axisRow" showAll="0">
      <items count="4">
        <item x="0"/>
        <item x="2"/>
        <item x="1"/>
        <item t="default"/>
      </items>
    </pivotField>
  </pivotFields>
  <rowFields count="2">
    <field x="8"/>
    <field x="9"/>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excel_yn" fld="6" subtotal="average" baseField="8" baseItem="0"/>
  </dataFields>
  <chartFormats count="1">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93AD13-AC33-4A1B-97E9-B23AD8BA67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B37" firstHeaderRow="1" firstDataRow="1" firstDataCol="1"/>
  <pivotFields count="10">
    <pivotField showAll="0"/>
    <pivotField showAll="0"/>
    <pivotField dataField="1" showAll="0"/>
    <pivotField showAll="0"/>
    <pivotField showAll="0"/>
    <pivotField showAll="0"/>
    <pivotField showAll="0"/>
    <pivotField showAll="0"/>
    <pivotField axis="axisRow" showAll="0">
      <items count="6">
        <item x="1"/>
        <item x="0"/>
        <item x="3"/>
        <item x="2"/>
        <item x="4"/>
        <item t="default"/>
      </items>
    </pivotField>
    <pivotField showAll="0">
      <items count="4">
        <item x="0"/>
        <item x="2"/>
        <item x="1"/>
        <item t="default"/>
      </items>
    </pivotField>
  </pivotFields>
  <rowFields count="1">
    <field x="8"/>
  </rowFields>
  <rowItems count="6">
    <i>
      <x/>
    </i>
    <i>
      <x v="1"/>
    </i>
    <i>
      <x v="2"/>
    </i>
    <i>
      <x v="3"/>
    </i>
    <i>
      <x v="4"/>
    </i>
    <i t="grand">
      <x/>
    </i>
  </rowItems>
  <colItems count="1">
    <i/>
  </colItems>
  <dataFields count="1">
    <dataField name="Average of python_yn" fld="2" subtotal="average" baseField="8" baseItem="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993FA6-BA84-48DB-8275-6CAF995495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7" firstHeaderRow="1" firstDataRow="1" firstDataCol="1"/>
  <pivotFields count="10">
    <pivotField showAll="0"/>
    <pivotField dataField="1" showAll="0"/>
    <pivotField showAll="0"/>
    <pivotField showAll="0"/>
    <pivotField showAll="0"/>
    <pivotField showAll="0"/>
    <pivotField showAll="0"/>
    <pivotField showAll="0"/>
    <pivotField axis="axisRow" showAll="0">
      <items count="6">
        <item x="1"/>
        <item x="0"/>
        <item x="3"/>
        <item x="2"/>
        <item x="4"/>
        <item t="default"/>
      </items>
    </pivotField>
    <pivotField showAll="0"/>
  </pivotFields>
  <rowFields count="1">
    <field x="8"/>
  </rowFields>
  <rowItems count="6">
    <i>
      <x/>
    </i>
    <i>
      <x v="1"/>
    </i>
    <i>
      <x v="2"/>
    </i>
    <i>
      <x v="3"/>
    </i>
    <i>
      <x v="4"/>
    </i>
    <i t="grand">
      <x/>
    </i>
  </rowItems>
  <colItems count="1">
    <i/>
  </colItems>
  <dataFields count="1">
    <dataField name="Average of salary estimate" fld="1"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2" xr16:uid="{6E450C7B-D41D-4C70-8C5B-8258BD7887F2}" autoFormatId="16" applyNumberFormats="0" applyBorderFormats="0" applyFontFormats="0" applyPatternFormats="0" applyAlignmentFormats="0" applyWidthHeightFormats="0">
  <queryTableRefresh nextId="3">
    <queryTableFields count="2">
      <queryTableField id="1" name="salary estimate" tableColumnId="1"/>
      <queryTableField id="2" name="job_simpl"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6" xr16:uid="{3D3D41FF-DE46-444D-ACB0-57C561C7D612}" autoFormatId="16" applyNumberFormats="0" applyBorderFormats="0" applyFontFormats="0" applyPatternFormats="0" applyAlignmentFormats="0" applyWidthHeightFormats="0">
  <queryTableRefresh nextId="3">
    <queryTableFields count="2">
      <queryTableField id="1" name="salary estimate" tableColumnId="1"/>
      <queryTableField id="2" name="job_simpl"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 xr16:uid="{B4E22F44-1BD8-408F-A477-1F3539953AE8}" autoFormatId="16" applyNumberFormats="0" applyBorderFormats="0" applyFontFormats="0" applyPatternFormats="0" applyAlignmentFormats="0" applyWidthHeightFormats="0">
  <queryTableRefresh nextId="3">
    <queryTableFields count="2">
      <queryTableField id="1" name="salary estimate" tableColumnId="1"/>
      <queryTableField id="2" name="job_simpl"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64E77C61-1DCD-4233-921A-34019DBC9861}" autoFormatId="16" applyNumberFormats="0" applyBorderFormats="0" applyFontFormats="0" applyPatternFormats="0" applyAlignmentFormats="0" applyWidthHeightFormats="0">
  <queryTableRefresh nextId="11">
    <queryTableFields count="7">
      <queryTableField id="1" name="location" tableColumnId="1"/>
      <queryTableField id="2" name="salary estimate" tableColumnId="2"/>
      <queryTableField id="3" name="python_yn" tableColumnId="3"/>
      <queryTableField id="7" name="excel_yn" tableColumnId="7"/>
      <queryTableField id="8" name="machine_learning_yn" tableColumnId="8"/>
      <queryTableField id="9" name="job_simpl" tableColumnId="9"/>
      <queryTableField id="10" name="seniority"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F90284E6-B96A-46F6-967C-1EF655E65C6A}" autoFormatId="16" applyNumberFormats="0" applyBorderFormats="0" applyFontFormats="0" applyPatternFormats="0" applyAlignmentFormats="0" applyWidthHeightFormats="0">
  <queryTableRefresh nextId="24">
    <queryTableFields count="23">
      <queryTableField id="1" name="company" tableColumnId="1"/>
      <queryTableField id="2" name="job title" tableColumnId="2"/>
      <queryTableField id="3" name="location" tableColumnId="3"/>
      <queryTableField id="4" name="job description" tableColumnId="4"/>
      <queryTableField id="5" name="salary estimate" tableColumnId="5"/>
      <queryTableField id="6" name="company_size" tableColumnId="6"/>
      <queryTableField id="7" name="company_type" tableColumnId="7"/>
      <queryTableField id="8" name="company_sector" tableColumnId="8"/>
      <queryTableField id="9" name="company_industry" tableColumnId="9"/>
      <queryTableField id="10" name="company_founded" tableColumnId="10"/>
      <queryTableField id="11" name="company_revenue" tableColumnId="11"/>
      <queryTableField id="12" name="hourly" tableColumnId="12"/>
      <queryTableField id="13" name="rating" tableColumnId="13"/>
      <queryTableField id="14" name="python_yn" tableColumnId="14"/>
      <queryTableField id="15" name="spark_yn" tableColumnId="15"/>
      <queryTableField id="16" name="azure_yn" tableColumnId="16"/>
      <queryTableField id="17" name="aws_yn" tableColumnId="17"/>
      <queryTableField id="18" name="excel_yn" tableColumnId="18"/>
      <queryTableField id="19" name="machine_learning_yn" tableColumnId="19"/>
      <queryTableField id="20" name="job_simpl" tableColumnId="20"/>
      <queryTableField id="21" name="seniority" tableColumnId="21"/>
      <queryTableField id="22" name="description_len" tableColumnId="22"/>
      <queryTableField id="23" name="company_age" tableColumnId="2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24A21E-A1F8-4237-92AE-BD57C7EB70F5}" name="data_analyst" displayName="data_analyst" ref="A1:B329" tableType="queryTable" totalsRowShown="0">
  <autoFilter ref="A1:B329" xr:uid="{9A24A21E-A1F8-4237-92AE-BD57C7EB70F5}"/>
  <tableColumns count="2">
    <tableColumn id="1" xr3:uid="{A6AD1720-7709-4083-9708-53351E789E2F}" uniqueName="1" name="salary estimate" queryTableFieldId="1"/>
    <tableColumn id="2" xr3:uid="{5FC1FB6D-DCC9-473E-A6B1-D5FDE4B4B375}" uniqueName="2" name="job_simpl" queryTableFieldId="2"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8779BD-7E73-468D-990D-6A07F50A1D68}" name="data_scientist" displayName="data_scientist" ref="A1:B1198" tableType="queryTable" totalsRowShown="0">
  <autoFilter ref="A1:B1198" xr:uid="{C68779BD-7E73-468D-990D-6A07F50A1D68}"/>
  <tableColumns count="2">
    <tableColumn id="1" xr3:uid="{D968C628-04A5-4707-B3CC-59A652954960}" uniqueName="1" name="salary estimate" queryTableFieldId="1"/>
    <tableColumn id="2" xr3:uid="{7EF2C687-069E-45D1-A68E-183902F181EE}" uniqueName="2" name="job_simpl" queryTableFieldId="2"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E8B968-E0EB-4C1D-9D4D-AE33B41ACFEC}" name="data_engineer" displayName="data_engineer" ref="A1:B310" tableType="queryTable" totalsRowShown="0">
  <autoFilter ref="A1:B310" xr:uid="{F4E8B968-E0EB-4C1D-9D4D-AE33B41ACFEC}"/>
  <tableColumns count="2">
    <tableColumn id="1" xr3:uid="{F3B15388-A42D-4E8D-B000-3E611B0FD994}" uniqueName="1" name="salary estimate" queryTableFieldId="1"/>
    <tableColumn id="2" xr3:uid="{AC42B15F-991F-4F53-AB18-5F7EFF4CBC17}" uniqueName="2" name="job_simpl" queryTableFieldId="2"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AADD25-CAB8-4E3A-98D6-C71219B359CE}" name="clean_data" displayName="clean_data" ref="A1:G2085" tableType="queryTable" totalsRowShown="0">
  <autoFilter ref="A1:G2085" xr:uid="{3EAADD25-CAB8-4E3A-98D6-C71219B359CE}"/>
  <tableColumns count="7">
    <tableColumn id="1" xr3:uid="{D61E1A67-ECAE-4CB0-BCE9-8E31611AC5B7}" uniqueName="1" name="location" queryTableFieldId="1" dataDxfId="13"/>
    <tableColumn id="2" xr3:uid="{DE9887F8-A986-48AE-AD8F-8B6B6DA0C5B4}" uniqueName="2" name="salary estimate" queryTableFieldId="2"/>
    <tableColumn id="3" xr3:uid="{C81555A3-692B-48A0-93C7-E81E54D0DF8C}" uniqueName="3" name="python_yn" queryTableFieldId="3"/>
    <tableColumn id="7" xr3:uid="{4A0D87E6-6D40-40E1-B146-DEF888717C37}" uniqueName="7" name="excel_yn" queryTableFieldId="7"/>
    <tableColumn id="8" xr3:uid="{53B40E7E-70F8-4DF7-8D04-3E612F31ABD4}" uniqueName="8" name="machine_learning_yn" queryTableFieldId="8"/>
    <tableColumn id="9" xr3:uid="{F8526EFA-024F-4646-A5BA-4377C6359DDA}" uniqueName="9" name="job_simpl" queryTableFieldId="9" dataDxfId="12"/>
    <tableColumn id="10" xr3:uid="{93B51786-540E-464B-A734-8535493C7771}" uniqueName="10" name="seniority" queryTableFieldId="10" dataDxf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29D0A5-8146-4D1A-ABDD-3A457AEBE1B8}" name="Data_related_jobs_glassdoor" displayName="Data_related_jobs_glassdoor" ref="A1:W2085" tableType="queryTable" totalsRowShown="0">
  <autoFilter ref="A1:W2085" xr:uid="{1E29D0A5-8146-4D1A-ABDD-3A457AEBE1B8}"/>
  <sortState xmlns:xlrd2="http://schemas.microsoft.com/office/spreadsheetml/2017/richdata2" ref="A2:W2085">
    <sortCondition ref="E1:E2085"/>
  </sortState>
  <tableColumns count="23">
    <tableColumn id="1" xr3:uid="{4CA23F3D-1707-4EE2-860B-3F38702072C7}" uniqueName="1" name="company" queryTableFieldId="1" dataDxfId="10"/>
    <tableColumn id="2" xr3:uid="{9C81B9E5-4D9C-4BD2-94FC-18AF17C325D3}" uniqueName="2" name="job title" queryTableFieldId="2" dataDxfId="9"/>
    <tableColumn id="3" xr3:uid="{0564567C-4369-47DA-AAEE-28EB039B1D2C}" uniqueName="3" name="location" queryTableFieldId="3" dataDxfId="8"/>
    <tableColumn id="4" xr3:uid="{0BFC6D70-36AB-4192-8979-6576D427A810}" uniqueName="4" name="job description" queryTableFieldId="4" dataDxfId="7"/>
    <tableColumn id="5" xr3:uid="{96D50C67-42ED-45F9-9959-6071F9EE1AD9}" uniqueName="5" name="salary estimate" queryTableFieldId="5"/>
    <tableColumn id="6" xr3:uid="{0EF4DA25-1A32-4941-9DFD-136E185076D1}" uniqueName="6" name="company_size" queryTableFieldId="6" dataDxfId="6"/>
    <tableColumn id="7" xr3:uid="{A02FAFF9-CABC-46BE-BF3D-57C3F1021DDD}" uniqueName="7" name="company_type" queryTableFieldId="7" dataDxfId="5"/>
    <tableColumn id="8" xr3:uid="{9551D40C-500E-4992-BBC9-31AFCF88C538}" uniqueName="8" name="company_sector" queryTableFieldId="8" dataDxfId="4"/>
    <tableColumn id="9" xr3:uid="{D8C9DF91-14E9-4A8F-A933-38B81BB951EB}" uniqueName="9" name="company_industry" queryTableFieldId="9" dataDxfId="3"/>
    <tableColumn id="10" xr3:uid="{8D67E9E2-409B-4FD2-A593-B8FBD21CB7DE}" uniqueName="10" name="company_founded" queryTableFieldId="10"/>
    <tableColumn id="11" xr3:uid="{AD2738A5-59D3-4249-9D3E-17158816FF3C}" uniqueName="11" name="company_revenue" queryTableFieldId="11" dataDxfId="2"/>
    <tableColumn id="12" xr3:uid="{78BDA943-14D0-46A6-9799-7DD3D075FE82}" uniqueName="12" name="hourly" queryTableFieldId="12"/>
    <tableColumn id="13" xr3:uid="{5845ED6A-71C5-4352-A774-1A8DA60F5AC2}" uniqueName="13" name="rating" queryTableFieldId="13"/>
    <tableColumn id="14" xr3:uid="{0FAF887B-F14D-449B-9419-1D9D5D728C2E}" uniqueName="14" name="python_yn" queryTableFieldId="14"/>
    <tableColumn id="15" xr3:uid="{210D0392-75BD-46C3-841D-A28724C49759}" uniqueName="15" name="spark_yn" queryTableFieldId="15"/>
    <tableColumn id="16" xr3:uid="{2EFAC658-71F8-4533-B27D-6B6E6953278D}" uniqueName="16" name="azure_yn" queryTableFieldId="16"/>
    <tableColumn id="17" xr3:uid="{C167DB15-E2C3-4D31-8B9F-88118C063082}" uniqueName="17" name="aws_yn" queryTableFieldId="17"/>
    <tableColumn id="18" xr3:uid="{2ECE258F-DE4E-4303-B085-249466D20BC2}" uniqueName="18" name="excel_yn" queryTableFieldId="18"/>
    <tableColumn id="19" xr3:uid="{50A371AE-2984-41F7-8782-D76CD39833DA}" uniqueName="19" name="machine_learning_yn" queryTableFieldId="19"/>
    <tableColumn id="20" xr3:uid="{196AC755-1E83-4AF0-89F3-FD9C76F0213D}" uniqueName="20" name="job_simpl" queryTableFieldId="20" dataDxfId="1"/>
    <tableColumn id="21" xr3:uid="{8E30EB2E-B140-4EAE-8EE8-1C422F084122}" uniqueName="21" name="seniority" queryTableFieldId="21" dataDxfId="0"/>
    <tableColumn id="22" xr3:uid="{8FECB891-DC99-4D7A-9878-1D3082117EF9}" uniqueName="22" name="description_len" queryTableFieldId="22"/>
    <tableColumn id="23" xr3:uid="{BC6A6499-F1A0-49DF-B7F6-544BBF5C69BF}" uniqueName="23" name="company_age" queryTableField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E3939-A80F-4B19-8657-2E3DAB55031F}">
  <dimension ref="D3:G60"/>
  <sheetViews>
    <sheetView topLeftCell="B41" workbookViewId="0">
      <selection activeCell="D47" sqref="D47:K60"/>
    </sheetView>
  </sheetViews>
  <sheetFormatPr defaultRowHeight="14.4" x14ac:dyDescent="0.3"/>
  <cols>
    <col min="1" max="3" width="5.44140625" customWidth="1"/>
    <col min="6" max="8" width="9.5546875" bestFit="1" customWidth="1"/>
  </cols>
  <sheetData>
    <row r="3" spans="4:7" x14ac:dyDescent="0.3">
      <c r="D3" s="3" t="s">
        <v>2071</v>
      </c>
    </row>
    <row r="5" spans="4:7" x14ac:dyDescent="0.3">
      <c r="D5" t="s">
        <v>2059</v>
      </c>
    </row>
    <row r="6" spans="4:7" x14ac:dyDescent="0.3">
      <c r="D6" t="s">
        <v>2060</v>
      </c>
    </row>
    <row r="8" spans="4:7" x14ac:dyDescent="0.3">
      <c r="D8" t="s">
        <v>2072</v>
      </c>
      <c r="G8" s="1">
        <f>Summary!D11</f>
        <v>114277.49540517961</v>
      </c>
    </row>
    <row r="9" spans="4:7" x14ac:dyDescent="0.3">
      <c r="D9" t="s">
        <v>2073</v>
      </c>
      <c r="G9" s="1">
        <f>Summary!E11</f>
        <v>81119.512195121948</v>
      </c>
    </row>
    <row r="10" spans="4:7" x14ac:dyDescent="0.3">
      <c r="D10" t="s">
        <v>2074</v>
      </c>
      <c r="G10" s="2">
        <f>Summary!D5</f>
        <v>1197</v>
      </c>
    </row>
    <row r="11" spans="4:7" x14ac:dyDescent="0.3">
      <c r="D11" t="s">
        <v>2075</v>
      </c>
      <c r="G11" s="2">
        <f>Summary!E5</f>
        <v>328</v>
      </c>
    </row>
    <row r="12" spans="4:7" x14ac:dyDescent="0.3">
      <c r="D12" t="s">
        <v>2076</v>
      </c>
      <c r="G12" s="1">
        <f>Summary!D12</f>
        <v>29063.294789466294</v>
      </c>
    </row>
    <row r="13" spans="4:7" x14ac:dyDescent="0.3">
      <c r="D13" t="s">
        <v>2077</v>
      </c>
      <c r="G13" s="1">
        <f>Summary!E12</f>
        <v>26491.463467236692</v>
      </c>
    </row>
    <row r="15" spans="4:7" x14ac:dyDescent="0.3">
      <c r="D15" t="s">
        <v>2062</v>
      </c>
      <c r="G15" s="5">
        <f xml:space="preserve"> (G8 - G9) / SQRT(((G12^2)/G10) + ((G13^2)/G11))</f>
        <v>19.657354358105135</v>
      </c>
    </row>
    <row r="16" spans="4:7" x14ac:dyDescent="0.3">
      <c r="D16" t="s">
        <v>2063</v>
      </c>
      <c r="G16" s="5">
        <f>_xlfn.NORM.INV(0.95,0,1)</f>
        <v>1.6448536269514715</v>
      </c>
    </row>
    <row r="17" spans="4:7" x14ac:dyDescent="0.3">
      <c r="D17" t="s">
        <v>2064</v>
      </c>
      <c r="G17" s="5">
        <v>0</v>
      </c>
    </row>
    <row r="19" spans="4:7" x14ac:dyDescent="0.3">
      <c r="D19" s="3" t="s">
        <v>2087</v>
      </c>
    </row>
    <row r="21" spans="4:7" x14ac:dyDescent="0.3">
      <c r="D21" t="s">
        <v>2063</v>
      </c>
      <c r="G21">
        <f>_xlfn.NORM.INV(0.975,0,1)</f>
        <v>1.9599639845400536</v>
      </c>
    </row>
    <row r="22" spans="4:7" x14ac:dyDescent="0.3">
      <c r="D22" t="s">
        <v>2065</v>
      </c>
      <c r="G22">
        <f>SQRT(((G12^2)/G10) + ((G13^2)/G11))</f>
        <v>1686.7978572297516</v>
      </c>
    </row>
    <row r="24" spans="4:7" x14ac:dyDescent="0.3">
      <c r="D24" t="s">
        <v>2066</v>
      </c>
      <c r="G24" s="5">
        <f>(G8-G9) - (G21*G22)</f>
        <v>29851.920160688012</v>
      </c>
    </row>
    <row r="25" spans="4:7" x14ac:dyDescent="0.3">
      <c r="D25" t="s">
        <v>2067</v>
      </c>
      <c r="G25" s="5">
        <f>(G8-G9)+(G21*G22)</f>
        <v>36464.046259427312</v>
      </c>
    </row>
    <row r="27" spans="4:7" s="6" customFormat="1" x14ac:dyDescent="0.3"/>
    <row r="29" spans="4:7" x14ac:dyDescent="0.3">
      <c r="D29" s="3" t="s">
        <v>2078</v>
      </c>
    </row>
    <row r="31" spans="4:7" x14ac:dyDescent="0.3">
      <c r="D31" t="s">
        <v>2059</v>
      </c>
    </row>
    <row r="32" spans="4:7" x14ac:dyDescent="0.3">
      <c r="D32" t="s">
        <v>2060</v>
      </c>
    </row>
    <row r="34" spans="4:7" x14ac:dyDescent="0.3">
      <c r="D34" t="s">
        <v>2072</v>
      </c>
      <c r="G34" s="1">
        <f>Summary!D11</f>
        <v>114277.49540517961</v>
      </c>
    </row>
    <row r="35" spans="4:7" x14ac:dyDescent="0.3">
      <c r="D35" t="s">
        <v>2073</v>
      </c>
      <c r="G35" s="1">
        <f>Summary!F11</f>
        <v>116228.90938511326</v>
      </c>
    </row>
    <row r="36" spans="4:7" x14ac:dyDescent="0.3">
      <c r="D36" t="s">
        <v>2074</v>
      </c>
      <c r="G36" s="2">
        <f>Summary!D5</f>
        <v>1197</v>
      </c>
    </row>
    <row r="37" spans="4:7" x14ac:dyDescent="0.3">
      <c r="D37" t="s">
        <v>2075</v>
      </c>
      <c r="G37" s="2">
        <f>Summary!F5</f>
        <v>309</v>
      </c>
    </row>
    <row r="38" spans="4:7" x14ac:dyDescent="0.3">
      <c r="D38" t="s">
        <v>2076</v>
      </c>
      <c r="G38" s="1">
        <f>Summary!D12</f>
        <v>29063.294789466294</v>
      </c>
    </row>
    <row r="39" spans="4:7" x14ac:dyDescent="0.3">
      <c r="D39" t="s">
        <v>2077</v>
      </c>
      <c r="G39" s="1">
        <f>Summary!F12</f>
        <v>32773.124625507335</v>
      </c>
    </row>
    <row r="41" spans="4:7" x14ac:dyDescent="0.3">
      <c r="D41" t="s">
        <v>2062</v>
      </c>
      <c r="G41" s="5">
        <f>(G34-G35) / SQRT(((G38^2)/G36) + ((G39^2)/G37))</f>
        <v>-0.95428062901314459</v>
      </c>
    </row>
    <row r="42" spans="4:7" x14ac:dyDescent="0.3">
      <c r="D42" t="s">
        <v>2063</v>
      </c>
      <c r="G42" s="5">
        <f>_xlfn.NORM.INV(0.975,0,1)</f>
        <v>1.9599639845400536</v>
      </c>
    </row>
    <row r="43" spans="4:7" x14ac:dyDescent="0.3">
      <c r="D43" t="s">
        <v>2064</v>
      </c>
      <c r="G43" s="5">
        <f>2*_xlfn.NORM.DIST(G41,0,1,TRUE)</f>
        <v>0.33994161067140188</v>
      </c>
    </row>
    <row r="45" spans="4:7" s="6" customFormat="1" x14ac:dyDescent="0.3"/>
    <row r="47" spans="4:7" x14ac:dyDescent="0.3">
      <c r="D47" s="3" t="s">
        <v>2081</v>
      </c>
    </row>
    <row r="49" spans="4:7" x14ac:dyDescent="0.3">
      <c r="D49" t="s">
        <v>2059</v>
      </c>
    </row>
    <row r="50" spans="4:7" x14ac:dyDescent="0.3">
      <c r="D50" t="s">
        <v>2060</v>
      </c>
    </row>
    <row r="52" spans="4:7" x14ac:dyDescent="0.3">
      <c r="D52" t="s">
        <v>2076</v>
      </c>
      <c r="G52" s="1">
        <f>Summary!F12</f>
        <v>32773.124625507335</v>
      </c>
    </row>
    <row r="53" spans="4:7" x14ac:dyDescent="0.3">
      <c r="D53" t="s">
        <v>2077</v>
      </c>
      <c r="G53" s="1">
        <f>Summary!D12</f>
        <v>29063.294789466294</v>
      </c>
    </row>
    <row r="55" spans="4:7" x14ac:dyDescent="0.3">
      <c r="D55" t="s">
        <v>2079</v>
      </c>
      <c r="G55" s="2">
        <f>Summary!F5 - 1</f>
        <v>308</v>
      </c>
    </row>
    <row r="56" spans="4:7" x14ac:dyDescent="0.3">
      <c r="D56" t="s">
        <v>2080</v>
      </c>
      <c r="G56" s="2">
        <f>Summary!D5 - 1</f>
        <v>1196</v>
      </c>
    </row>
    <row r="58" spans="4:7" x14ac:dyDescent="0.3">
      <c r="D58" t="s">
        <v>2062</v>
      </c>
      <c r="G58" s="5">
        <f>(G52^2)/(G53^2)</f>
        <v>1.2715867824303047</v>
      </c>
    </row>
    <row r="59" spans="4:7" x14ac:dyDescent="0.3">
      <c r="D59" t="s">
        <v>2063</v>
      </c>
      <c r="G59" s="5">
        <f>_xlfn.F.INV.RT(0.95,G55,G56)</f>
        <v>0.85846556340772984</v>
      </c>
    </row>
    <row r="60" spans="4:7" x14ac:dyDescent="0.3">
      <c r="D60" t="s">
        <v>2064</v>
      </c>
      <c r="G60" s="5">
        <f>_xlfn.F.DIST.RT(G58,G55,G56)</f>
        <v>3.0943386201934208E-3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9F13-C4BC-4CF1-9ECF-EB3826FB367A}">
  <dimension ref="B3:G41"/>
  <sheetViews>
    <sheetView topLeftCell="A22" workbookViewId="0">
      <selection activeCell="D24" sqref="D24:L41"/>
    </sheetView>
  </sheetViews>
  <sheetFormatPr defaultRowHeight="14.4" x14ac:dyDescent="0.3"/>
  <cols>
    <col min="1" max="3" width="5.88671875" customWidth="1"/>
    <col min="8" max="8" width="10" bestFit="1" customWidth="1"/>
    <col min="12" max="12" width="12" bestFit="1" customWidth="1"/>
  </cols>
  <sheetData>
    <row r="3" spans="2:7" x14ac:dyDescent="0.3">
      <c r="D3" s="3" t="s">
        <v>2058</v>
      </c>
    </row>
    <row r="5" spans="2:7" x14ac:dyDescent="0.3">
      <c r="B5" s="3"/>
      <c r="D5" t="s">
        <v>2059</v>
      </c>
    </row>
    <row r="6" spans="2:7" x14ac:dyDescent="0.3">
      <c r="D6" t="s">
        <v>2060</v>
      </c>
    </row>
    <row r="8" spans="2:7" x14ac:dyDescent="0.3">
      <c r="D8" t="s">
        <v>2061</v>
      </c>
      <c r="G8">
        <f>Summary!J9/Summary!J5</f>
        <v>0.27111324376199614</v>
      </c>
    </row>
    <row r="10" spans="2:7" x14ac:dyDescent="0.3">
      <c r="D10" t="s">
        <v>2062</v>
      </c>
      <c r="G10" s="5">
        <f>(G8-0.25)/SQRT((0.25)*(0.75)/Summary!J5)</f>
        <v>2.2258873592678539</v>
      </c>
    </row>
    <row r="11" spans="2:7" x14ac:dyDescent="0.3">
      <c r="D11" t="s">
        <v>2063</v>
      </c>
      <c r="G11" s="5">
        <f>_xlfn.NORM.INV(0.95,0,1)</f>
        <v>1.6448536269514715</v>
      </c>
    </row>
    <row r="12" spans="2:7" x14ac:dyDescent="0.3">
      <c r="D12" t="s">
        <v>2064</v>
      </c>
      <c r="G12" s="4">
        <f>1 - _xlfn.NORM.DIST(G10,0,1,TRUE)</f>
        <v>1.301086364021109E-2</v>
      </c>
    </row>
    <row r="14" spans="2:7" x14ac:dyDescent="0.3">
      <c r="D14" s="3" t="s">
        <v>2068</v>
      </c>
    </row>
    <row r="16" spans="2:7" x14ac:dyDescent="0.3">
      <c r="D16" t="s">
        <v>2063</v>
      </c>
      <c r="G16">
        <f>_xlfn.NORM.INV(0.975,0,1)</f>
        <v>1.9599639845400536</v>
      </c>
    </row>
    <row r="17" spans="4:7" x14ac:dyDescent="0.3">
      <c r="D17" t="s">
        <v>2065</v>
      </c>
      <c r="G17">
        <f>SQRT((G8)*(1-G8)/Summary!J5)</f>
        <v>9.737703324496692E-3</v>
      </c>
    </row>
    <row r="19" spans="4:7" x14ac:dyDescent="0.3">
      <c r="D19" t="s">
        <v>2066</v>
      </c>
      <c r="G19" s="4">
        <f>G8-(G16*G17)</f>
        <v>0.25202769595384666</v>
      </c>
    </row>
    <row r="20" spans="4:7" x14ac:dyDescent="0.3">
      <c r="D20" t="s">
        <v>2067</v>
      </c>
      <c r="G20" s="4">
        <f>G8+(G16*G17)</f>
        <v>0.29019879157014561</v>
      </c>
    </row>
    <row r="22" spans="4:7" s="6" customFormat="1" x14ac:dyDescent="0.3"/>
    <row r="24" spans="4:7" x14ac:dyDescent="0.3">
      <c r="D24" s="3" t="s">
        <v>2069</v>
      </c>
    </row>
    <row r="26" spans="4:7" x14ac:dyDescent="0.3">
      <c r="D26" t="s">
        <v>2059</v>
      </c>
    </row>
    <row r="27" spans="4:7" x14ac:dyDescent="0.3">
      <c r="D27" t="s">
        <v>2060</v>
      </c>
    </row>
    <row r="29" spans="4:7" x14ac:dyDescent="0.3">
      <c r="D29" t="s">
        <v>2061</v>
      </c>
      <c r="G29">
        <f>Summary!D6/Summary!D5</f>
        <v>0.84461152882205515</v>
      </c>
    </row>
    <row r="31" spans="4:7" x14ac:dyDescent="0.3">
      <c r="D31" t="s">
        <v>2062</v>
      </c>
      <c r="G31" s="5">
        <f>(G29-0.8) / SQRT((0.8)*(0.2)/Summary!D5)</f>
        <v>3.8586393643823307</v>
      </c>
    </row>
    <row r="32" spans="4:7" x14ac:dyDescent="0.3">
      <c r="D32" t="s">
        <v>2063</v>
      </c>
      <c r="G32" s="5">
        <f>_xlfn.NORM.INV(0.95,0,1)</f>
        <v>1.6448536269514715</v>
      </c>
    </row>
    <row r="33" spans="4:7" x14ac:dyDescent="0.3">
      <c r="D33" t="s">
        <v>2064</v>
      </c>
      <c r="G33" s="4">
        <f>1 - _xlfn.NORM.DIST(G31,0,1,TRUE)</f>
        <v>5.7010021271897138E-5</v>
      </c>
    </row>
    <row r="35" spans="4:7" x14ac:dyDescent="0.3">
      <c r="D35" s="3" t="s">
        <v>2070</v>
      </c>
    </row>
    <row r="37" spans="4:7" x14ac:dyDescent="0.3">
      <c r="D37" t="s">
        <v>2063</v>
      </c>
      <c r="G37">
        <f>_xlfn.NORM.INV(0.975,0,1)</f>
        <v>1.9599639845400536</v>
      </c>
    </row>
    <row r="38" spans="4:7" x14ac:dyDescent="0.3">
      <c r="D38" t="s">
        <v>2065</v>
      </c>
      <c r="G38">
        <f>SQRT((G29)*(1-G29)/Summary!D5)</f>
        <v>1.0471064247181836E-2</v>
      </c>
    </row>
    <row r="40" spans="4:7" x14ac:dyDescent="0.3">
      <c r="D40" t="s">
        <v>2066</v>
      </c>
      <c r="G40" s="4">
        <f>G29-(G37*G38)</f>
        <v>0.82408862001777372</v>
      </c>
    </row>
    <row r="41" spans="4:7" x14ac:dyDescent="0.3">
      <c r="D41" t="s">
        <v>2067</v>
      </c>
      <c r="G41" s="4">
        <f>G29+(G37*G38)</f>
        <v>0.86513443762633657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712A-761D-4802-88D1-7F5D82C63469}">
  <dimension ref="C3:N12"/>
  <sheetViews>
    <sheetView topLeftCell="B1" workbookViewId="0">
      <selection activeCell="N10" sqref="N10"/>
    </sheetView>
  </sheetViews>
  <sheetFormatPr defaultRowHeight="14.4" x14ac:dyDescent="0.3"/>
  <cols>
    <col min="1" max="1" width="3.6640625" customWidth="1"/>
    <col min="2" max="2" width="3.5546875" customWidth="1"/>
    <col min="3" max="3" width="30.33203125" customWidth="1"/>
    <col min="4" max="4" width="15.6640625" customWidth="1"/>
    <col min="5" max="5" width="15" customWidth="1"/>
    <col min="6" max="7" width="15.44140625" customWidth="1"/>
    <col min="8" max="8" width="13.109375" customWidth="1"/>
    <col min="9" max="9" width="3.44140625" customWidth="1"/>
    <col min="10" max="10" width="9.5546875" bestFit="1" customWidth="1"/>
    <col min="11" max="11" width="3.44140625" customWidth="1"/>
  </cols>
  <sheetData>
    <row r="3" spans="3:14" x14ac:dyDescent="0.3">
      <c r="D3" s="3" t="s">
        <v>58</v>
      </c>
      <c r="E3" s="3" t="s">
        <v>572</v>
      </c>
      <c r="F3" s="3" t="s">
        <v>387</v>
      </c>
      <c r="G3" s="3" t="s">
        <v>2046</v>
      </c>
      <c r="H3" s="3" t="s">
        <v>2047</v>
      </c>
      <c r="I3" s="3"/>
      <c r="J3" s="3" t="s">
        <v>2054</v>
      </c>
    </row>
    <row r="5" spans="3:14" x14ac:dyDescent="0.3">
      <c r="C5" t="s">
        <v>2048</v>
      </c>
      <c r="D5" s="2">
        <f>COUNTIF(clean_data[job_simpl], "Data Scientist")</f>
        <v>1197</v>
      </c>
      <c r="E5" s="2">
        <f>COUNTIF(clean_data[job_simpl], "Data Analyst")</f>
        <v>328</v>
      </c>
      <c r="F5" s="2">
        <f>COUNTIF(clean_data[job_simpl], "Data Engineer")</f>
        <v>309</v>
      </c>
      <c r="G5" s="2">
        <f>COUNTIF(clean_data[job_simpl], "Machine Learning Engineer")</f>
        <v>174</v>
      </c>
      <c r="H5" s="2">
        <f>COUNTIF(clean_data[job_simpl], "Other")</f>
        <v>76</v>
      </c>
      <c r="I5" s="2"/>
      <c r="J5" s="2">
        <f>SUM(D5:H5)</f>
        <v>2084</v>
      </c>
    </row>
    <row r="6" spans="3:14" x14ac:dyDescent="0.3">
      <c r="C6" t="s">
        <v>2049</v>
      </c>
      <c r="D6" s="2">
        <f>SUMIF(clean_data[job_simpl], "Data Scientist", clean_data[python_yn])</f>
        <v>1011</v>
      </c>
      <c r="E6" s="2">
        <f>SUMIF(clean_data[job_simpl], "Data Analyst", clean_data[python_yn])</f>
        <v>122</v>
      </c>
      <c r="F6" s="2">
        <f>SUMIF(clean_data[job_simpl], "Data Engineer", clean_data[python_yn])</f>
        <v>204</v>
      </c>
      <c r="G6" s="2">
        <f>SUMIF(clean_data[job_simpl], "Machine Learning Engineer", clean_data[python_yn])</f>
        <v>117</v>
      </c>
      <c r="H6" s="2">
        <f>SUMIF(clean_data[job_simpl], "Other", clean_data[python_yn])</f>
        <v>31</v>
      </c>
      <c r="I6" s="2"/>
      <c r="J6" s="2">
        <f>SUM(D6:H6)</f>
        <v>1485</v>
      </c>
      <c r="L6">
        <f>J6/$J$5</f>
        <v>0.7125719769673704</v>
      </c>
      <c r="N6">
        <f>D6/D5</f>
        <v>0.84461152882205515</v>
      </c>
    </row>
    <row r="7" spans="3:14" x14ac:dyDescent="0.3">
      <c r="C7" t="s">
        <v>2050</v>
      </c>
      <c r="D7" s="2">
        <f>SUMIF(clean_data[job_simpl], "Data Scientist", clean_data[excel_yn])</f>
        <v>403</v>
      </c>
      <c r="E7" s="2">
        <f>SUMIF(clean_data[job_simpl], "Data Analyst", clean_data[excel_yn])</f>
        <v>207</v>
      </c>
      <c r="F7" s="2">
        <f>SUMIF(clean_data[job_simpl], "Data Engineer", clean_data[excel_yn])</f>
        <v>81</v>
      </c>
      <c r="G7" s="2">
        <f>SUMIF(clean_data[job_simpl], "Machine Learning Engineer", clean_data[excel_yn])</f>
        <v>51</v>
      </c>
      <c r="H7" s="2">
        <f>SUMIF(clean_data[job_simpl], "Other", clean_data[excel_yn])</f>
        <v>23</v>
      </c>
      <c r="I7" s="2"/>
      <c r="J7" s="2">
        <f t="shared" ref="J7:J9" si="0">SUM(D7:H7)</f>
        <v>765</v>
      </c>
      <c r="L7">
        <f t="shared" ref="L7:L9" si="1">J7/$J$5</f>
        <v>0.36708253358925141</v>
      </c>
      <c r="N7">
        <f>E7/E5</f>
        <v>0.63109756097560976</v>
      </c>
    </row>
    <row r="8" spans="3:14" x14ac:dyDescent="0.3">
      <c r="C8" t="s">
        <v>2051</v>
      </c>
      <c r="D8" s="2">
        <f>SUMIF(clean_data[job_simpl], "Data Scientist", clean_data[machine_learning_yn])</f>
        <v>950</v>
      </c>
      <c r="E8" s="2">
        <f>SUMIF(clean_data[job_simpl], "Data Analyst", clean_data[machine_learning_yn])</f>
        <v>33</v>
      </c>
      <c r="F8" s="2">
        <f>SUMIF(clean_data[job_simpl], "Data Engineer", clean_data[machine_learning_yn])</f>
        <v>56</v>
      </c>
      <c r="G8" s="2">
        <f>SUMIF(clean_data[job_simpl], "Machine Learning Engineer", clean_data[machine_learning_yn])</f>
        <v>165</v>
      </c>
      <c r="H8" s="2">
        <f>SUMIF(clean_data[job_simpl], "Other", clean_data[machine_learning_yn])</f>
        <v>64</v>
      </c>
      <c r="I8" s="2"/>
      <c r="J8" s="2">
        <f t="shared" si="0"/>
        <v>1268</v>
      </c>
      <c r="L8">
        <f t="shared" si="1"/>
        <v>0.60844529750479848</v>
      </c>
    </row>
    <row r="9" spans="3:14" x14ac:dyDescent="0.3">
      <c r="C9" t="s">
        <v>2052</v>
      </c>
      <c r="D9" s="2">
        <f>COUNTIFS(clean_data[location], "Remote", clean_data[job_simpl], "Data Scientist")</f>
        <v>312</v>
      </c>
      <c r="E9" s="2">
        <f>COUNTIFS(clean_data[location], "Remote", clean_data[job_simpl], "Data Analyst")</f>
        <v>78</v>
      </c>
      <c r="F9" s="2">
        <f>COUNTIFS(clean_data[location], "Remote", clean_data[job_simpl], "Data Engineer")</f>
        <v>138</v>
      </c>
      <c r="G9" s="2">
        <f>COUNTIFS(clean_data[location], "Remote", clean_data[job_simpl], "Machine Learning Engineer")</f>
        <v>25</v>
      </c>
      <c r="H9" s="2">
        <f>COUNTIFS(clean_data[location], "Remote", clean_data[job_simpl], "Other")</f>
        <v>12</v>
      </c>
      <c r="I9" s="2"/>
      <c r="J9" s="2">
        <f t="shared" si="0"/>
        <v>565</v>
      </c>
      <c r="L9">
        <f t="shared" si="1"/>
        <v>0.27111324376199614</v>
      </c>
      <c r="N9">
        <f>F9/F5</f>
        <v>0.44660194174757284</v>
      </c>
    </row>
    <row r="10" spans="3:14" x14ac:dyDescent="0.3">
      <c r="D10" s="1"/>
      <c r="E10" s="1"/>
      <c r="F10" s="1"/>
      <c r="G10" s="1"/>
      <c r="H10" s="1"/>
      <c r="I10" s="1"/>
      <c r="J10" s="1"/>
    </row>
    <row r="11" spans="3:14" x14ac:dyDescent="0.3">
      <c r="C11" t="s">
        <v>2053</v>
      </c>
      <c r="D11" s="1">
        <v>114277.49540517961</v>
      </c>
      <c r="E11" s="1">
        <v>81119.512195121948</v>
      </c>
      <c r="F11" s="1">
        <v>116228.90938511326</v>
      </c>
      <c r="G11" s="1">
        <v>117908.77586206897</v>
      </c>
      <c r="H11" s="1">
        <v>90074.078947368427</v>
      </c>
      <c r="I11" s="1"/>
      <c r="J11" s="1">
        <f>AVERAGE(clean_data[salary estimate])</f>
        <v>108768.64299424185</v>
      </c>
    </row>
    <row r="12" spans="3:14" x14ac:dyDescent="0.3">
      <c r="C12" t="s">
        <v>2057</v>
      </c>
      <c r="D12" s="1">
        <v>29063.294789466294</v>
      </c>
      <c r="E12" s="1">
        <v>26491.463467236692</v>
      </c>
      <c r="F12" s="1">
        <v>32773.124625507335</v>
      </c>
      <c r="G12" s="1">
        <v>47679.315054548133</v>
      </c>
      <c r="H12" s="1">
        <v>46291.462961187761</v>
      </c>
      <c r="J12" s="1">
        <v>34434.634747840442</v>
      </c>
    </row>
  </sheetData>
  <pageMargins left="0.7" right="0.7" top="0.75" bottom="0.75" header="0.3" footer="0.3"/>
  <ignoredErrors>
    <ignoredError sqref="D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D659-26F1-425E-8660-FEF77D7D3FF3}">
  <dimension ref="A1:B329"/>
  <sheetViews>
    <sheetView workbookViewId="0">
      <selection activeCell="AC21" sqref="AC21"/>
    </sheetView>
  </sheetViews>
  <sheetFormatPr defaultRowHeight="14.4" x14ac:dyDescent="0.3"/>
  <cols>
    <col min="1" max="1" width="16.88671875" bestFit="1" customWidth="1"/>
    <col min="2" max="2" width="12" bestFit="1" customWidth="1"/>
  </cols>
  <sheetData>
    <row r="1" spans="1:2" x14ac:dyDescent="0.3">
      <c r="A1" t="s">
        <v>4</v>
      </c>
      <c r="B1" t="s">
        <v>19</v>
      </c>
    </row>
    <row r="2" spans="1:2" x14ac:dyDescent="0.3">
      <c r="A2">
        <v>5162</v>
      </c>
      <c r="B2" t="s">
        <v>92</v>
      </c>
    </row>
    <row r="3" spans="1:2" x14ac:dyDescent="0.3">
      <c r="A3">
        <v>5973</v>
      </c>
      <c r="B3" t="s">
        <v>92</v>
      </c>
    </row>
    <row r="4" spans="1:2" x14ac:dyDescent="0.3">
      <c r="A4">
        <v>6383</v>
      </c>
      <c r="B4" t="s">
        <v>92</v>
      </c>
    </row>
    <row r="5" spans="1:2" x14ac:dyDescent="0.3">
      <c r="A5">
        <v>26000</v>
      </c>
      <c r="B5" t="s">
        <v>92</v>
      </c>
    </row>
    <row r="6" spans="1:2" x14ac:dyDescent="0.3">
      <c r="A6">
        <v>39855</v>
      </c>
      <c r="B6" t="s">
        <v>92</v>
      </c>
    </row>
    <row r="7" spans="1:2" x14ac:dyDescent="0.3">
      <c r="A7">
        <v>41000</v>
      </c>
      <c r="B7" t="s">
        <v>92</v>
      </c>
    </row>
    <row r="8" spans="1:2" x14ac:dyDescent="0.3">
      <c r="A8">
        <v>42740</v>
      </c>
      <c r="B8" t="s">
        <v>92</v>
      </c>
    </row>
    <row r="9" spans="1:2" x14ac:dyDescent="0.3">
      <c r="A9">
        <v>43000</v>
      </c>
      <c r="B9" t="s">
        <v>92</v>
      </c>
    </row>
    <row r="10" spans="1:2" x14ac:dyDescent="0.3">
      <c r="A10">
        <v>45000</v>
      </c>
      <c r="B10" t="s">
        <v>92</v>
      </c>
    </row>
    <row r="11" spans="1:2" x14ac:dyDescent="0.3">
      <c r="A11">
        <v>45000</v>
      </c>
      <c r="B11" t="s">
        <v>92</v>
      </c>
    </row>
    <row r="12" spans="1:2" x14ac:dyDescent="0.3">
      <c r="A12">
        <v>45000</v>
      </c>
      <c r="B12" t="s">
        <v>92</v>
      </c>
    </row>
    <row r="13" spans="1:2" x14ac:dyDescent="0.3">
      <c r="A13">
        <v>45000</v>
      </c>
      <c r="B13" t="s">
        <v>92</v>
      </c>
    </row>
    <row r="14" spans="1:2" x14ac:dyDescent="0.3">
      <c r="A14">
        <v>45000</v>
      </c>
      <c r="B14" t="s">
        <v>92</v>
      </c>
    </row>
    <row r="15" spans="1:2" x14ac:dyDescent="0.3">
      <c r="A15">
        <v>45000</v>
      </c>
      <c r="B15" t="s">
        <v>92</v>
      </c>
    </row>
    <row r="16" spans="1:2" x14ac:dyDescent="0.3">
      <c r="A16">
        <v>45000</v>
      </c>
      <c r="B16" t="s">
        <v>92</v>
      </c>
    </row>
    <row r="17" spans="1:2" x14ac:dyDescent="0.3">
      <c r="A17">
        <v>45000</v>
      </c>
      <c r="B17" t="s">
        <v>92</v>
      </c>
    </row>
    <row r="18" spans="1:2" x14ac:dyDescent="0.3">
      <c r="A18">
        <v>45000</v>
      </c>
      <c r="B18" t="s">
        <v>92</v>
      </c>
    </row>
    <row r="19" spans="1:2" x14ac:dyDescent="0.3">
      <c r="A19">
        <v>45000</v>
      </c>
      <c r="B19" t="s">
        <v>92</v>
      </c>
    </row>
    <row r="20" spans="1:2" x14ac:dyDescent="0.3">
      <c r="A20">
        <v>45000</v>
      </c>
      <c r="B20" t="s">
        <v>92</v>
      </c>
    </row>
    <row r="21" spans="1:2" x14ac:dyDescent="0.3">
      <c r="A21">
        <v>46220</v>
      </c>
      <c r="B21" t="s">
        <v>92</v>
      </c>
    </row>
    <row r="22" spans="1:2" x14ac:dyDescent="0.3">
      <c r="A22">
        <v>46621</v>
      </c>
      <c r="B22" t="s">
        <v>92</v>
      </c>
    </row>
    <row r="23" spans="1:2" x14ac:dyDescent="0.3">
      <c r="A23">
        <v>46621</v>
      </c>
      <c r="B23" t="s">
        <v>92</v>
      </c>
    </row>
    <row r="24" spans="1:2" x14ac:dyDescent="0.3">
      <c r="A24">
        <v>46621</v>
      </c>
      <c r="B24" t="s">
        <v>92</v>
      </c>
    </row>
    <row r="25" spans="1:2" x14ac:dyDescent="0.3">
      <c r="A25">
        <v>46621</v>
      </c>
      <c r="B25" t="s">
        <v>92</v>
      </c>
    </row>
    <row r="26" spans="1:2" x14ac:dyDescent="0.3">
      <c r="A26">
        <v>46621</v>
      </c>
      <c r="B26" t="s">
        <v>92</v>
      </c>
    </row>
    <row r="27" spans="1:2" x14ac:dyDescent="0.3">
      <c r="A27">
        <v>46739</v>
      </c>
      <c r="B27" t="s">
        <v>92</v>
      </c>
    </row>
    <row r="28" spans="1:2" x14ac:dyDescent="0.3">
      <c r="A28">
        <v>50637</v>
      </c>
      <c r="B28" t="s">
        <v>92</v>
      </c>
    </row>
    <row r="29" spans="1:2" x14ac:dyDescent="0.3">
      <c r="A29">
        <v>50692</v>
      </c>
      <c r="B29" t="s">
        <v>92</v>
      </c>
    </row>
    <row r="30" spans="1:2" x14ac:dyDescent="0.3">
      <c r="A30">
        <v>52000</v>
      </c>
      <c r="B30" t="s">
        <v>92</v>
      </c>
    </row>
    <row r="31" spans="1:2" x14ac:dyDescent="0.3">
      <c r="A31">
        <v>52032</v>
      </c>
      <c r="B31" t="s">
        <v>92</v>
      </c>
    </row>
    <row r="32" spans="1:2" x14ac:dyDescent="0.3">
      <c r="A32">
        <v>52625</v>
      </c>
      <c r="B32" t="s">
        <v>92</v>
      </c>
    </row>
    <row r="33" spans="1:2" x14ac:dyDescent="0.3">
      <c r="A33">
        <v>53640</v>
      </c>
      <c r="B33" t="s">
        <v>92</v>
      </c>
    </row>
    <row r="34" spans="1:2" x14ac:dyDescent="0.3">
      <c r="A34">
        <v>53877</v>
      </c>
      <c r="B34" t="s">
        <v>92</v>
      </c>
    </row>
    <row r="35" spans="1:2" x14ac:dyDescent="0.3">
      <c r="A35">
        <v>55278</v>
      </c>
      <c r="B35" t="s">
        <v>92</v>
      </c>
    </row>
    <row r="36" spans="1:2" x14ac:dyDescent="0.3">
      <c r="A36">
        <v>56139</v>
      </c>
      <c r="B36" t="s">
        <v>92</v>
      </c>
    </row>
    <row r="37" spans="1:2" x14ac:dyDescent="0.3">
      <c r="A37">
        <v>56139</v>
      </c>
      <c r="B37" t="s">
        <v>92</v>
      </c>
    </row>
    <row r="38" spans="1:2" x14ac:dyDescent="0.3">
      <c r="A38">
        <v>56139</v>
      </c>
      <c r="B38" t="s">
        <v>92</v>
      </c>
    </row>
    <row r="39" spans="1:2" x14ac:dyDescent="0.3">
      <c r="A39">
        <v>56139</v>
      </c>
      <c r="B39" t="s">
        <v>92</v>
      </c>
    </row>
    <row r="40" spans="1:2" x14ac:dyDescent="0.3">
      <c r="A40">
        <v>56139</v>
      </c>
      <c r="B40" t="s">
        <v>92</v>
      </c>
    </row>
    <row r="41" spans="1:2" x14ac:dyDescent="0.3">
      <c r="A41">
        <v>56311</v>
      </c>
      <c r="B41" t="s">
        <v>92</v>
      </c>
    </row>
    <row r="42" spans="1:2" x14ac:dyDescent="0.3">
      <c r="A42">
        <v>56614</v>
      </c>
      <c r="B42" t="s">
        <v>92</v>
      </c>
    </row>
    <row r="43" spans="1:2" x14ac:dyDescent="0.3">
      <c r="A43">
        <v>56820</v>
      </c>
      <c r="B43" t="s">
        <v>92</v>
      </c>
    </row>
    <row r="44" spans="1:2" x14ac:dyDescent="0.3">
      <c r="A44">
        <v>56820</v>
      </c>
      <c r="B44" t="s">
        <v>92</v>
      </c>
    </row>
    <row r="45" spans="1:2" x14ac:dyDescent="0.3">
      <c r="A45">
        <v>56820</v>
      </c>
      <c r="B45" t="s">
        <v>92</v>
      </c>
    </row>
    <row r="46" spans="1:2" x14ac:dyDescent="0.3">
      <c r="A46">
        <v>56820</v>
      </c>
      <c r="B46" t="s">
        <v>92</v>
      </c>
    </row>
    <row r="47" spans="1:2" x14ac:dyDescent="0.3">
      <c r="A47">
        <v>56820</v>
      </c>
      <c r="B47" t="s">
        <v>92</v>
      </c>
    </row>
    <row r="48" spans="1:2" x14ac:dyDescent="0.3">
      <c r="A48">
        <v>57500</v>
      </c>
      <c r="B48" t="s">
        <v>92</v>
      </c>
    </row>
    <row r="49" spans="1:2" x14ac:dyDescent="0.3">
      <c r="A49">
        <v>57839</v>
      </c>
      <c r="B49" t="s">
        <v>92</v>
      </c>
    </row>
    <row r="50" spans="1:2" x14ac:dyDescent="0.3">
      <c r="A50">
        <v>57839</v>
      </c>
      <c r="B50" t="s">
        <v>92</v>
      </c>
    </row>
    <row r="51" spans="1:2" x14ac:dyDescent="0.3">
      <c r="A51">
        <v>57839</v>
      </c>
      <c r="B51" t="s">
        <v>92</v>
      </c>
    </row>
    <row r="52" spans="1:2" x14ac:dyDescent="0.3">
      <c r="A52">
        <v>57839</v>
      </c>
      <c r="B52" t="s">
        <v>92</v>
      </c>
    </row>
    <row r="53" spans="1:2" x14ac:dyDescent="0.3">
      <c r="A53">
        <v>57839</v>
      </c>
      <c r="B53" t="s">
        <v>92</v>
      </c>
    </row>
    <row r="54" spans="1:2" x14ac:dyDescent="0.3">
      <c r="A54">
        <v>57851</v>
      </c>
      <c r="B54" t="s">
        <v>92</v>
      </c>
    </row>
    <row r="55" spans="1:2" x14ac:dyDescent="0.3">
      <c r="A55">
        <v>58000</v>
      </c>
      <c r="B55" t="s">
        <v>92</v>
      </c>
    </row>
    <row r="56" spans="1:2" x14ac:dyDescent="0.3">
      <c r="A56">
        <v>58000</v>
      </c>
      <c r="B56" t="s">
        <v>92</v>
      </c>
    </row>
    <row r="57" spans="1:2" x14ac:dyDescent="0.3">
      <c r="A57">
        <v>58056</v>
      </c>
      <c r="B57" t="s">
        <v>92</v>
      </c>
    </row>
    <row r="58" spans="1:2" x14ac:dyDescent="0.3">
      <c r="A58">
        <v>58162</v>
      </c>
      <c r="B58" t="s">
        <v>92</v>
      </c>
    </row>
    <row r="59" spans="1:2" x14ac:dyDescent="0.3">
      <c r="A59">
        <v>58475</v>
      </c>
      <c r="B59" t="s">
        <v>92</v>
      </c>
    </row>
    <row r="60" spans="1:2" x14ac:dyDescent="0.3">
      <c r="A60">
        <v>59627</v>
      </c>
      <c r="B60" t="s">
        <v>92</v>
      </c>
    </row>
    <row r="61" spans="1:2" x14ac:dyDescent="0.3">
      <c r="A61">
        <v>60000</v>
      </c>
      <c r="B61" t="s">
        <v>92</v>
      </c>
    </row>
    <row r="62" spans="1:2" x14ac:dyDescent="0.3">
      <c r="A62">
        <v>60000</v>
      </c>
      <c r="B62" t="s">
        <v>92</v>
      </c>
    </row>
    <row r="63" spans="1:2" x14ac:dyDescent="0.3">
      <c r="A63">
        <v>60000</v>
      </c>
      <c r="B63" t="s">
        <v>92</v>
      </c>
    </row>
    <row r="64" spans="1:2" x14ac:dyDescent="0.3">
      <c r="A64">
        <v>60458</v>
      </c>
      <c r="B64" t="s">
        <v>92</v>
      </c>
    </row>
    <row r="65" spans="1:2" x14ac:dyDescent="0.3">
      <c r="A65">
        <v>61000</v>
      </c>
      <c r="B65" t="s">
        <v>92</v>
      </c>
    </row>
    <row r="66" spans="1:2" x14ac:dyDescent="0.3">
      <c r="A66">
        <v>61000</v>
      </c>
      <c r="B66" t="s">
        <v>92</v>
      </c>
    </row>
    <row r="67" spans="1:2" x14ac:dyDescent="0.3">
      <c r="A67">
        <v>61000</v>
      </c>
      <c r="B67" t="s">
        <v>92</v>
      </c>
    </row>
    <row r="68" spans="1:2" x14ac:dyDescent="0.3">
      <c r="A68">
        <v>61000</v>
      </c>
      <c r="B68" t="s">
        <v>92</v>
      </c>
    </row>
    <row r="69" spans="1:2" x14ac:dyDescent="0.3">
      <c r="A69">
        <v>61000</v>
      </c>
      <c r="B69" t="s">
        <v>92</v>
      </c>
    </row>
    <row r="70" spans="1:2" x14ac:dyDescent="0.3">
      <c r="A70">
        <v>61551</v>
      </c>
      <c r="B70" t="s">
        <v>92</v>
      </c>
    </row>
    <row r="71" spans="1:2" x14ac:dyDescent="0.3">
      <c r="A71">
        <v>61695</v>
      </c>
      <c r="B71" t="s">
        <v>92</v>
      </c>
    </row>
    <row r="72" spans="1:2" x14ac:dyDescent="0.3">
      <c r="A72">
        <v>61822</v>
      </c>
      <c r="B72" t="s">
        <v>92</v>
      </c>
    </row>
    <row r="73" spans="1:2" x14ac:dyDescent="0.3">
      <c r="A73">
        <v>61917</v>
      </c>
      <c r="B73" t="s">
        <v>92</v>
      </c>
    </row>
    <row r="74" spans="1:2" x14ac:dyDescent="0.3">
      <c r="A74">
        <v>62550</v>
      </c>
      <c r="B74" t="s">
        <v>92</v>
      </c>
    </row>
    <row r="75" spans="1:2" x14ac:dyDescent="0.3">
      <c r="A75">
        <v>62656</v>
      </c>
      <c r="B75" t="s">
        <v>92</v>
      </c>
    </row>
    <row r="76" spans="1:2" x14ac:dyDescent="0.3">
      <c r="A76">
        <v>63000</v>
      </c>
      <c r="B76" t="s">
        <v>92</v>
      </c>
    </row>
    <row r="77" spans="1:2" x14ac:dyDescent="0.3">
      <c r="A77">
        <v>63211</v>
      </c>
      <c r="B77" t="s">
        <v>92</v>
      </c>
    </row>
    <row r="78" spans="1:2" x14ac:dyDescent="0.3">
      <c r="A78">
        <v>63331</v>
      </c>
      <c r="B78" t="s">
        <v>92</v>
      </c>
    </row>
    <row r="79" spans="1:2" x14ac:dyDescent="0.3">
      <c r="A79">
        <v>63954</v>
      </c>
      <c r="B79" t="s">
        <v>92</v>
      </c>
    </row>
    <row r="80" spans="1:2" x14ac:dyDescent="0.3">
      <c r="A80">
        <v>64075</v>
      </c>
      <c r="B80" t="s">
        <v>92</v>
      </c>
    </row>
    <row r="81" spans="1:2" x14ac:dyDescent="0.3">
      <c r="A81">
        <v>64608</v>
      </c>
      <c r="B81" t="s">
        <v>92</v>
      </c>
    </row>
    <row r="82" spans="1:2" x14ac:dyDescent="0.3">
      <c r="A82">
        <v>65000</v>
      </c>
      <c r="B82" t="s">
        <v>92</v>
      </c>
    </row>
    <row r="83" spans="1:2" x14ac:dyDescent="0.3">
      <c r="A83">
        <v>65000</v>
      </c>
      <c r="B83" t="s">
        <v>92</v>
      </c>
    </row>
    <row r="84" spans="1:2" x14ac:dyDescent="0.3">
      <c r="A84">
        <v>65000</v>
      </c>
      <c r="B84" t="s">
        <v>92</v>
      </c>
    </row>
    <row r="85" spans="1:2" x14ac:dyDescent="0.3">
      <c r="A85">
        <v>65000</v>
      </c>
      <c r="B85" t="s">
        <v>92</v>
      </c>
    </row>
    <row r="86" spans="1:2" x14ac:dyDescent="0.3">
      <c r="A86">
        <v>65000</v>
      </c>
      <c r="B86" t="s">
        <v>92</v>
      </c>
    </row>
    <row r="87" spans="1:2" x14ac:dyDescent="0.3">
      <c r="A87">
        <v>65004</v>
      </c>
      <c r="B87" t="s">
        <v>92</v>
      </c>
    </row>
    <row r="88" spans="1:2" x14ac:dyDescent="0.3">
      <c r="A88">
        <v>65004</v>
      </c>
      <c r="B88" t="s">
        <v>92</v>
      </c>
    </row>
    <row r="89" spans="1:2" x14ac:dyDescent="0.3">
      <c r="A89">
        <v>65004</v>
      </c>
      <c r="B89" t="s">
        <v>92</v>
      </c>
    </row>
    <row r="90" spans="1:2" x14ac:dyDescent="0.3">
      <c r="A90">
        <v>65004</v>
      </c>
      <c r="B90" t="s">
        <v>92</v>
      </c>
    </row>
    <row r="91" spans="1:2" x14ac:dyDescent="0.3">
      <c r="A91">
        <v>65004</v>
      </c>
      <c r="B91" t="s">
        <v>92</v>
      </c>
    </row>
    <row r="92" spans="1:2" x14ac:dyDescent="0.3">
      <c r="A92">
        <v>65148</v>
      </c>
      <c r="B92" t="s">
        <v>92</v>
      </c>
    </row>
    <row r="93" spans="1:2" x14ac:dyDescent="0.3">
      <c r="A93">
        <v>65148</v>
      </c>
      <c r="B93" t="s">
        <v>92</v>
      </c>
    </row>
    <row r="94" spans="1:2" x14ac:dyDescent="0.3">
      <c r="A94">
        <v>65148</v>
      </c>
      <c r="B94" t="s">
        <v>92</v>
      </c>
    </row>
    <row r="95" spans="1:2" x14ac:dyDescent="0.3">
      <c r="A95">
        <v>65148</v>
      </c>
      <c r="B95" t="s">
        <v>92</v>
      </c>
    </row>
    <row r="96" spans="1:2" x14ac:dyDescent="0.3">
      <c r="A96">
        <v>65530</v>
      </c>
      <c r="B96" t="s">
        <v>92</v>
      </c>
    </row>
    <row r="97" spans="1:2" x14ac:dyDescent="0.3">
      <c r="A97">
        <v>65776</v>
      </c>
      <c r="B97" t="s">
        <v>92</v>
      </c>
    </row>
    <row r="98" spans="1:2" x14ac:dyDescent="0.3">
      <c r="A98">
        <v>65797</v>
      </c>
      <c r="B98" t="s">
        <v>92</v>
      </c>
    </row>
    <row r="99" spans="1:2" x14ac:dyDescent="0.3">
      <c r="A99">
        <v>66785</v>
      </c>
      <c r="B99" t="s">
        <v>92</v>
      </c>
    </row>
    <row r="100" spans="1:2" x14ac:dyDescent="0.3">
      <c r="A100">
        <v>67000</v>
      </c>
      <c r="B100" t="s">
        <v>92</v>
      </c>
    </row>
    <row r="101" spans="1:2" x14ac:dyDescent="0.3">
      <c r="A101">
        <v>67038</v>
      </c>
      <c r="B101" t="s">
        <v>92</v>
      </c>
    </row>
    <row r="102" spans="1:2" x14ac:dyDescent="0.3">
      <c r="A102">
        <v>67500</v>
      </c>
      <c r="B102" t="s">
        <v>92</v>
      </c>
    </row>
    <row r="103" spans="1:2" x14ac:dyDescent="0.3">
      <c r="A103">
        <v>67800</v>
      </c>
      <c r="B103" t="s">
        <v>92</v>
      </c>
    </row>
    <row r="104" spans="1:2" x14ac:dyDescent="0.3">
      <c r="A104">
        <v>67882</v>
      </c>
      <c r="B104" t="s">
        <v>92</v>
      </c>
    </row>
    <row r="105" spans="1:2" x14ac:dyDescent="0.3">
      <c r="A105">
        <v>67918</v>
      </c>
      <c r="B105" t="s">
        <v>92</v>
      </c>
    </row>
    <row r="106" spans="1:2" x14ac:dyDescent="0.3">
      <c r="A106">
        <v>68617</v>
      </c>
      <c r="B106" t="s">
        <v>92</v>
      </c>
    </row>
    <row r="107" spans="1:2" x14ac:dyDescent="0.3">
      <c r="A107">
        <v>68871</v>
      </c>
      <c r="B107" t="s">
        <v>92</v>
      </c>
    </row>
    <row r="108" spans="1:2" x14ac:dyDescent="0.3">
      <c r="A108">
        <v>68900</v>
      </c>
      <c r="B108" t="s">
        <v>92</v>
      </c>
    </row>
    <row r="109" spans="1:2" x14ac:dyDescent="0.3">
      <c r="A109">
        <v>69078</v>
      </c>
      <c r="B109" t="s">
        <v>92</v>
      </c>
    </row>
    <row r="110" spans="1:2" x14ac:dyDescent="0.3">
      <c r="A110">
        <v>69440</v>
      </c>
      <c r="B110" t="s">
        <v>92</v>
      </c>
    </row>
    <row r="111" spans="1:2" x14ac:dyDescent="0.3">
      <c r="A111">
        <v>69440</v>
      </c>
      <c r="B111" t="s">
        <v>92</v>
      </c>
    </row>
    <row r="112" spans="1:2" x14ac:dyDescent="0.3">
      <c r="A112">
        <v>69440</v>
      </c>
      <c r="B112" t="s">
        <v>92</v>
      </c>
    </row>
    <row r="113" spans="1:2" x14ac:dyDescent="0.3">
      <c r="A113">
        <v>69440</v>
      </c>
      <c r="B113" t="s">
        <v>92</v>
      </c>
    </row>
    <row r="114" spans="1:2" x14ac:dyDescent="0.3">
      <c r="A114">
        <v>69440</v>
      </c>
      <c r="B114" t="s">
        <v>92</v>
      </c>
    </row>
    <row r="115" spans="1:2" x14ac:dyDescent="0.3">
      <c r="A115">
        <v>70000</v>
      </c>
      <c r="B115" t="s">
        <v>92</v>
      </c>
    </row>
    <row r="116" spans="1:2" x14ac:dyDescent="0.3">
      <c r="A116">
        <v>70000</v>
      </c>
      <c r="B116" t="s">
        <v>92</v>
      </c>
    </row>
    <row r="117" spans="1:2" x14ac:dyDescent="0.3">
      <c r="A117">
        <v>70125</v>
      </c>
      <c r="B117" t="s">
        <v>92</v>
      </c>
    </row>
    <row r="118" spans="1:2" x14ac:dyDescent="0.3">
      <c r="A118">
        <v>70125</v>
      </c>
      <c r="B118" t="s">
        <v>92</v>
      </c>
    </row>
    <row r="119" spans="1:2" x14ac:dyDescent="0.3">
      <c r="A119">
        <v>70125</v>
      </c>
      <c r="B119" t="s">
        <v>92</v>
      </c>
    </row>
    <row r="120" spans="1:2" x14ac:dyDescent="0.3">
      <c r="A120">
        <v>70125</v>
      </c>
      <c r="B120" t="s">
        <v>92</v>
      </c>
    </row>
    <row r="121" spans="1:2" x14ac:dyDescent="0.3">
      <c r="A121">
        <v>70125</v>
      </c>
      <c r="B121" t="s">
        <v>92</v>
      </c>
    </row>
    <row r="122" spans="1:2" x14ac:dyDescent="0.3">
      <c r="A122">
        <v>70840</v>
      </c>
      <c r="B122" t="s">
        <v>92</v>
      </c>
    </row>
    <row r="123" spans="1:2" x14ac:dyDescent="0.3">
      <c r="A123">
        <v>70879</v>
      </c>
      <c r="B123" t="s">
        <v>92</v>
      </c>
    </row>
    <row r="124" spans="1:2" x14ac:dyDescent="0.3">
      <c r="A124">
        <v>71122</v>
      </c>
      <c r="B124" t="s">
        <v>92</v>
      </c>
    </row>
    <row r="125" spans="1:2" x14ac:dyDescent="0.3">
      <c r="A125">
        <v>71583</v>
      </c>
      <c r="B125" t="s">
        <v>92</v>
      </c>
    </row>
    <row r="126" spans="1:2" x14ac:dyDescent="0.3">
      <c r="A126">
        <v>72000</v>
      </c>
      <c r="B126" t="s">
        <v>92</v>
      </c>
    </row>
    <row r="127" spans="1:2" x14ac:dyDescent="0.3">
      <c r="A127">
        <v>72000</v>
      </c>
      <c r="B127" t="s">
        <v>92</v>
      </c>
    </row>
    <row r="128" spans="1:2" x14ac:dyDescent="0.3">
      <c r="A128">
        <v>72000</v>
      </c>
      <c r="B128" t="s">
        <v>92</v>
      </c>
    </row>
    <row r="129" spans="1:2" x14ac:dyDescent="0.3">
      <c r="A129">
        <v>72000</v>
      </c>
      <c r="B129" t="s">
        <v>92</v>
      </c>
    </row>
    <row r="130" spans="1:2" x14ac:dyDescent="0.3">
      <c r="A130">
        <v>72000</v>
      </c>
      <c r="B130" t="s">
        <v>92</v>
      </c>
    </row>
    <row r="131" spans="1:2" x14ac:dyDescent="0.3">
      <c r="A131">
        <v>72374</v>
      </c>
      <c r="B131" t="s">
        <v>92</v>
      </c>
    </row>
    <row r="132" spans="1:2" x14ac:dyDescent="0.3">
      <c r="A132">
        <v>72374</v>
      </c>
      <c r="B132" t="s">
        <v>92</v>
      </c>
    </row>
    <row r="133" spans="1:2" x14ac:dyDescent="0.3">
      <c r="A133">
        <v>72374</v>
      </c>
      <c r="B133" t="s">
        <v>92</v>
      </c>
    </row>
    <row r="134" spans="1:2" x14ac:dyDescent="0.3">
      <c r="A134">
        <v>72374</v>
      </c>
      <c r="B134" t="s">
        <v>92</v>
      </c>
    </row>
    <row r="135" spans="1:2" x14ac:dyDescent="0.3">
      <c r="A135">
        <v>72500</v>
      </c>
      <c r="B135" t="s">
        <v>92</v>
      </c>
    </row>
    <row r="136" spans="1:2" x14ac:dyDescent="0.3">
      <c r="A136">
        <v>72500</v>
      </c>
      <c r="B136" t="s">
        <v>92</v>
      </c>
    </row>
    <row r="137" spans="1:2" x14ac:dyDescent="0.3">
      <c r="A137">
        <v>72500</v>
      </c>
      <c r="B137" t="s">
        <v>92</v>
      </c>
    </row>
    <row r="138" spans="1:2" x14ac:dyDescent="0.3">
      <c r="A138">
        <v>72500</v>
      </c>
      <c r="B138" t="s">
        <v>92</v>
      </c>
    </row>
    <row r="139" spans="1:2" x14ac:dyDescent="0.3">
      <c r="A139">
        <v>72500</v>
      </c>
      <c r="B139" t="s">
        <v>92</v>
      </c>
    </row>
    <row r="140" spans="1:2" x14ac:dyDescent="0.3">
      <c r="A140">
        <v>72500</v>
      </c>
      <c r="B140" t="s">
        <v>92</v>
      </c>
    </row>
    <row r="141" spans="1:2" x14ac:dyDescent="0.3">
      <c r="A141">
        <v>72500</v>
      </c>
      <c r="B141" t="s">
        <v>92</v>
      </c>
    </row>
    <row r="142" spans="1:2" x14ac:dyDescent="0.3">
      <c r="A142">
        <v>72500</v>
      </c>
      <c r="B142" t="s">
        <v>92</v>
      </c>
    </row>
    <row r="143" spans="1:2" x14ac:dyDescent="0.3">
      <c r="A143">
        <v>72500</v>
      </c>
      <c r="B143" t="s">
        <v>92</v>
      </c>
    </row>
    <row r="144" spans="1:2" x14ac:dyDescent="0.3">
      <c r="A144">
        <v>72500</v>
      </c>
      <c r="B144" t="s">
        <v>92</v>
      </c>
    </row>
    <row r="145" spans="1:2" x14ac:dyDescent="0.3">
      <c r="A145">
        <v>72500</v>
      </c>
      <c r="B145" t="s">
        <v>92</v>
      </c>
    </row>
    <row r="146" spans="1:2" x14ac:dyDescent="0.3">
      <c r="A146">
        <v>72500</v>
      </c>
      <c r="B146" t="s">
        <v>92</v>
      </c>
    </row>
    <row r="147" spans="1:2" x14ac:dyDescent="0.3">
      <c r="A147">
        <v>72500</v>
      </c>
      <c r="B147" t="s">
        <v>92</v>
      </c>
    </row>
    <row r="148" spans="1:2" x14ac:dyDescent="0.3">
      <c r="A148">
        <v>72658</v>
      </c>
      <c r="B148" t="s">
        <v>92</v>
      </c>
    </row>
    <row r="149" spans="1:2" x14ac:dyDescent="0.3">
      <c r="A149">
        <v>74000</v>
      </c>
      <c r="B149" t="s">
        <v>92</v>
      </c>
    </row>
    <row r="150" spans="1:2" x14ac:dyDescent="0.3">
      <c r="A150">
        <v>74000</v>
      </c>
      <c r="B150" t="s">
        <v>92</v>
      </c>
    </row>
    <row r="151" spans="1:2" x14ac:dyDescent="0.3">
      <c r="A151">
        <v>74000</v>
      </c>
      <c r="B151" t="s">
        <v>92</v>
      </c>
    </row>
    <row r="152" spans="1:2" x14ac:dyDescent="0.3">
      <c r="A152">
        <v>74000</v>
      </c>
      <c r="B152" t="s">
        <v>92</v>
      </c>
    </row>
    <row r="153" spans="1:2" x14ac:dyDescent="0.3">
      <c r="A153">
        <v>74000</v>
      </c>
      <c r="B153" t="s">
        <v>92</v>
      </c>
    </row>
    <row r="154" spans="1:2" x14ac:dyDescent="0.3">
      <c r="A154">
        <v>74844</v>
      </c>
      <c r="B154" t="s">
        <v>92</v>
      </c>
    </row>
    <row r="155" spans="1:2" x14ac:dyDescent="0.3">
      <c r="A155">
        <v>75000</v>
      </c>
      <c r="B155" t="s">
        <v>92</v>
      </c>
    </row>
    <row r="156" spans="1:2" x14ac:dyDescent="0.3">
      <c r="A156">
        <v>75000</v>
      </c>
      <c r="B156" t="s">
        <v>92</v>
      </c>
    </row>
    <row r="157" spans="1:2" x14ac:dyDescent="0.3">
      <c r="A157">
        <v>75000</v>
      </c>
      <c r="B157" t="s">
        <v>92</v>
      </c>
    </row>
    <row r="158" spans="1:2" x14ac:dyDescent="0.3">
      <c r="A158">
        <v>75000</v>
      </c>
      <c r="B158" t="s">
        <v>92</v>
      </c>
    </row>
    <row r="159" spans="1:2" x14ac:dyDescent="0.3">
      <c r="A159">
        <v>75000</v>
      </c>
      <c r="B159" t="s">
        <v>92</v>
      </c>
    </row>
    <row r="160" spans="1:2" x14ac:dyDescent="0.3">
      <c r="A160">
        <v>75000</v>
      </c>
      <c r="B160" t="s">
        <v>92</v>
      </c>
    </row>
    <row r="161" spans="1:2" x14ac:dyDescent="0.3">
      <c r="A161">
        <v>75000</v>
      </c>
      <c r="B161" t="s">
        <v>92</v>
      </c>
    </row>
    <row r="162" spans="1:2" x14ac:dyDescent="0.3">
      <c r="A162">
        <v>75000</v>
      </c>
      <c r="B162" t="s">
        <v>92</v>
      </c>
    </row>
    <row r="163" spans="1:2" x14ac:dyDescent="0.3">
      <c r="A163">
        <v>75460</v>
      </c>
      <c r="B163" t="s">
        <v>92</v>
      </c>
    </row>
    <row r="164" spans="1:2" x14ac:dyDescent="0.3">
      <c r="A164">
        <v>75726</v>
      </c>
      <c r="B164" t="s">
        <v>92</v>
      </c>
    </row>
    <row r="165" spans="1:2" x14ac:dyDescent="0.3">
      <c r="A165">
        <v>76720</v>
      </c>
      <c r="B165" t="s">
        <v>92</v>
      </c>
    </row>
    <row r="166" spans="1:2" x14ac:dyDescent="0.3">
      <c r="A166">
        <v>77000</v>
      </c>
      <c r="B166" t="s">
        <v>92</v>
      </c>
    </row>
    <row r="167" spans="1:2" x14ac:dyDescent="0.3">
      <c r="A167">
        <v>77299</v>
      </c>
      <c r="B167" t="s">
        <v>92</v>
      </c>
    </row>
    <row r="168" spans="1:2" x14ac:dyDescent="0.3">
      <c r="A168">
        <v>77339</v>
      </c>
      <c r="B168" t="s">
        <v>92</v>
      </c>
    </row>
    <row r="169" spans="1:2" x14ac:dyDescent="0.3">
      <c r="A169">
        <v>78000</v>
      </c>
      <c r="B169" t="s">
        <v>92</v>
      </c>
    </row>
    <row r="170" spans="1:2" x14ac:dyDescent="0.3">
      <c r="A170">
        <v>78797</v>
      </c>
      <c r="B170" t="s">
        <v>92</v>
      </c>
    </row>
    <row r="171" spans="1:2" x14ac:dyDescent="0.3">
      <c r="A171">
        <v>80000</v>
      </c>
      <c r="B171" t="s">
        <v>92</v>
      </c>
    </row>
    <row r="172" spans="1:2" x14ac:dyDescent="0.3">
      <c r="A172">
        <v>80000</v>
      </c>
      <c r="B172" t="s">
        <v>92</v>
      </c>
    </row>
    <row r="173" spans="1:2" x14ac:dyDescent="0.3">
      <c r="A173">
        <v>80867</v>
      </c>
      <c r="B173" t="s">
        <v>92</v>
      </c>
    </row>
    <row r="174" spans="1:2" x14ac:dyDescent="0.3">
      <c r="A174">
        <v>81000</v>
      </c>
      <c r="B174" t="s">
        <v>92</v>
      </c>
    </row>
    <row r="175" spans="1:2" x14ac:dyDescent="0.3">
      <c r="A175">
        <v>81100</v>
      </c>
      <c r="B175" t="s">
        <v>92</v>
      </c>
    </row>
    <row r="176" spans="1:2" x14ac:dyDescent="0.3">
      <c r="A176">
        <v>81136</v>
      </c>
      <c r="B176" t="s">
        <v>92</v>
      </c>
    </row>
    <row r="177" spans="1:2" x14ac:dyDescent="0.3">
      <c r="A177">
        <v>81136</v>
      </c>
      <c r="B177" t="s">
        <v>92</v>
      </c>
    </row>
    <row r="178" spans="1:2" x14ac:dyDescent="0.3">
      <c r="A178">
        <v>81136</v>
      </c>
      <c r="B178" t="s">
        <v>92</v>
      </c>
    </row>
    <row r="179" spans="1:2" x14ac:dyDescent="0.3">
      <c r="A179">
        <v>81136</v>
      </c>
      <c r="B179" t="s">
        <v>92</v>
      </c>
    </row>
    <row r="180" spans="1:2" x14ac:dyDescent="0.3">
      <c r="A180">
        <v>81335</v>
      </c>
      <c r="B180" t="s">
        <v>92</v>
      </c>
    </row>
    <row r="181" spans="1:2" x14ac:dyDescent="0.3">
      <c r="A181">
        <v>82132</v>
      </c>
      <c r="B181" t="s">
        <v>92</v>
      </c>
    </row>
    <row r="182" spans="1:2" x14ac:dyDescent="0.3">
      <c r="A182">
        <v>82500</v>
      </c>
      <c r="B182" t="s">
        <v>92</v>
      </c>
    </row>
    <row r="183" spans="1:2" x14ac:dyDescent="0.3">
      <c r="A183">
        <v>82500</v>
      </c>
      <c r="B183" t="s">
        <v>92</v>
      </c>
    </row>
    <row r="184" spans="1:2" x14ac:dyDescent="0.3">
      <c r="A184">
        <v>82500</v>
      </c>
      <c r="B184" t="s">
        <v>92</v>
      </c>
    </row>
    <row r="185" spans="1:2" x14ac:dyDescent="0.3">
      <c r="A185">
        <v>82500</v>
      </c>
      <c r="B185" t="s">
        <v>92</v>
      </c>
    </row>
    <row r="186" spans="1:2" x14ac:dyDescent="0.3">
      <c r="A186">
        <v>82500</v>
      </c>
      <c r="B186" t="s">
        <v>92</v>
      </c>
    </row>
    <row r="187" spans="1:2" x14ac:dyDescent="0.3">
      <c r="A187">
        <v>82500</v>
      </c>
      <c r="B187" t="s">
        <v>92</v>
      </c>
    </row>
    <row r="188" spans="1:2" x14ac:dyDescent="0.3">
      <c r="A188">
        <v>83000</v>
      </c>
      <c r="B188" t="s">
        <v>92</v>
      </c>
    </row>
    <row r="189" spans="1:2" x14ac:dyDescent="0.3">
      <c r="A189">
        <v>85100</v>
      </c>
      <c r="B189" t="s">
        <v>92</v>
      </c>
    </row>
    <row r="190" spans="1:2" x14ac:dyDescent="0.3">
      <c r="A190">
        <v>86446</v>
      </c>
      <c r="B190" t="s">
        <v>92</v>
      </c>
    </row>
    <row r="191" spans="1:2" x14ac:dyDescent="0.3">
      <c r="A191">
        <v>86500</v>
      </c>
      <c r="B191" t="s">
        <v>92</v>
      </c>
    </row>
    <row r="192" spans="1:2" x14ac:dyDescent="0.3">
      <c r="A192">
        <v>86650</v>
      </c>
      <c r="B192" t="s">
        <v>92</v>
      </c>
    </row>
    <row r="193" spans="1:2" x14ac:dyDescent="0.3">
      <c r="A193">
        <v>86650</v>
      </c>
      <c r="B193" t="s">
        <v>92</v>
      </c>
    </row>
    <row r="194" spans="1:2" x14ac:dyDescent="0.3">
      <c r="A194">
        <v>86650</v>
      </c>
      <c r="B194" t="s">
        <v>92</v>
      </c>
    </row>
    <row r="195" spans="1:2" x14ac:dyDescent="0.3">
      <c r="A195">
        <v>86650</v>
      </c>
      <c r="B195" t="s">
        <v>92</v>
      </c>
    </row>
    <row r="196" spans="1:2" x14ac:dyDescent="0.3">
      <c r="A196">
        <v>86650</v>
      </c>
      <c r="B196" t="s">
        <v>92</v>
      </c>
    </row>
    <row r="197" spans="1:2" x14ac:dyDescent="0.3">
      <c r="A197">
        <v>87500</v>
      </c>
      <c r="B197" t="s">
        <v>92</v>
      </c>
    </row>
    <row r="198" spans="1:2" x14ac:dyDescent="0.3">
      <c r="A198">
        <v>87500</v>
      </c>
      <c r="B198" t="s">
        <v>92</v>
      </c>
    </row>
    <row r="199" spans="1:2" x14ac:dyDescent="0.3">
      <c r="A199">
        <v>87500</v>
      </c>
      <c r="B199" t="s">
        <v>92</v>
      </c>
    </row>
    <row r="200" spans="1:2" x14ac:dyDescent="0.3">
      <c r="A200">
        <v>87500</v>
      </c>
      <c r="B200" t="s">
        <v>92</v>
      </c>
    </row>
    <row r="201" spans="1:2" x14ac:dyDescent="0.3">
      <c r="A201">
        <v>87500</v>
      </c>
      <c r="B201" t="s">
        <v>92</v>
      </c>
    </row>
    <row r="202" spans="1:2" x14ac:dyDescent="0.3">
      <c r="A202">
        <v>87500</v>
      </c>
      <c r="B202" t="s">
        <v>92</v>
      </c>
    </row>
    <row r="203" spans="1:2" x14ac:dyDescent="0.3">
      <c r="A203">
        <v>87500</v>
      </c>
      <c r="B203" t="s">
        <v>92</v>
      </c>
    </row>
    <row r="204" spans="1:2" x14ac:dyDescent="0.3">
      <c r="A204">
        <v>87500</v>
      </c>
      <c r="B204" t="s">
        <v>92</v>
      </c>
    </row>
    <row r="205" spans="1:2" x14ac:dyDescent="0.3">
      <c r="A205">
        <v>87500</v>
      </c>
      <c r="B205" t="s">
        <v>92</v>
      </c>
    </row>
    <row r="206" spans="1:2" x14ac:dyDescent="0.3">
      <c r="A206">
        <v>87500</v>
      </c>
      <c r="B206" t="s">
        <v>92</v>
      </c>
    </row>
    <row r="207" spans="1:2" x14ac:dyDescent="0.3">
      <c r="A207">
        <v>87500</v>
      </c>
      <c r="B207" t="s">
        <v>92</v>
      </c>
    </row>
    <row r="208" spans="1:2" x14ac:dyDescent="0.3">
      <c r="A208">
        <v>87500</v>
      </c>
      <c r="B208" t="s">
        <v>92</v>
      </c>
    </row>
    <row r="209" spans="1:2" x14ac:dyDescent="0.3">
      <c r="A209">
        <v>87500</v>
      </c>
      <c r="B209" t="s">
        <v>92</v>
      </c>
    </row>
    <row r="210" spans="1:2" x14ac:dyDescent="0.3">
      <c r="A210">
        <v>87500</v>
      </c>
      <c r="B210" t="s">
        <v>92</v>
      </c>
    </row>
    <row r="211" spans="1:2" x14ac:dyDescent="0.3">
      <c r="A211">
        <v>87500</v>
      </c>
      <c r="B211" t="s">
        <v>92</v>
      </c>
    </row>
    <row r="212" spans="1:2" x14ac:dyDescent="0.3">
      <c r="A212">
        <v>87500</v>
      </c>
      <c r="B212" t="s">
        <v>92</v>
      </c>
    </row>
    <row r="213" spans="1:2" x14ac:dyDescent="0.3">
      <c r="A213">
        <v>87500</v>
      </c>
      <c r="B213" t="s">
        <v>92</v>
      </c>
    </row>
    <row r="214" spans="1:2" x14ac:dyDescent="0.3">
      <c r="A214">
        <v>87500</v>
      </c>
      <c r="B214" t="s">
        <v>92</v>
      </c>
    </row>
    <row r="215" spans="1:2" x14ac:dyDescent="0.3">
      <c r="A215">
        <v>87500</v>
      </c>
      <c r="B215" t="s">
        <v>92</v>
      </c>
    </row>
    <row r="216" spans="1:2" x14ac:dyDescent="0.3">
      <c r="A216">
        <v>87500</v>
      </c>
      <c r="B216" t="s">
        <v>92</v>
      </c>
    </row>
    <row r="217" spans="1:2" x14ac:dyDescent="0.3">
      <c r="A217">
        <v>87500</v>
      </c>
      <c r="B217" t="s">
        <v>92</v>
      </c>
    </row>
    <row r="218" spans="1:2" x14ac:dyDescent="0.3">
      <c r="A218">
        <v>87500</v>
      </c>
      <c r="B218" t="s">
        <v>92</v>
      </c>
    </row>
    <row r="219" spans="1:2" x14ac:dyDescent="0.3">
      <c r="A219">
        <v>87500</v>
      </c>
      <c r="B219" t="s">
        <v>92</v>
      </c>
    </row>
    <row r="220" spans="1:2" x14ac:dyDescent="0.3">
      <c r="A220">
        <v>88210</v>
      </c>
      <c r="B220" t="s">
        <v>92</v>
      </c>
    </row>
    <row r="221" spans="1:2" x14ac:dyDescent="0.3">
      <c r="A221">
        <v>89838</v>
      </c>
      <c r="B221" t="s">
        <v>92</v>
      </c>
    </row>
    <row r="222" spans="1:2" x14ac:dyDescent="0.3">
      <c r="A222">
        <v>90149</v>
      </c>
      <c r="B222" t="s">
        <v>92</v>
      </c>
    </row>
    <row r="223" spans="1:2" x14ac:dyDescent="0.3">
      <c r="A223">
        <v>91258</v>
      </c>
      <c r="B223" t="s">
        <v>92</v>
      </c>
    </row>
    <row r="224" spans="1:2" x14ac:dyDescent="0.3">
      <c r="A224">
        <v>91258</v>
      </c>
      <c r="B224" t="s">
        <v>92</v>
      </c>
    </row>
    <row r="225" spans="1:2" x14ac:dyDescent="0.3">
      <c r="A225">
        <v>91258</v>
      </c>
      <c r="B225" t="s">
        <v>92</v>
      </c>
    </row>
    <row r="226" spans="1:2" x14ac:dyDescent="0.3">
      <c r="A226">
        <v>91258</v>
      </c>
      <c r="B226" t="s">
        <v>92</v>
      </c>
    </row>
    <row r="227" spans="1:2" x14ac:dyDescent="0.3">
      <c r="A227">
        <v>91258</v>
      </c>
      <c r="B227" t="s">
        <v>92</v>
      </c>
    </row>
    <row r="228" spans="1:2" x14ac:dyDescent="0.3">
      <c r="A228">
        <v>91258</v>
      </c>
      <c r="B228" t="s">
        <v>92</v>
      </c>
    </row>
    <row r="229" spans="1:2" x14ac:dyDescent="0.3">
      <c r="A229">
        <v>91258</v>
      </c>
      <c r="B229" t="s">
        <v>92</v>
      </c>
    </row>
    <row r="230" spans="1:2" x14ac:dyDescent="0.3">
      <c r="A230">
        <v>91258</v>
      </c>
      <c r="B230" t="s">
        <v>92</v>
      </c>
    </row>
    <row r="231" spans="1:2" x14ac:dyDescent="0.3">
      <c r="A231">
        <v>91258</v>
      </c>
      <c r="B231" t="s">
        <v>92</v>
      </c>
    </row>
    <row r="232" spans="1:2" x14ac:dyDescent="0.3">
      <c r="A232">
        <v>91258</v>
      </c>
      <c r="B232" t="s">
        <v>92</v>
      </c>
    </row>
    <row r="233" spans="1:2" x14ac:dyDescent="0.3">
      <c r="A233">
        <v>91258</v>
      </c>
      <c r="B233" t="s">
        <v>92</v>
      </c>
    </row>
    <row r="234" spans="1:2" x14ac:dyDescent="0.3">
      <c r="A234">
        <v>91258</v>
      </c>
      <c r="B234" t="s">
        <v>92</v>
      </c>
    </row>
    <row r="235" spans="1:2" x14ac:dyDescent="0.3">
      <c r="A235">
        <v>91258</v>
      </c>
      <c r="B235" t="s">
        <v>92</v>
      </c>
    </row>
    <row r="236" spans="1:2" x14ac:dyDescent="0.3">
      <c r="A236">
        <v>91258</v>
      </c>
      <c r="B236" t="s">
        <v>92</v>
      </c>
    </row>
    <row r="237" spans="1:2" x14ac:dyDescent="0.3">
      <c r="A237">
        <v>91258</v>
      </c>
      <c r="B237" t="s">
        <v>92</v>
      </c>
    </row>
    <row r="238" spans="1:2" x14ac:dyDescent="0.3">
      <c r="A238">
        <v>91258</v>
      </c>
      <c r="B238" t="s">
        <v>92</v>
      </c>
    </row>
    <row r="239" spans="1:2" x14ac:dyDescent="0.3">
      <c r="A239">
        <v>91258</v>
      </c>
      <c r="B239" t="s">
        <v>92</v>
      </c>
    </row>
    <row r="240" spans="1:2" x14ac:dyDescent="0.3">
      <c r="A240">
        <v>91258</v>
      </c>
      <c r="B240" t="s">
        <v>92</v>
      </c>
    </row>
    <row r="241" spans="1:2" x14ac:dyDescent="0.3">
      <c r="A241">
        <v>91258</v>
      </c>
      <c r="B241" t="s">
        <v>92</v>
      </c>
    </row>
    <row r="242" spans="1:2" x14ac:dyDescent="0.3">
      <c r="A242">
        <v>91258</v>
      </c>
      <c r="B242" t="s">
        <v>92</v>
      </c>
    </row>
    <row r="243" spans="1:2" x14ac:dyDescent="0.3">
      <c r="A243">
        <v>91258</v>
      </c>
      <c r="B243" t="s">
        <v>92</v>
      </c>
    </row>
    <row r="244" spans="1:2" x14ac:dyDescent="0.3">
      <c r="A244">
        <v>92000</v>
      </c>
      <c r="B244" t="s">
        <v>92</v>
      </c>
    </row>
    <row r="245" spans="1:2" x14ac:dyDescent="0.3">
      <c r="A245">
        <v>93000</v>
      </c>
      <c r="B245" t="s">
        <v>92</v>
      </c>
    </row>
    <row r="246" spans="1:2" x14ac:dyDescent="0.3">
      <c r="A246">
        <v>93000</v>
      </c>
      <c r="B246" t="s">
        <v>92</v>
      </c>
    </row>
    <row r="247" spans="1:2" x14ac:dyDescent="0.3">
      <c r="A247">
        <v>93000</v>
      </c>
      <c r="B247" t="s">
        <v>92</v>
      </c>
    </row>
    <row r="248" spans="1:2" x14ac:dyDescent="0.3">
      <c r="A248">
        <v>97500</v>
      </c>
      <c r="B248" t="s">
        <v>92</v>
      </c>
    </row>
    <row r="249" spans="1:2" x14ac:dyDescent="0.3">
      <c r="A249">
        <v>98706</v>
      </c>
      <c r="B249" t="s">
        <v>92</v>
      </c>
    </row>
    <row r="250" spans="1:2" x14ac:dyDescent="0.3">
      <c r="A250">
        <v>98706</v>
      </c>
      <c r="B250" t="s">
        <v>92</v>
      </c>
    </row>
    <row r="251" spans="1:2" x14ac:dyDescent="0.3">
      <c r="A251">
        <v>98706</v>
      </c>
      <c r="B251" t="s">
        <v>92</v>
      </c>
    </row>
    <row r="252" spans="1:2" x14ac:dyDescent="0.3">
      <c r="A252">
        <v>98706</v>
      </c>
      <c r="B252" t="s">
        <v>92</v>
      </c>
    </row>
    <row r="253" spans="1:2" x14ac:dyDescent="0.3">
      <c r="A253">
        <v>98706</v>
      </c>
      <c r="B253" t="s">
        <v>92</v>
      </c>
    </row>
    <row r="254" spans="1:2" x14ac:dyDescent="0.3">
      <c r="A254">
        <v>98706</v>
      </c>
      <c r="B254" t="s">
        <v>92</v>
      </c>
    </row>
    <row r="255" spans="1:2" x14ac:dyDescent="0.3">
      <c r="A255">
        <v>98706</v>
      </c>
      <c r="B255" t="s">
        <v>92</v>
      </c>
    </row>
    <row r="256" spans="1:2" x14ac:dyDescent="0.3">
      <c r="A256">
        <v>98706</v>
      </c>
      <c r="B256" t="s">
        <v>92</v>
      </c>
    </row>
    <row r="257" spans="1:2" x14ac:dyDescent="0.3">
      <c r="A257">
        <v>98706</v>
      </c>
      <c r="B257" t="s">
        <v>92</v>
      </c>
    </row>
    <row r="258" spans="1:2" x14ac:dyDescent="0.3">
      <c r="A258">
        <v>98706</v>
      </c>
      <c r="B258" t="s">
        <v>92</v>
      </c>
    </row>
    <row r="259" spans="1:2" x14ac:dyDescent="0.3">
      <c r="A259">
        <v>98706</v>
      </c>
      <c r="B259" t="s">
        <v>92</v>
      </c>
    </row>
    <row r="260" spans="1:2" x14ac:dyDescent="0.3">
      <c r="A260">
        <v>98706</v>
      </c>
      <c r="B260" t="s">
        <v>92</v>
      </c>
    </row>
    <row r="261" spans="1:2" x14ac:dyDescent="0.3">
      <c r="A261">
        <v>98706</v>
      </c>
      <c r="B261" t="s">
        <v>92</v>
      </c>
    </row>
    <row r="262" spans="1:2" x14ac:dyDescent="0.3">
      <c r="A262">
        <v>98706</v>
      </c>
      <c r="B262" t="s">
        <v>92</v>
      </c>
    </row>
    <row r="263" spans="1:2" x14ac:dyDescent="0.3">
      <c r="A263">
        <v>98706</v>
      </c>
      <c r="B263" t="s">
        <v>92</v>
      </c>
    </row>
    <row r="264" spans="1:2" x14ac:dyDescent="0.3">
      <c r="A264">
        <v>98706</v>
      </c>
      <c r="B264" t="s">
        <v>92</v>
      </c>
    </row>
    <row r="265" spans="1:2" x14ac:dyDescent="0.3">
      <c r="A265">
        <v>98706</v>
      </c>
      <c r="B265" t="s">
        <v>92</v>
      </c>
    </row>
    <row r="266" spans="1:2" x14ac:dyDescent="0.3">
      <c r="A266">
        <v>98706</v>
      </c>
      <c r="B266" t="s">
        <v>92</v>
      </c>
    </row>
    <row r="267" spans="1:2" x14ac:dyDescent="0.3">
      <c r="A267">
        <v>98706</v>
      </c>
      <c r="B267" t="s">
        <v>92</v>
      </c>
    </row>
    <row r="268" spans="1:2" x14ac:dyDescent="0.3">
      <c r="A268">
        <v>98849</v>
      </c>
      <c r="B268" t="s">
        <v>92</v>
      </c>
    </row>
    <row r="269" spans="1:2" x14ac:dyDescent="0.3">
      <c r="A269">
        <v>98849</v>
      </c>
      <c r="B269" t="s">
        <v>92</v>
      </c>
    </row>
    <row r="270" spans="1:2" x14ac:dyDescent="0.3">
      <c r="A270">
        <v>98849</v>
      </c>
      <c r="B270" t="s">
        <v>92</v>
      </c>
    </row>
    <row r="271" spans="1:2" x14ac:dyDescent="0.3">
      <c r="A271">
        <v>98849</v>
      </c>
      <c r="B271" t="s">
        <v>92</v>
      </c>
    </row>
    <row r="272" spans="1:2" x14ac:dyDescent="0.3">
      <c r="A272">
        <v>98849</v>
      </c>
      <c r="B272" t="s">
        <v>92</v>
      </c>
    </row>
    <row r="273" spans="1:2" x14ac:dyDescent="0.3">
      <c r="A273">
        <v>100000</v>
      </c>
      <c r="B273" t="s">
        <v>92</v>
      </c>
    </row>
    <row r="274" spans="1:2" x14ac:dyDescent="0.3">
      <c r="A274">
        <v>100000</v>
      </c>
      <c r="B274" t="s">
        <v>92</v>
      </c>
    </row>
    <row r="275" spans="1:2" x14ac:dyDescent="0.3">
      <c r="A275">
        <v>100000</v>
      </c>
      <c r="B275" t="s">
        <v>92</v>
      </c>
    </row>
    <row r="276" spans="1:2" x14ac:dyDescent="0.3">
      <c r="A276">
        <v>100000</v>
      </c>
      <c r="B276" t="s">
        <v>92</v>
      </c>
    </row>
    <row r="277" spans="1:2" x14ac:dyDescent="0.3">
      <c r="A277">
        <v>100000</v>
      </c>
      <c r="B277" t="s">
        <v>92</v>
      </c>
    </row>
    <row r="278" spans="1:2" x14ac:dyDescent="0.3">
      <c r="A278">
        <v>100120</v>
      </c>
      <c r="B278" t="s">
        <v>92</v>
      </c>
    </row>
    <row r="279" spans="1:2" x14ac:dyDescent="0.3">
      <c r="A279">
        <v>100120</v>
      </c>
      <c r="B279" t="s">
        <v>92</v>
      </c>
    </row>
    <row r="280" spans="1:2" x14ac:dyDescent="0.3">
      <c r="A280">
        <v>100120</v>
      </c>
      <c r="B280" t="s">
        <v>92</v>
      </c>
    </row>
    <row r="281" spans="1:2" x14ac:dyDescent="0.3">
      <c r="A281">
        <v>100120</v>
      </c>
      <c r="B281" t="s">
        <v>92</v>
      </c>
    </row>
    <row r="282" spans="1:2" x14ac:dyDescent="0.3">
      <c r="A282">
        <v>100120</v>
      </c>
      <c r="B282" t="s">
        <v>92</v>
      </c>
    </row>
    <row r="283" spans="1:2" x14ac:dyDescent="0.3">
      <c r="A283">
        <v>101043</v>
      </c>
      <c r="B283" t="s">
        <v>92</v>
      </c>
    </row>
    <row r="284" spans="1:2" x14ac:dyDescent="0.3">
      <c r="A284">
        <v>101500</v>
      </c>
      <c r="B284" t="s">
        <v>92</v>
      </c>
    </row>
    <row r="285" spans="1:2" x14ac:dyDescent="0.3">
      <c r="A285">
        <v>105000</v>
      </c>
      <c r="B285" t="s">
        <v>92</v>
      </c>
    </row>
    <row r="286" spans="1:2" x14ac:dyDescent="0.3">
      <c r="A286">
        <v>105000</v>
      </c>
      <c r="B286" t="s">
        <v>92</v>
      </c>
    </row>
    <row r="287" spans="1:2" x14ac:dyDescent="0.3">
      <c r="A287">
        <v>109000</v>
      </c>
      <c r="B287" t="s">
        <v>92</v>
      </c>
    </row>
    <row r="288" spans="1:2" x14ac:dyDescent="0.3">
      <c r="A288">
        <v>109000</v>
      </c>
      <c r="B288" t="s">
        <v>92</v>
      </c>
    </row>
    <row r="289" spans="1:2" x14ac:dyDescent="0.3">
      <c r="A289">
        <v>109000</v>
      </c>
      <c r="B289" t="s">
        <v>92</v>
      </c>
    </row>
    <row r="290" spans="1:2" x14ac:dyDescent="0.3">
      <c r="A290">
        <v>109000</v>
      </c>
      <c r="B290" t="s">
        <v>92</v>
      </c>
    </row>
    <row r="291" spans="1:2" x14ac:dyDescent="0.3">
      <c r="A291">
        <v>109000</v>
      </c>
      <c r="B291" t="s">
        <v>92</v>
      </c>
    </row>
    <row r="292" spans="1:2" x14ac:dyDescent="0.3">
      <c r="A292">
        <v>109315</v>
      </c>
      <c r="B292" t="s">
        <v>92</v>
      </c>
    </row>
    <row r="293" spans="1:2" x14ac:dyDescent="0.3">
      <c r="A293">
        <v>109315</v>
      </c>
      <c r="B293" t="s">
        <v>92</v>
      </c>
    </row>
    <row r="294" spans="1:2" x14ac:dyDescent="0.3">
      <c r="A294">
        <v>109315</v>
      </c>
      <c r="B294" t="s">
        <v>92</v>
      </c>
    </row>
    <row r="295" spans="1:2" x14ac:dyDescent="0.3">
      <c r="A295">
        <v>113000</v>
      </c>
      <c r="B295" t="s">
        <v>92</v>
      </c>
    </row>
    <row r="296" spans="1:2" x14ac:dyDescent="0.3">
      <c r="A296">
        <v>115000</v>
      </c>
      <c r="B296" t="s">
        <v>92</v>
      </c>
    </row>
    <row r="297" spans="1:2" x14ac:dyDescent="0.3">
      <c r="A297">
        <v>115000</v>
      </c>
      <c r="B297" t="s">
        <v>92</v>
      </c>
    </row>
    <row r="298" spans="1:2" x14ac:dyDescent="0.3">
      <c r="A298">
        <v>115000</v>
      </c>
      <c r="B298" t="s">
        <v>92</v>
      </c>
    </row>
    <row r="299" spans="1:2" x14ac:dyDescent="0.3">
      <c r="A299">
        <v>115000</v>
      </c>
      <c r="B299" t="s">
        <v>92</v>
      </c>
    </row>
    <row r="300" spans="1:2" x14ac:dyDescent="0.3">
      <c r="A300">
        <v>115000</v>
      </c>
      <c r="B300" t="s">
        <v>92</v>
      </c>
    </row>
    <row r="301" spans="1:2" x14ac:dyDescent="0.3">
      <c r="A301">
        <v>120000</v>
      </c>
      <c r="B301" t="s">
        <v>92</v>
      </c>
    </row>
    <row r="302" spans="1:2" x14ac:dyDescent="0.3">
      <c r="A302">
        <v>120000</v>
      </c>
      <c r="B302" t="s">
        <v>92</v>
      </c>
    </row>
    <row r="303" spans="1:2" x14ac:dyDescent="0.3">
      <c r="A303">
        <v>120000</v>
      </c>
      <c r="B303" t="s">
        <v>92</v>
      </c>
    </row>
    <row r="304" spans="1:2" x14ac:dyDescent="0.3">
      <c r="A304">
        <v>120000</v>
      </c>
      <c r="B304" t="s">
        <v>92</v>
      </c>
    </row>
    <row r="305" spans="1:2" x14ac:dyDescent="0.3">
      <c r="A305">
        <v>124000</v>
      </c>
      <c r="B305" t="s">
        <v>92</v>
      </c>
    </row>
    <row r="306" spans="1:2" x14ac:dyDescent="0.3">
      <c r="A306">
        <v>124000</v>
      </c>
      <c r="B306" t="s">
        <v>92</v>
      </c>
    </row>
    <row r="307" spans="1:2" x14ac:dyDescent="0.3">
      <c r="A307">
        <v>124000</v>
      </c>
      <c r="B307" t="s">
        <v>92</v>
      </c>
    </row>
    <row r="308" spans="1:2" x14ac:dyDescent="0.3">
      <c r="A308">
        <v>124000</v>
      </c>
      <c r="B308" t="s">
        <v>92</v>
      </c>
    </row>
    <row r="309" spans="1:2" x14ac:dyDescent="0.3">
      <c r="A309">
        <v>124000</v>
      </c>
      <c r="B309" t="s">
        <v>92</v>
      </c>
    </row>
    <row r="310" spans="1:2" x14ac:dyDescent="0.3">
      <c r="A310">
        <v>124000</v>
      </c>
      <c r="B310" t="s">
        <v>92</v>
      </c>
    </row>
    <row r="311" spans="1:2" x14ac:dyDescent="0.3">
      <c r="A311">
        <v>125000</v>
      </c>
      <c r="B311" t="s">
        <v>92</v>
      </c>
    </row>
    <row r="312" spans="1:2" x14ac:dyDescent="0.3">
      <c r="A312">
        <v>125000</v>
      </c>
      <c r="B312" t="s">
        <v>92</v>
      </c>
    </row>
    <row r="313" spans="1:2" x14ac:dyDescent="0.3">
      <c r="A313">
        <v>125000</v>
      </c>
      <c r="B313" t="s">
        <v>92</v>
      </c>
    </row>
    <row r="314" spans="1:2" x14ac:dyDescent="0.3">
      <c r="A314">
        <v>125000</v>
      </c>
      <c r="B314" t="s">
        <v>92</v>
      </c>
    </row>
    <row r="315" spans="1:2" x14ac:dyDescent="0.3">
      <c r="A315">
        <v>125000</v>
      </c>
      <c r="B315" t="s">
        <v>92</v>
      </c>
    </row>
    <row r="316" spans="1:2" x14ac:dyDescent="0.3">
      <c r="A316">
        <v>125000</v>
      </c>
      <c r="B316" t="s">
        <v>92</v>
      </c>
    </row>
    <row r="317" spans="1:2" x14ac:dyDescent="0.3">
      <c r="A317">
        <v>125000</v>
      </c>
      <c r="B317" t="s">
        <v>92</v>
      </c>
    </row>
    <row r="318" spans="1:2" x14ac:dyDescent="0.3">
      <c r="A318">
        <v>130000</v>
      </c>
      <c r="B318" t="s">
        <v>92</v>
      </c>
    </row>
    <row r="319" spans="1:2" x14ac:dyDescent="0.3">
      <c r="A319">
        <v>135000</v>
      </c>
      <c r="B319" t="s">
        <v>92</v>
      </c>
    </row>
    <row r="320" spans="1:2" x14ac:dyDescent="0.3">
      <c r="A320">
        <v>140000</v>
      </c>
      <c r="B320" t="s">
        <v>92</v>
      </c>
    </row>
    <row r="321" spans="1:2" x14ac:dyDescent="0.3">
      <c r="A321">
        <v>140000</v>
      </c>
      <c r="B321" t="s">
        <v>92</v>
      </c>
    </row>
    <row r="322" spans="1:2" x14ac:dyDescent="0.3">
      <c r="A322">
        <v>140000</v>
      </c>
      <c r="B322" t="s">
        <v>92</v>
      </c>
    </row>
    <row r="323" spans="1:2" x14ac:dyDescent="0.3">
      <c r="A323">
        <v>140000</v>
      </c>
      <c r="B323" t="s">
        <v>92</v>
      </c>
    </row>
    <row r="324" spans="1:2" x14ac:dyDescent="0.3">
      <c r="A324">
        <v>140000</v>
      </c>
      <c r="B324" t="s">
        <v>92</v>
      </c>
    </row>
    <row r="325" spans="1:2" x14ac:dyDescent="0.3">
      <c r="A325">
        <v>140000</v>
      </c>
      <c r="B325" t="s">
        <v>92</v>
      </c>
    </row>
    <row r="326" spans="1:2" x14ac:dyDescent="0.3">
      <c r="A326">
        <v>144000</v>
      </c>
      <c r="B326" t="s">
        <v>92</v>
      </c>
    </row>
    <row r="327" spans="1:2" x14ac:dyDescent="0.3">
      <c r="A327">
        <v>155000</v>
      </c>
      <c r="B327" t="s">
        <v>92</v>
      </c>
    </row>
    <row r="328" spans="1:2" x14ac:dyDescent="0.3">
      <c r="A328">
        <v>177000</v>
      </c>
      <c r="B328" t="s">
        <v>92</v>
      </c>
    </row>
    <row r="329" spans="1:2" x14ac:dyDescent="0.3">
      <c r="A329">
        <v>270000</v>
      </c>
      <c r="B329" t="s">
        <v>92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823D5-A847-483C-9D20-27CDF3D0F46A}">
  <dimension ref="A1:B1198"/>
  <sheetViews>
    <sheetView workbookViewId="0">
      <selection activeCell="A7" sqref="A7"/>
    </sheetView>
  </sheetViews>
  <sheetFormatPr defaultRowHeight="14.4" x14ac:dyDescent="0.3"/>
  <cols>
    <col min="1" max="1" width="16.88671875" bestFit="1" customWidth="1"/>
    <col min="2" max="2" width="12.6640625" bestFit="1" customWidth="1"/>
  </cols>
  <sheetData>
    <row r="1" spans="1:2" x14ac:dyDescent="0.3">
      <c r="A1" t="s">
        <v>4</v>
      </c>
      <c r="B1" t="s">
        <v>19</v>
      </c>
    </row>
    <row r="2" spans="1:2" x14ac:dyDescent="0.3">
      <c r="A2">
        <v>7501</v>
      </c>
      <c r="B2" t="s">
        <v>32</v>
      </c>
    </row>
    <row r="3" spans="1:2" x14ac:dyDescent="0.3">
      <c r="A3">
        <v>7501</v>
      </c>
      <c r="B3" t="s">
        <v>32</v>
      </c>
    </row>
    <row r="4" spans="1:2" x14ac:dyDescent="0.3">
      <c r="A4">
        <v>10013</v>
      </c>
      <c r="B4" t="s">
        <v>32</v>
      </c>
    </row>
    <row r="5" spans="1:2" x14ac:dyDescent="0.3">
      <c r="A5">
        <v>54281</v>
      </c>
      <c r="B5" t="s">
        <v>32</v>
      </c>
    </row>
    <row r="6" spans="1:2" x14ac:dyDescent="0.3">
      <c r="A6">
        <v>54281</v>
      </c>
      <c r="B6" t="s">
        <v>32</v>
      </c>
    </row>
    <row r="7" spans="1:2" x14ac:dyDescent="0.3">
      <c r="A7">
        <v>56280</v>
      </c>
      <c r="B7" t="s">
        <v>32</v>
      </c>
    </row>
    <row r="8" spans="1:2" x14ac:dyDescent="0.3">
      <c r="A8">
        <v>57500</v>
      </c>
      <c r="B8" t="s">
        <v>32</v>
      </c>
    </row>
    <row r="9" spans="1:2" x14ac:dyDescent="0.3">
      <c r="A9">
        <v>57500</v>
      </c>
      <c r="B9" t="s">
        <v>32</v>
      </c>
    </row>
    <row r="10" spans="1:2" x14ac:dyDescent="0.3">
      <c r="A10">
        <v>57500</v>
      </c>
      <c r="B10" t="s">
        <v>32</v>
      </c>
    </row>
    <row r="11" spans="1:2" x14ac:dyDescent="0.3">
      <c r="A11">
        <v>57500</v>
      </c>
      <c r="B11" t="s">
        <v>32</v>
      </c>
    </row>
    <row r="12" spans="1:2" x14ac:dyDescent="0.3">
      <c r="A12">
        <v>57500</v>
      </c>
      <c r="B12" t="s">
        <v>32</v>
      </c>
    </row>
    <row r="13" spans="1:2" x14ac:dyDescent="0.3">
      <c r="A13">
        <v>57500</v>
      </c>
      <c r="B13" t="s">
        <v>32</v>
      </c>
    </row>
    <row r="14" spans="1:2" x14ac:dyDescent="0.3">
      <c r="A14">
        <v>57500</v>
      </c>
      <c r="B14" t="s">
        <v>32</v>
      </c>
    </row>
    <row r="15" spans="1:2" x14ac:dyDescent="0.3">
      <c r="A15">
        <v>57500</v>
      </c>
      <c r="B15" t="s">
        <v>32</v>
      </c>
    </row>
    <row r="16" spans="1:2" x14ac:dyDescent="0.3">
      <c r="A16">
        <v>57500</v>
      </c>
      <c r="B16" t="s">
        <v>32</v>
      </c>
    </row>
    <row r="17" spans="1:2" x14ac:dyDescent="0.3">
      <c r="A17">
        <v>57500</v>
      </c>
      <c r="B17" t="s">
        <v>32</v>
      </c>
    </row>
    <row r="18" spans="1:2" x14ac:dyDescent="0.3">
      <c r="A18">
        <v>57500</v>
      </c>
      <c r="B18" t="s">
        <v>32</v>
      </c>
    </row>
    <row r="19" spans="1:2" x14ac:dyDescent="0.3">
      <c r="A19">
        <v>57500</v>
      </c>
      <c r="B19" t="s">
        <v>32</v>
      </c>
    </row>
    <row r="20" spans="1:2" x14ac:dyDescent="0.3">
      <c r="A20">
        <v>57500</v>
      </c>
      <c r="B20" t="s">
        <v>32</v>
      </c>
    </row>
    <row r="21" spans="1:2" x14ac:dyDescent="0.3">
      <c r="A21">
        <v>57500</v>
      </c>
      <c r="B21" t="s">
        <v>32</v>
      </c>
    </row>
    <row r="22" spans="1:2" x14ac:dyDescent="0.3">
      <c r="A22">
        <v>57500</v>
      </c>
      <c r="B22" t="s">
        <v>32</v>
      </c>
    </row>
    <row r="23" spans="1:2" x14ac:dyDescent="0.3">
      <c r="A23">
        <v>57500</v>
      </c>
      <c r="B23" t="s">
        <v>32</v>
      </c>
    </row>
    <row r="24" spans="1:2" x14ac:dyDescent="0.3">
      <c r="A24">
        <v>57500</v>
      </c>
      <c r="B24" t="s">
        <v>32</v>
      </c>
    </row>
    <row r="25" spans="1:2" x14ac:dyDescent="0.3">
      <c r="A25">
        <v>57500</v>
      </c>
      <c r="B25" t="s">
        <v>32</v>
      </c>
    </row>
    <row r="26" spans="1:2" x14ac:dyDescent="0.3">
      <c r="A26">
        <v>57500</v>
      </c>
      <c r="B26" t="s">
        <v>32</v>
      </c>
    </row>
    <row r="27" spans="1:2" x14ac:dyDescent="0.3">
      <c r="A27">
        <v>57500</v>
      </c>
      <c r="B27" t="s">
        <v>32</v>
      </c>
    </row>
    <row r="28" spans="1:2" x14ac:dyDescent="0.3">
      <c r="A28">
        <v>57500</v>
      </c>
      <c r="B28" t="s">
        <v>32</v>
      </c>
    </row>
    <row r="29" spans="1:2" x14ac:dyDescent="0.3">
      <c r="A29">
        <v>57500</v>
      </c>
      <c r="B29" t="s">
        <v>32</v>
      </c>
    </row>
    <row r="30" spans="1:2" x14ac:dyDescent="0.3">
      <c r="A30">
        <v>65000</v>
      </c>
      <c r="B30" t="s">
        <v>32</v>
      </c>
    </row>
    <row r="31" spans="1:2" x14ac:dyDescent="0.3">
      <c r="A31">
        <v>65773</v>
      </c>
      <c r="B31" t="s">
        <v>32</v>
      </c>
    </row>
    <row r="32" spans="1:2" x14ac:dyDescent="0.3">
      <c r="A32">
        <v>65773</v>
      </c>
      <c r="B32" t="s">
        <v>32</v>
      </c>
    </row>
    <row r="33" spans="1:2" x14ac:dyDescent="0.3">
      <c r="A33">
        <v>66151</v>
      </c>
      <c r="B33" t="s">
        <v>32</v>
      </c>
    </row>
    <row r="34" spans="1:2" x14ac:dyDescent="0.3">
      <c r="A34">
        <v>67500</v>
      </c>
      <c r="B34" t="s">
        <v>32</v>
      </c>
    </row>
    <row r="35" spans="1:2" x14ac:dyDescent="0.3">
      <c r="A35">
        <v>67500</v>
      </c>
      <c r="B35" t="s">
        <v>32</v>
      </c>
    </row>
    <row r="36" spans="1:2" x14ac:dyDescent="0.3">
      <c r="A36">
        <v>67500</v>
      </c>
      <c r="B36" t="s">
        <v>32</v>
      </c>
    </row>
    <row r="37" spans="1:2" x14ac:dyDescent="0.3">
      <c r="A37">
        <v>67500</v>
      </c>
      <c r="B37" t="s">
        <v>32</v>
      </c>
    </row>
    <row r="38" spans="1:2" x14ac:dyDescent="0.3">
      <c r="A38">
        <v>67500</v>
      </c>
      <c r="B38" t="s">
        <v>32</v>
      </c>
    </row>
    <row r="39" spans="1:2" x14ac:dyDescent="0.3">
      <c r="A39">
        <v>67500</v>
      </c>
      <c r="B39" t="s">
        <v>32</v>
      </c>
    </row>
    <row r="40" spans="1:2" x14ac:dyDescent="0.3">
      <c r="A40">
        <v>67500</v>
      </c>
      <c r="B40" t="s">
        <v>32</v>
      </c>
    </row>
    <row r="41" spans="1:2" x14ac:dyDescent="0.3">
      <c r="A41">
        <v>67500</v>
      </c>
      <c r="B41" t="s">
        <v>32</v>
      </c>
    </row>
    <row r="42" spans="1:2" x14ac:dyDescent="0.3">
      <c r="A42">
        <v>67500</v>
      </c>
      <c r="B42" t="s">
        <v>32</v>
      </c>
    </row>
    <row r="43" spans="1:2" x14ac:dyDescent="0.3">
      <c r="A43">
        <v>67500</v>
      </c>
      <c r="B43" t="s">
        <v>32</v>
      </c>
    </row>
    <row r="44" spans="1:2" x14ac:dyDescent="0.3">
      <c r="A44">
        <v>67500</v>
      </c>
      <c r="B44" t="s">
        <v>32</v>
      </c>
    </row>
    <row r="45" spans="1:2" x14ac:dyDescent="0.3">
      <c r="A45">
        <v>67500</v>
      </c>
      <c r="B45" t="s">
        <v>32</v>
      </c>
    </row>
    <row r="46" spans="1:2" x14ac:dyDescent="0.3">
      <c r="A46">
        <v>67500</v>
      </c>
      <c r="B46" t="s">
        <v>32</v>
      </c>
    </row>
    <row r="47" spans="1:2" x14ac:dyDescent="0.3">
      <c r="A47">
        <v>67500</v>
      </c>
      <c r="B47" t="s">
        <v>32</v>
      </c>
    </row>
    <row r="48" spans="1:2" x14ac:dyDescent="0.3">
      <c r="A48">
        <v>67500</v>
      </c>
      <c r="B48" t="s">
        <v>32</v>
      </c>
    </row>
    <row r="49" spans="1:2" x14ac:dyDescent="0.3">
      <c r="A49">
        <v>67500</v>
      </c>
      <c r="B49" t="s">
        <v>32</v>
      </c>
    </row>
    <row r="50" spans="1:2" x14ac:dyDescent="0.3">
      <c r="A50">
        <v>67500</v>
      </c>
      <c r="B50" t="s">
        <v>32</v>
      </c>
    </row>
    <row r="51" spans="1:2" x14ac:dyDescent="0.3">
      <c r="A51">
        <v>67500</v>
      </c>
      <c r="B51" t="s">
        <v>32</v>
      </c>
    </row>
    <row r="52" spans="1:2" x14ac:dyDescent="0.3">
      <c r="A52">
        <v>67500</v>
      </c>
      <c r="B52" t="s">
        <v>32</v>
      </c>
    </row>
    <row r="53" spans="1:2" x14ac:dyDescent="0.3">
      <c r="A53">
        <v>67500</v>
      </c>
      <c r="B53" t="s">
        <v>32</v>
      </c>
    </row>
    <row r="54" spans="1:2" x14ac:dyDescent="0.3">
      <c r="A54">
        <v>67500</v>
      </c>
      <c r="B54" t="s">
        <v>32</v>
      </c>
    </row>
    <row r="55" spans="1:2" x14ac:dyDescent="0.3">
      <c r="A55">
        <v>67500</v>
      </c>
      <c r="B55" t="s">
        <v>32</v>
      </c>
    </row>
    <row r="56" spans="1:2" x14ac:dyDescent="0.3">
      <c r="A56">
        <v>67500</v>
      </c>
      <c r="B56" t="s">
        <v>32</v>
      </c>
    </row>
    <row r="57" spans="1:2" x14ac:dyDescent="0.3">
      <c r="A57">
        <v>67500</v>
      </c>
      <c r="B57" t="s">
        <v>32</v>
      </c>
    </row>
    <row r="58" spans="1:2" x14ac:dyDescent="0.3">
      <c r="A58">
        <v>67500</v>
      </c>
      <c r="B58" t="s">
        <v>32</v>
      </c>
    </row>
    <row r="59" spans="1:2" x14ac:dyDescent="0.3">
      <c r="A59">
        <v>67500</v>
      </c>
      <c r="B59" t="s">
        <v>32</v>
      </c>
    </row>
    <row r="60" spans="1:2" x14ac:dyDescent="0.3">
      <c r="A60">
        <v>67500</v>
      </c>
      <c r="B60" t="s">
        <v>32</v>
      </c>
    </row>
    <row r="61" spans="1:2" x14ac:dyDescent="0.3">
      <c r="A61">
        <v>67500</v>
      </c>
      <c r="B61" t="s">
        <v>32</v>
      </c>
    </row>
    <row r="62" spans="1:2" x14ac:dyDescent="0.3">
      <c r="A62">
        <v>70000</v>
      </c>
      <c r="B62" t="s">
        <v>32</v>
      </c>
    </row>
    <row r="63" spans="1:2" x14ac:dyDescent="0.3">
      <c r="A63">
        <v>70000</v>
      </c>
      <c r="B63" t="s">
        <v>32</v>
      </c>
    </row>
    <row r="64" spans="1:2" x14ac:dyDescent="0.3">
      <c r="A64">
        <v>70000</v>
      </c>
      <c r="B64" t="s">
        <v>32</v>
      </c>
    </row>
    <row r="65" spans="1:2" x14ac:dyDescent="0.3">
      <c r="A65">
        <v>70000</v>
      </c>
      <c r="B65" t="s">
        <v>32</v>
      </c>
    </row>
    <row r="66" spans="1:2" x14ac:dyDescent="0.3">
      <c r="A66">
        <v>72500</v>
      </c>
      <c r="B66" t="s">
        <v>32</v>
      </c>
    </row>
    <row r="67" spans="1:2" x14ac:dyDescent="0.3">
      <c r="A67">
        <v>72500</v>
      </c>
      <c r="B67" t="s">
        <v>32</v>
      </c>
    </row>
    <row r="68" spans="1:2" x14ac:dyDescent="0.3">
      <c r="A68">
        <v>72500</v>
      </c>
      <c r="B68" t="s">
        <v>32</v>
      </c>
    </row>
    <row r="69" spans="1:2" x14ac:dyDescent="0.3">
      <c r="A69">
        <v>72500</v>
      </c>
      <c r="B69" t="s">
        <v>32</v>
      </c>
    </row>
    <row r="70" spans="1:2" x14ac:dyDescent="0.3">
      <c r="A70">
        <v>72500</v>
      </c>
      <c r="B70" t="s">
        <v>32</v>
      </c>
    </row>
    <row r="71" spans="1:2" x14ac:dyDescent="0.3">
      <c r="A71">
        <v>72500</v>
      </c>
      <c r="B71" t="s">
        <v>32</v>
      </c>
    </row>
    <row r="72" spans="1:2" x14ac:dyDescent="0.3">
      <c r="A72">
        <v>72500</v>
      </c>
      <c r="B72" t="s">
        <v>32</v>
      </c>
    </row>
    <row r="73" spans="1:2" x14ac:dyDescent="0.3">
      <c r="A73">
        <v>72500</v>
      </c>
      <c r="B73" t="s">
        <v>32</v>
      </c>
    </row>
    <row r="74" spans="1:2" x14ac:dyDescent="0.3">
      <c r="A74">
        <v>72500</v>
      </c>
      <c r="B74" t="s">
        <v>32</v>
      </c>
    </row>
    <row r="75" spans="1:2" x14ac:dyDescent="0.3">
      <c r="A75">
        <v>72500</v>
      </c>
      <c r="B75" t="s">
        <v>32</v>
      </c>
    </row>
    <row r="76" spans="1:2" x14ac:dyDescent="0.3">
      <c r="A76">
        <v>72500</v>
      </c>
      <c r="B76" t="s">
        <v>32</v>
      </c>
    </row>
    <row r="77" spans="1:2" x14ac:dyDescent="0.3">
      <c r="A77">
        <v>72500</v>
      </c>
      <c r="B77" t="s">
        <v>32</v>
      </c>
    </row>
    <row r="78" spans="1:2" x14ac:dyDescent="0.3">
      <c r="A78">
        <v>72500</v>
      </c>
      <c r="B78" t="s">
        <v>32</v>
      </c>
    </row>
    <row r="79" spans="1:2" x14ac:dyDescent="0.3">
      <c r="A79">
        <v>72500</v>
      </c>
      <c r="B79" t="s">
        <v>32</v>
      </c>
    </row>
    <row r="80" spans="1:2" x14ac:dyDescent="0.3">
      <c r="A80">
        <v>72500</v>
      </c>
      <c r="B80" t="s">
        <v>32</v>
      </c>
    </row>
    <row r="81" spans="1:2" x14ac:dyDescent="0.3">
      <c r="A81">
        <v>72500</v>
      </c>
      <c r="B81" t="s">
        <v>32</v>
      </c>
    </row>
    <row r="82" spans="1:2" x14ac:dyDescent="0.3">
      <c r="A82">
        <v>72500</v>
      </c>
      <c r="B82" t="s">
        <v>32</v>
      </c>
    </row>
    <row r="83" spans="1:2" x14ac:dyDescent="0.3">
      <c r="A83">
        <v>72500</v>
      </c>
      <c r="B83" t="s">
        <v>32</v>
      </c>
    </row>
    <row r="84" spans="1:2" x14ac:dyDescent="0.3">
      <c r="A84">
        <v>72500</v>
      </c>
      <c r="B84" t="s">
        <v>32</v>
      </c>
    </row>
    <row r="85" spans="1:2" x14ac:dyDescent="0.3">
      <c r="A85">
        <v>72500</v>
      </c>
      <c r="B85" t="s">
        <v>32</v>
      </c>
    </row>
    <row r="86" spans="1:2" x14ac:dyDescent="0.3">
      <c r="A86">
        <v>72500</v>
      </c>
      <c r="B86" t="s">
        <v>32</v>
      </c>
    </row>
    <row r="87" spans="1:2" x14ac:dyDescent="0.3">
      <c r="A87">
        <v>72500</v>
      </c>
      <c r="B87" t="s">
        <v>32</v>
      </c>
    </row>
    <row r="88" spans="1:2" x14ac:dyDescent="0.3">
      <c r="A88">
        <v>72500</v>
      </c>
      <c r="B88" t="s">
        <v>32</v>
      </c>
    </row>
    <row r="89" spans="1:2" x14ac:dyDescent="0.3">
      <c r="A89">
        <v>72500</v>
      </c>
      <c r="B89" t="s">
        <v>32</v>
      </c>
    </row>
    <row r="90" spans="1:2" x14ac:dyDescent="0.3">
      <c r="A90">
        <v>72500</v>
      </c>
      <c r="B90" t="s">
        <v>32</v>
      </c>
    </row>
    <row r="91" spans="1:2" x14ac:dyDescent="0.3">
      <c r="A91">
        <v>72500</v>
      </c>
      <c r="B91" t="s">
        <v>32</v>
      </c>
    </row>
    <row r="92" spans="1:2" x14ac:dyDescent="0.3">
      <c r="A92">
        <v>72500</v>
      </c>
      <c r="B92" t="s">
        <v>32</v>
      </c>
    </row>
    <row r="93" spans="1:2" x14ac:dyDescent="0.3">
      <c r="A93">
        <v>72500</v>
      </c>
      <c r="B93" t="s">
        <v>32</v>
      </c>
    </row>
    <row r="94" spans="1:2" x14ac:dyDescent="0.3">
      <c r="A94">
        <v>72500</v>
      </c>
      <c r="B94" t="s">
        <v>32</v>
      </c>
    </row>
    <row r="95" spans="1:2" x14ac:dyDescent="0.3">
      <c r="A95">
        <v>72500</v>
      </c>
      <c r="B95" t="s">
        <v>32</v>
      </c>
    </row>
    <row r="96" spans="1:2" x14ac:dyDescent="0.3">
      <c r="A96">
        <v>72500</v>
      </c>
      <c r="B96" t="s">
        <v>32</v>
      </c>
    </row>
    <row r="97" spans="1:2" x14ac:dyDescent="0.3">
      <c r="A97">
        <v>72500</v>
      </c>
      <c r="B97" t="s">
        <v>32</v>
      </c>
    </row>
    <row r="98" spans="1:2" x14ac:dyDescent="0.3">
      <c r="A98">
        <v>72500</v>
      </c>
      <c r="B98" t="s">
        <v>32</v>
      </c>
    </row>
    <row r="99" spans="1:2" x14ac:dyDescent="0.3">
      <c r="A99">
        <v>72500</v>
      </c>
      <c r="B99" t="s">
        <v>32</v>
      </c>
    </row>
    <row r="100" spans="1:2" x14ac:dyDescent="0.3">
      <c r="A100">
        <v>72500</v>
      </c>
      <c r="B100" t="s">
        <v>32</v>
      </c>
    </row>
    <row r="101" spans="1:2" x14ac:dyDescent="0.3">
      <c r="A101">
        <v>72500</v>
      </c>
      <c r="B101" t="s">
        <v>32</v>
      </c>
    </row>
    <row r="102" spans="1:2" x14ac:dyDescent="0.3">
      <c r="A102">
        <v>72500</v>
      </c>
      <c r="B102" t="s">
        <v>32</v>
      </c>
    </row>
    <row r="103" spans="1:2" x14ac:dyDescent="0.3">
      <c r="A103">
        <v>72500</v>
      </c>
      <c r="B103" t="s">
        <v>32</v>
      </c>
    </row>
    <row r="104" spans="1:2" x14ac:dyDescent="0.3">
      <c r="A104">
        <v>72500</v>
      </c>
      <c r="B104" t="s">
        <v>32</v>
      </c>
    </row>
    <row r="105" spans="1:2" x14ac:dyDescent="0.3">
      <c r="A105">
        <v>72500</v>
      </c>
      <c r="B105" t="s">
        <v>32</v>
      </c>
    </row>
    <row r="106" spans="1:2" x14ac:dyDescent="0.3">
      <c r="A106">
        <v>72500</v>
      </c>
      <c r="B106" t="s">
        <v>32</v>
      </c>
    </row>
    <row r="107" spans="1:2" x14ac:dyDescent="0.3">
      <c r="A107">
        <v>73813</v>
      </c>
      <c r="B107" t="s">
        <v>32</v>
      </c>
    </row>
    <row r="108" spans="1:2" x14ac:dyDescent="0.3">
      <c r="A108">
        <v>73813</v>
      </c>
      <c r="B108" t="s">
        <v>32</v>
      </c>
    </row>
    <row r="109" spans="1:2" x14ac:dyDescent="0.3">
      <c r="A109">
        <v>73813</v>
      </c>
      <c r="B109" t="s">
        <v>32</v>
      </c>
    </row>
    <row r="110" spans="1:2" x14ac:dyDescent="0.3">
      <c r="A110">
        <v>73813</v>
      </c>
      <c r="B110" t="s">
        <v>32</v>
      </c>
    </row>
    <row r="111" spans="1:2" x14ac:dyDescent="0.3">
      <c r="A111">
        <v>73813</v>
      </c>
      <c r="B111" t="s">
        <v>32</v>
      </c>
    </row>
    <row r="112" spans="1:2" x14ac:dyDescent="0.3">
      <c r="A112">
        <v>73813</v>
      </c>
      <c r="B112" t="s">
        <v>32</v>
      </c>
    </row>
    <row r="113" spans="1:2" x14ac:dyDescent="0.3">
      <c r="A113">
        <v>73813</v>
      </c>
      <c r="B113" t="s">
        <v>32</v>
      </c>
    </row>
    <row r="114" spans="1:2" x14ac:dyDescent="0.3">
      <c r="A114">
        <v>73813</v>
      </c>
      <c r="B114" t="s">
        <v>32</v>
      </c>
    </row>
    <row r="115" spans="1:2" x14ac:dyDescent="0.3">
      <c r="A115">
        <v>73813</v>
      </c>
      <c r="B115" t="s">
        <v>32</v>
      </c>
    </row>
    <row r="116" spans="1:2" x14ac:dyDescent="0.3">
      <c r="A116">
        <v>73813</v>
      </c>
      <c r="B116" t="s">
        <v>32</v>
      </c>
    </row>
    <row r="117" spans="1:2" x14ac:dyDescent="0.3">
      <c r="A117">
        <v>73813</v>
      </c>
      <c r="B117" t="s">
        <v>32</v>
      </c>
    </row>
    <row r="118" spans="1:2" x14ac:dyDescent="0.3">
      <c r="A118">
        <v>73813</v>
      </c>
      <c r="B118" t="s">
        <v>32</v>
      </c>
    </row>
    <row r="119" spans="1:2" x14ac:dyDescent="0.3">
      <c r="A119">
        <v>73813</v>
      </c>
      <c r="B119" t="s">
        <v>32</v>
      </c>
    </row>
    <row r="120" spans="1:2" x14ac:dyDescent="0.3">
      <c r="A120">
        <v>73813</v>
      </c>
      <c r="B120" t="s">
        <v>32</v>
      </c>
    </row>
    <row r="121" spans="1:2" x14ac:dyDescent="0.3">
      <c r="A121">
        <v>73813</v>
      </c>
      <c r="B121" t="s">
        <v>32</v>
      </c>
    </row>
    <row r="122" spans="1:2" x14ac:dyDescent="0.3">
      <c r="A122">
        <v>73813</v>
      </c>
      <c r="B122" t="s">
        <v>32</v>
      </c>
    </row>
    <row r="123" spans="1:2" x14ac:dyDescent="0.3">
      <c r="A123">
        <v>73813</v>
      </c>
      <c r="B123" t="s">
        <v>32</v>
      </c>
    </row>
    <row r="124" spans="1:2" x14ac:dyDescent="0.3">
      <c r="A124">
        <v>73813</v>
      </c>
      <c r="B124" t="s">
        <v>32</v>
      </c>
    </row>
    <row r="125" spans="1:2" x14ac:dyDescent="0.3">
      <c r="A125">
        <v>73813</v>
      </c>
      <c r="B125" t="s">
        <v>32</v>
      </c>
    </row>
    <row r="126" spans="1:2" x14ac:dyDescent="0.3">
      <c r="A126">
        <v>73813</v>
      </c>
      <c r="B126" t="s">
        <v>32</v>
      </c>
    </row>
    <row r="127" spans="1:2" x14ac:dyDescent="0.3">
      <c r="A127">
        <v>73813</v>
      </c>
      <c r="B127" t="s">
        <v>32</v>
      </c>
    </row>
    <row r="128" spans="1:2" x14ac:dyDescent="0.3">
      <c r="A128">
        <v>73813</v>
      </c>
      <c r="B128" t="s">
        <v>32</v>
      </c>
    </row>
    <row r="129" spans="1:2" x14ac:dyDescent="0.3">
      <c r="A129">
        <v>73813</v>
      </c>
      <c r="B129" t="s">
        <v>32</v>
      </c>
    </row>
    <row r="130" spans="1:2" x14ac:dyDescent="0.3">
      <c r="A130">
        <v>73813</v>
      </c>
      <c r="B130" t="s">
        <v>32</v>
      </c>
    </row>
    <row r="131" spans="1:2" x14ac:dyDescent="0.3">
      <c r="A131">
        <v>74000</v>
      </c>
      <c r="B131" t="s">
        <v>32</v>
      </c>
    </row>
    <row r="132" spans="1:2" x14ac:dyDescent="0.3">
      <c r="A132">
        <v>74000</v>
      </c>
      <c r="B132" t="s">
        <v>32</v>
      </c>
    </row>
    <row r="133" spans="1:2" x14ac:dyDescent="0.3">
      <c r="A133">
        <v>74000</v>
      </c>
      <c r="B133" t="s">
        <v>32</v>
      </c>
    </row>
    <row r="134" spans="1:2" x14ac:dyDescent="0.3">
      <c r="A134">
        <v>74000</v>
      </c>
      <c r="B134" t="s">
        <v>32</v>
      </c>
    </row>
    <row r="135" spans="1:2" x14ac:dyDescent="0.3">
      <c r="A135">
        <v>74000</v>
      </c>
      <c r="B135" t="s">
        <v>32</v>
      </c>
    </row>
    <row r="136" spans="1:2" x14ac:dyDescent="0.3">
      <c r="A136">
        <v>74000</v>
      </c>
      <c r="B136" t="s">
        <v>32</v>
      </c>
    </row>
    <row r="137" spans="1:2" x14ac:dyDescent="0.3">
      <c r="A137">
        <v>74000</v>
      </c>
      <c r="B137" t="s">
        <v>32</v>
      </c>
    </row>
    <row r="138" spans="1:2" x14ac:dyDescent="0.3">
      <c r="A138">
        <v>74000</v>
      </c>
      <c r="B138" t="s">
        <v>32</v>
      </c>
    </row>
    <row r="139" spans="1:2" x14ac:dyDescent="0.3">
      <c r="A139">
        <v>74000</v>
      </c>
      <c r="B139" t="s">
        <v>32</v>
      </c>
    </row>
    <row r="140" spans="1:2" x14ac:dyDescent="0.3">
      <c r="A140">
        <v>74000</v>
      </c>
      <c r="B140" t="s">
        <v>32</v>
      </c>
    </row>
    <row r="141" spans="1:2" x14ac:dyDescent="0.3">
      <c r="A141">
        <v>74000</v>
      </c>
      <c r="B141" t="s">
        <v>32</v>
      </c>
    </row>
    <row r="142" spans="1:2" x14ac:dyDescent="0.3">
      <c r="A142">
        <v>74000</v>
      </c>
      <c r="B142" t="s">
        <v>32</v>
      </c>
    </row>
    <row r="143" spans="1:2" x14ac:dyDescent="0.3">
      <c r="A143">
        <v>74000</v>
      </c>
      <c r="B143" t="s">
        <v>32</v>
      </c>
    </row>
    <row r="144" spans="1:2" x14ac:dyDescent="0.3">
      <c r="A144">
        <v>74000</v>
      </c>
      <c r="B144" t="s">
        <v>32</v>
      </c>
    </row>
    <row r="145" spans="1:2" x14ac:dyDescent="0.3">
      <c r="A145">
        <v>74000</v>
      </c>
      <c r="B145" t="s">
        <v>32</v>
      </c>
    </row>
    <row r="146" spans="1:2" x14ac:dyDescent="0.3">
      <c r="A146">
        <v>74000</v>
      </c>
      <c r="B146" t="s">
        <v>32</v>
      </c>
    </row>
    <row r="147" spans="1:2" x14ac:dyDescent="0.3">
      <c r="A147">
        <v>74000</v>
      </c>
      <c r="B147" t="s">
        <v>32</v>
      </c>
    </row>
    <row r="148" spans="1:2" x14ac:dyDescent="0.3">
      <c r="A148">
        <v>74000</v>
      </c>
      <c r="B148" t="s">
        <v>32</v>
      </c>
    </row>
    <row r="149" spans="1:2" x14ac:dyDescent="0.3">
      <c r="A149">
        <v>74000</v>
      </c>
      <c r="B149" t="s">
        <v>32</v>
      </c>
    </row>
    <row r="150" spans="1:2" x14ac:dyDescent="0.3">
      <c r="A150">
        <v>74000</v>
      </c>
      <c r="B150" t="s">
        <v>32</v>
      </c>
    </row>
    <row r="151" spans="1:2" x14ac:dyDescent="0.3">
      <c r="A151">
        <v>74000</v>
      </c>
      <c r="B151" t="s">
        <v>32</v>
      </c>
    </row>
    <row r="152" spans="1:2" x14ac:dyDescent="0.3">
      <c r="A152">
        <v>74000</v>
      </c>
      <c r="B152" t="s">
        <v>32</v>
      </c>
    </row>
    <row r="153" spans="1:2" x14ac:dyDescent="0.3">
      <c r="A153">
        <v>80173</v>
      </c>
      <c r="B153" t="s">
        <v>32</v>
      </c>
    </row>
    <row r="154" spans="1:2" x14ac:dyDescent="0.3">
      <c r="A154">
        <v>80700</v>
      </c>
      <c r="B154" t="s">
        <v>32</v>
      </c>
    </row>
    <row r="155" spans="1:2" x14ac:dyDescent="0.3">
      <c r="A155">
        <v>80947</v>
      </c>
      <c r="B155" t="s">
        <v>32</v>
      </c>
    </row>
    <row r="156" spans="1:2" x14ac:dyDescent="0.3">
      <c r="A156">
        <v>81911</v>
      </c>
      <c r="B156" t="s">
        <v>32</v>
      </c>
    </row>
    <row r="157" spans="1:2" x14ac:dyDescent="0.3">
      <c r="A157">
        <v>83212</v>
      </c>
      <c r="B157" t="s">
        <v>32</v>
      </c>
    </row>
    <row r="158" spans="1:2" x14ac:dyDescent="0.3">
      <c r="A158">
        <v>83250</v>
      </c>
      <c r="B158" t="s">
        <v>32</v>
      </c>
    </row>
    <row r="159" spans="1:2" x14ac:dyDescent="0.3">
      <c r="A159">
        <v>83250</v>
      </c>
      <c r="B159" t="s">
        <v>32</v>
      </c>
    </row>
    <row r="160" spans="1:2" x14ac:dyDescent="0.3">
      <c r="A160">
        <v>83250</v>
      </c>
      <c r="B160" t="s">
        <v>32</v>
      </c>
    </row>
    <row r="161" spans="1:2" x14ac:dyDescent="0.3">
      <c r="A161">
        <v>83250</v>
      </c>
      <c r="B161" t="s">
        <v>32</v>
      </c>
    </row>
    <row r="162" spans="1:2" x14ac:dyDescent="0.3">
      <c r="A162">
        <v>83440</v>
      </c>
      <c r="B162" t="s">
        <v>32</v>
      </c>
    </row>
    <row r="163" spans="1:2" x14ac:dyDescent="0.3">
      <c r="A163">
        <v>84850</v>
      </c>
      <c r="B163" t="s">
        <v>32</v>
      </c>
    </row>
    <row r="164" spans="1:2" x14ac:dyDescent="0.3">
      <c r="A164">
        <v>84850</v>
      </c>
      <c r="B164" t="s">
        <v>32</v>
      </c>
    </row>
    <row r="165" spans="1:2" x14ac:dyDescent="0.3">
      <c r="A165">
        <v>86000</v>
      </c>
      <c r="B165" t="s">
        <v>32</v>
      </c>
    </row>
    <row r="166" spans="1:2" x14ac:dyDescent="0.3">
      <c r="A166">
        <v>86000</v>
      </c>
      <c r="B166" t="s">
        <v>32</v>
      </c>
    </row>
    <row r="167" spans="1:2" x14ac:dyDescent="0.3">
      <c r="A167">
        <v>86117</v>
      </c>
      <c r="B167" t="s">
        <v>32</v>
      </c>
    </row>
    <row r="168" spans="1:2" x14ac:dyDescent="0.3">
      <c r="A168">
        <v>86801</v>
      </c>
      <c r="B168" t="s">
        <v>32</v>
      </c>
    </row>
    <row r="169" spans="1:2" x14ac:dyDescent="0.3">
      <c r="A169">
        <v>88174</v>
      </c>
      <c r="B169" t="s">
        <v>32</v>
      </c>
    </row>
    <row r="170" spans="1:2" x14ac:dyDescent="0.3">
      <c r="A170">
        <v>88174</v>
      </c>
      <c r="B170" t="s">
        <v>32</v>
      </c>
    </row>
    <row r="171" spans="1:2" x14ac:dyDescent="0.3">
      <c r="A171">
        <v>88385</v>
      </c>
      <c r="B171" t="s">
        <v>32</v>
      </c>
    </row>
    <row r="172" spans="1:2" x14ac:dyDescent="0.3">
      <c r="A172">
        <v>88563</v>
      </c>
      <c r="B172" t="s">
        <v>32</v>
      </c>
    </row>
    <row r="173" spans="1:2" x14ac:dyDescent="0.3">
      <c r="A173">
        <v>88563</v>
      </c>
      <c r="B173" t="s">
        <v>32</v>
      </c>
    </row>
    <row r="174" spans="1:2" x14ac:dyDescent="0.3">
      <c r="A174">
        <v>88578</v>
      </c>
      <c r="B174" t="s">
        <v>32</v>
      </c>
    </row>
    <row r="175" spans="1:2" x14ac:dyDescent="0.3">
      <c r="A175">
        <v>88578</v>
      </c>
      <c r="B175" t="s">
        <v>32</v>
      </c>
    </row>
    <row r="176" spans="1:2" x14ac:dyDescent="0.3">
      <c r="A176">
        <v>89347</v>
      </c>
      <c r="B176" t="s">
        <v>32</v>
      </c>
    </row>
    <row r="177" spans="1:2" x14ac:dyDescent="0.3">
      <c r="A177">
        <v>89347</v>
      </c>
      <c r="B177" t="s">
        <v>32</v>
      </c>
    </row>
    <row r="178" spans="1:2" x14ac:dyDescent="0.3">
      <c r="A178">
        <v>89347</v>
      </c>
      <c r="B178" t="s">
        <v>32</v>
      </c>
    </row>
    <row r="179" spans="1:2" x14ac:dyDescent="0.3">
      <c r="A179">
        <v>89700</v>
      </c>
      <c r="B179" t="s">
        <v>32</v>
      </c>
    </row>
    <row r="180" spans="1:2" x14ac:dyDescent="0.3">
      <c r="A180">
        <v>89714</v>
      </c>
      <c r="B180" t="s">
        <v>32</v>
      </c>
    </row>
    <row r="181" spans="1:2" x14ac:dyDescent="0.3">
      <c r="A181">
        <v>89714</v>
      </c>
      <c r="B181" t="s">
        <v>32</v>
      </c>
    </row>
    <row r="182" spans="1:2" x14ac:dyDescent="0.3">
      <c r="A182">
        <v>89862</v>
      </c>
      <c r="B182" t="s">
        <v>32</v>
      </c>
    </row>
    <row r="183" spans="1:2" x14ac:dyDescent="0.3">
      <c r="A183">
        <v>90000</v>
      </c>
      <c r="B183" t="s">
        <v>32</v>
      </c>
    </row>
    <row r="184" spans="1:2" x14ac:dyDescent="0.3">
      <c r="A184">
        <v>90000</v>
      </c>
      <c r="B184" t="s">
        <v>32</v>
      </c>
    </row>
    <row r="185" spans="1:2" x14ac:dyDescent="0.3">
      <c r="A185">
        <v>90000</v>
      </c>
      <c r="B185" t="s">
        <v>32</v>
      </c>
    </row>
    <row r="186" spans="1:2" x14ac:dyDescent="0.3">
      <c r="A186">
        <v>90061</v>
      </c>
      <c r="B186" t="s">
        <v>32</v>
      </c>
    </row>
    <row r="187" spans="1:2" x14ac:dyDescent="0.3">
      <c r="A187">
        <v>90892</v>
      </c>
      <c r="B187" t="s">
        <v>32</v>
      </c>
    </row>
    <row r="188" spans="1:2" x14ac:dyDescent="0.3">
      <c r="A188">
        <v>90892</v>
      </c>
      <c r="B188" t="s">
        <v>32</v>
      </c>
    </row>
    <row r="189" spans="1:2" x14ac:dyDescent="0.3">
      <c r="A189">
        <v>91214</v>
      </c>
      <c r="B189" t="s">
        <v>32</v>
      </c>
    </row>
    <row r="190" spans="1:2" x14ac:dyDescent="0.3">
      <c r="A190">
        <v>91214</v>
      </c>
      <c r="B190" t="s">
        <v>32</v>
      </c>
    </row>
    <row r="191" spans="1:2" x14ac:dyDescent="0.3">
      <c r="A191">
        <v>91214</v>
      </c>
      <c r="B191" t="s">
        <v>32</v>
      </c>
    </row>
    <row r="192" spans="1:2" x14ac:dyDescent="0.3">
      <c r="A192">
        <v>91214</v>
      </c>
      <c r="B192" t="s">
        <v>32</v>
      </c>
    </row>
    <row r="193" spans="1:2" x14ac:dyDescent="0.3">
      <c r="A193">
        <v>91214</v>
      </c>
      <c r="B193" t="s">
        <v>32</v>
      </c>
    </row>
    <row r="194" spans="1:2" x14ac:dyDescent="0.3">
      <c r="A194">
        <v>91214</v>
      </c>
      <c r="B194" t="s">
        <v>32</v>
      </c>
    </row>
    <row r="195" spans="1:2" x14ac:dyDescent="0.3">
      <c r="A195">
        <v>91214</v>
      </c>
      <c r="B195" t="s">
        <v>32</v>
      </c>
    </row>
    <row r="196" spans="1:2" x14ac:dyDescent="0.3">
      <c r="A196">
        <v>91214</v>
      </c>
      <c r="B196" t="s">
        <v>32</v>
      </c>
    </row>
    <row r="197" spans="1:2" x14ac:dyDescent="0.3">
      <c r="A197">
        <v>91214</v>
      </c>
      <c r="B197" t="s">
        <v>32</v>
      </c>
    </row>
    <row r="198" spans="1:2" x14ac:dyDescent="0.3">
      <c r="A198">
        <v>91214</v>
      </c>
      <c r="B198" t="s">
        <v>32</v>
      </c>
    </row>
    <row r="199" spans="1:2" x14ac:dyDescent="0.3">
      <c r="A199">
        <v>91214</v>
      </c>
      <c r="B199" t="s">
        <v>32</v>
      </c>
    </row>
    <row r="200" spans="1:2" x14ac:dyDescent="0.3">
      <c r="A200">
        <v>91214</v>
      </c>
      <c r="B200" t="s">
        <v>32</v>
      </c>
    </row>
    <row r="201" spans="1:2" x14ac:dyDescent="0.3">
      <c r="A201">
        <v>91214</v>
      </c>
      <c r="B201" t="s">
        <v>32</v>
      </c>
    </row>
    <row r="202" spans="1:2" x14ac:dyDescent="0.3">
      <c r="A202">
        <v>91214</v>
      </c>
      <c r="B202" t="s">
        <v>32</v>
      </c>
    </row>
    <row r="203" spans="1:2" x14ac:dyDescent="0.3">
      <c r="A203">
        <v>91214</v>
      </c>
      <c r="B203" t="s">
        <v>32</v>
      </c>
    </row>
    <row r="204" spans="1:2" x14ac:dyDescent="0.3">
      <c r="A204">
        <v>91214</v>
      </c>
      <c r="B204" t="s">
        <v>32</v>
      </c>
    </row>
    <row r="205" spans="1:2" x14ac:dyDescent="0.3">
      <c r="A205">
        <v>91214</v>
      </c>
      <c r="B205" t="s">
        <v>32</v>
      </c>
    </row>
    <row r="206" spans="1:2" x14ac:dyDescent="0.3">
      <c r="A206">
        <v>91214</v>
      </c>
      <c r="B206" t="s">
        <v>32</v>
      </c>
    </row>
    <row r="207" spans="1:2" x14ac:dyDescent="0.3">
      <c r="A207">
        <v>91214</v>
      </c>
      <c r="B207" t="s">
        <v>32</v>
      </c>
    </row>
    <row r="208" spans="1:2" x14ac:dyDescent="0.3">
      <c r="A208">
        <v>91214</v>
      </c>
      <c r="B208" t="s">
        <v>32</v>
      </c>
    </row>
    <row r="209" spans="1:2" x14ac:dyDescent="0.3">
      <c r="A209">
        <v>91214</v>
      </c>
      <c r="B209" t="s">
        <v>32</v>
      </c>
    </row>
    <row r="210" spans="1:2" x14ac:dyDescent="0.3">
      <c r="A210">
        <v>91214</v>
      </c>
      <c r="B210" t="s">
        <v>32</v>
      </c>
    </row>
    <row r="211" spans="1:2" x14ac:dyDescent="0.3">
      <c r="A211">
        <v>91214</v>
      </c>
      <c r="B211" t="s">
        <v>32</v>
      </c>
    </row>
    <row r="212" spans="1:2" x14ac:dyDescent="0.3">
      <c r="A212">
        <v>92169</v>
      </c>
      <c r="B212" t="s">
        <v>32</v>
      </c>
    </row>
    <row r="213" spans="1:2" x14ac:dyDescent="0.3">
      <c r="A213">
        <v>92500</v>
      </c>
      <c r="B213" t="s">
        <v>32</v>
      </c>
    </row>
    <row r="214" spans="1:2" x14ac:dyDescent="0.3">
      <c r="A214">
        <v>92816</v>
      </c>
      <c r="B214" t="s">
        <v>32</v>
      </c>
    </row>
    <row r="215" spans="1:2" x14ac:dyDescent="0.3">
      <c r="A215">
        <v>92816</v>
      </c>
      <c r="B215" t="s">
        <v>32</v>
      </c>
    </row>
    <row r="216" spans="1:2" x14ac:dyDescent="0.3">
      <c r="A216">
        <v>92816</v>
      </c>
      <c r="B216" t="s">
        <v>32</v>
      </c>
    </row>
    <row r="217" spans="1:2" x14ac:dyDescent="0.3">
      <c r="A217">
        <v>93500</v>
      </c>
      <c r="B217" t="s">
        <v>32</v>
      </c>
    </row>
    <row r="218" spans="1:2" x14ac:dyDescent="0.3">
      <c r="A218">
        <v>93500</v>
      </c>
      <c r="B218" t="s">
        <v>32</v>
      </c>
    </row>
    <row r="219" spans="1:2" x14ac:dyDescent="0.3">
      <c r="A219">
        <v>93500</v>
      </c>
      <c r="B219" t="s">
        <v>32</v>
      </c>
    </row>
    <row r="220" spans="1:2" x14ac:dyDescent="0.3">
      <c r="A220">
        <v>93500</v>
      </c>
      <c r="B220" t="s">
        <v>32</v>
      </c>
    </row>
    <row r="221" spans="1:2" x14ac:dyDescent="0.3">
      <c r="A221">
        <v>93500</v>
      </c>
      <c r="B221" t="s">
        <v>32</v>
      </c>
    </row>
    <row r="222" spans="1:2" x14ac:dyDescent="0.3">
      <c r="A222">
        <v>93500</v>
      </c>
      <c r="B222" t="s">
        <v>32</v>
      </c>
    </row>
    <row r="223" spans="1:2" x14ac:dyDescent="0.3">
      <c r="A223">
        <v>93500</v>
      </c>
      <c r="B223" t="s">
        <v>32</v>
      </c>
    </row>
    <row r="224" spans="1:2" x14ac:dyDescent="0.3">
      <c r="A224">
        <v>93500</v>
      </c>
      <c r="B224" t="s">
        <v>32</v>
      </c>
    </row>
    <row r="225" spans="1:2" x14ac:dyDescent="0.3">
      <c r="A225">
        <v>93500</v>
      </c>
      <c r="B225" t="s">
        <v>32</v>
      </c>
    </row>
    <row r="226" spans="1:2" x14ac:dyDescent="0.3">
      <c r="A226">
        <v>93500</v>
      </c>
      <c r="B226" t="s">
        <v>32</v>
      </c>
    </row>
    <row r="227" spans="1:2" x14ac:dyDescent="0.3">
      <c r="A227">
        <v>93500</v>
      </c>
      <c r="B227" t="s">
        <v>32</v>
      </c>
    </row>
    <row r="228" spans="1:2" x14ac:dyDescent="0.3">
      <c r="A228">
        <v>93500</v>
      </c>
      <c r="B228" t="s">
        <v>32</v>
      </c>
    </row>
    <row r="229" spans="1:2" x14ac:dyDescent="0.3">
      <c r="A229">
        <v>93500</v>
      </c>
      <c r="B229" t="s">
        <v>32</v>
      </c>
    </row>
    <row r="230" spans="1:2" x14ac:dyDescent="0.3">
      <c r="A230">
        <v>93500</v>
      </c>
      <c r="B230" t="s">
        <v>32</v>
      </c>
    </row>
    <row r="231" spans="1:2" x14ac:dyDescent="0.3">
      <c r="A231">
        <v>93500</v>
      </c>
      <c r="B231" t="s">
        <v>32</v>
      </c>
    </row>
    <row r="232" spans="1:2" x14ac:dyDescent="0.3">
      <c r="A232">
        <v>93500</v>
      </c>
      <c r="B232" t="s">
        <v>32</v>
      </c>
    </row>
    <row r="233" spans="1:2" x14ac:dyDescent="0.3">
      <c r="A233">
        <v>93500</v>
      </c>
      <c r="B233" t="s">
        <v>32</v>
      </c>
    </row>
    <row r="234" spans="1:2" x14ac:dyDescent="0.3">
      <c r="A234">
        <v>93500</v>
      </c>
      <c r="B234" t="s">
        <v>32</v>
      </c>
    </row>
    <row r="235" spans="1:2" x14ac:dyDescent="0.3">
      <c r="A235">
        <v>93500</v>
      </c>
      <c r="B235" t="s">
        <v>32</v>
      </c>
    </row>
    <row r="236" spans="1:2" x14ac:dyDescent="0.3">
      <c r="A236">
        <v>93500</v>
      </c>
      <c r="B236" t="s">
        <v>32</v>
      </c>
    </row>
    <row r="237" spans="1:2" x14ac:dyDescent="0.3">
      <c r="A237">
        <v>93500</v>
      </c>
      <c r="B237" t="s">
        <v>32</v>
      </c>
    </row>
    <row r="238" spans="1:2" x14ac:dyDescent="0.3">
      <c r="A238">
        <v>93708</v>
      </c>
      <c r="B238" t="s">
        <v>32</v>
      </c>
    </row>
    <row r="239" spans="1:2" x14ac:dyDescent="0.3">
      <c r="A239">
        <v>93901</v>
      </c>
      <c r="B239" t="s">
        <v>32</v>
      </c>
    </row>
    <row r="240" spans="1:2" x14ac:dyDescent="0.3">
      <c r="A240">
        <v>93901</v>
      </c>
      <c r="B240" t="s">
        <v>32</v>
      </c>
    </row>
    <row r="241" spans="1:2" x14ac:dyDescent="0.3">
      <c r="A241">
        <v>93901</v>
      </c>
      <c r="B241" t="s">
        <v>32</v>
      </c>
    </row>
    <row r="242" spans="1:2" x14ac:dyDescent="0.3">
      <c r="A242">
        <v>93901</v>
      </c>
      <c r="B242" t="s">
        <v>32</v>
      </c>
    </row>
    <row r="243" spans="1:2" x14ac:dyDescent="0.3">
      <c r="A243">
        <v>93901</v>
      </c>
      <c r="B243" t="s">
        <v>32</v>
      </c>
    </row>
    <row r="244" spans="1:2" x14ac:dyDescent="0.3">
      <c r="A244">
        <v>93901</v>
      </c>
      <c r="B244" t="s">
        <v>32</v>
      </c>
    </row>
    <row r="245" spans="1:2" x14ac:dyDescent="0.3">
      <c r="A245">
        <v>93901</v>
      </c>
      <c r="B245" t="s">
        <v>32</v>
      </c>
    </row>
    <row r="246" spans="1:2" x14ac:dyDescent="0.3">
      <c r="A246">
        <v>93901</v>
      </c>
      <c r="B246" t="s">
        <v>32</v>
      </c>
    </row>
    <row r="247" spans="1:2" x14ac:dyDescent="0.3">
      <c r="A247">
        <v>93901</v>
      </c>
      <c r="B247" t="s">
        <v>32</v>
      </c>
    </row>
    <row r="248" spans="1:2" x14ac:dyDescent="0.3">
      <c r="A248">
        <v>93901</v>
      </c>
      <c r="B248" t="s">
        <v>32</v>
      </c>
    </row>
    <row r="249" spans="1:2" x14ac:dyDescent="0.3">
      <c r="A249">
        <v>93901</v>
      </c>
      <c r="B249" t="s">
        <v>32</v>
      </c>
    </row>
    <row r="250" spans="1:2" x14ac:dyDescent="0.3">
      <c r="A250">
        <v>93901</v>
      </c>
      <c r="B250" t="s">
        <v>32</v>
      </c>
    </row>
    <row r="251" spans="1:2" x14ac:dyDescent="0.3">
      <c r="A251">
        <v>93901</v>
      </c>
      <c r="B251" t="s">
        <v>32</v>
      </c>
    </row>
    <row r="252" spans="1:2" x14ac:dyDescent="0.3">
      <c r="A252">
        <v>93901</v>
      </c>
      <c r="B252" t="s">
        <v>32</v>
      </c>
    </row>
    <row r="253" spans="1:2" x14ac:dyDescent="0.3">
      <c r="A253">
        <v>93901</v>
      </c>
      <c r="B253" t="s">
        <v>32</v>
      </c>
    </row>
    <row r="254" spans="1:2" x14ac:dyDescent="0.3">
      <c r="A254">
        <v>93901</v>
      </c>
      <c r="B254" t="s">
        <v>32</v>
      </c>
    </row>
    <row r="255" spans="1:2" x14ac:dyDescent="0.3">
      <c r="A255">
        <v>93901</v>
      </c>
      <c r="B255" t="s">
        <v>32</v>
      </c>
    </row>
    <row r="256" spans="1:2" x14ac:dyDescent="0.3">
      <c r="A256">
        <v>93901</v>
      </c>
      <c r="B256" t="s">
        <v>32</v>
      </c>
    </row>
    <row r="257" spans="1:2" x14ac:dyDescent="0.3">
      <c r="A257">
        <v>93901</v>
      </c>
      <c r="B257" t="s">
        <v>32</v>
      </c>
    </row>
    <row r="258" spans="1:2" x14ac:dyDescent="0.3">
      <c r="A258">
        <v>94000</v>
      </c>
      <c r="B258" t="s">
        <v>32</v>
      </c>
    </row>
    <row r="259" spans="1:2" x14ac:dyDescent="0.3">
      <c r="A259">
        <v>94113</v>
      </c>
      <c r="B259" t="s">
        <v>32</v>
      </c>
    </row>
    <row r="260" spans="1:2" x14ac:dyDescent="0.3">
      <c r="A260">
        <v>94485</v>
      </c>
      <c r="B260" t="s">
        <v>32</v>
      </c>
    </row>
    <row r="261" spans="1:2" x14ac:dyDescent="0.3">
      <c r="A261">
        <v>95000</v>
      </c>
      <c r="B261" t="s">
        <v>32</v>
      </c>
    </row>
    <row r="262" spans="1:2" x14ac:dyDescent="0.3">
      <c r="A262">
        <v>95293</v>
      </c>
      <c r="B262" t="s">
        <v>32</v>
      </c>
    </row>
    <row r="263" spans="1:2" x14ac:dyDescent="0.3">
      <c r="A263">
        <v>95293</v>
      </c>
      <c r="B263" t="s">
        <v>32</v>
      </c>
    </row>
    <row r="264" spans="1:2" x14ac:dyDescent="0.3">
      <c r="A264">
        <v>95401</v>
      </c>
      <c r="B264" t="s">
        <v>32</v>
      </c>
    </row>
    <row r="265" spans="1:2" x14ac:dyDescent="0.3">
      <c r="A265">
        <v>95401</v>
      </c>
      <c r="B265" t="s">
        <v>32</v>
      </c>
    </row>
    <row r="266" spans="1:2" x14ac:dyDescent="0.3">
      <c r="A266">
        <v>95490</v>
      </c>
      <c r="B266" t="s">
        <v>32</v>
      </c>
    </row>
    <row r="267" spans="1:2" x14ac:dyDescent="0.3">
      <c r="A267">
        <v>95602</v>
      </c>
      <c r="B267" t="s">
        <v>32</v>
      </c>
    </row>
    <row r="268" spans="1:2" x14ac:dyDescent="0.3">
      <c r="A268">
        <v>95602</v>
      </c>
      <c r="B268" t="s">
        <v>32</v>
      </c>
    </row>
    <row r="269" spans="1:2" x14ac:dyDescent="0.3">
      <c r="A269">
        <v>95647</v>
      </c>
      <c r="B269" t="s">
        <v>32</v>
      </c>
    </row>
    <row r="270" spans="1:2" x14ac:dyDescent="0.3">
      <c r="A270">
        <v>95647</v>
      </c>
      <c r="B270" t="s">
        <v>32</v>
      </c>
    </row>
    <row r="271" spans="1:2" x14ac:dyDescent="0.3">
      <c r="A271">
        <v>95695</v>
      </c>
      <c r="B271" t="s">
        <v>32</v>
      </c>
    </row>
    <row r="272" spans="1:2" x14ac:dyDescent="0.3">
      <c r="A272">
        <v>96278</v>
      </c>
      <c r="B272" t="s">
        <v>32</v>
      </c>
    </row>
    <row r="273" spans="1:2" x14ac:dyDescent="0.3">
      <c r="A273">
        <v>96446</v>
      </c>
      <c r="B273" t="s">
        <v>32</v>
      </c>
    </row>
    <row r="274" spans="1:2" x14ac:dyDescent="0.3">
      <c r="A274">
        <v>96446</v>
      </c>
      <c r="B274" t="s">
        <v>32</v>
      </c>
    </row>
    <row r="275" spans="1:2" x14ac:dyDescent="0.3">
      <c r="A275">
        <v>96449</v>
      </c>
      <c r="B275" t="s">
        <v>32</v>
      </c>
    </row>
    <row r="276" spans="1:2" x14ac:dyDescent="0.3">
      <c r="A276">
        <v>97000</v>
      </c>
      <c r="B276" t="s">
        <v>32</v>
      </c>
    </row>
    <row r="277" spans="1:2" x14ac:dyDescent="0.3">
      <c r="A277">
        <v>97000</v>
      </c>
      <c r="B277" t="s">
        <v>32</v>
      </c>
    </row>
    <row r="278" spans="1:2" x14ac:dyDescent="0.3">
      <c r="A278">
        <v>97000</v>
      </c>
      <c r="B278" t="s">
        <v>32</v>
      </c>
    </row>
    <row r="279" spans="1:2" x14ac:dyDescent="0.3">
      <c r="A279">
        <v>97000</v>
      </c>
      <c r="B279" t="s">
        <v>32</v>
      </c>
    </row>
    <row r="280" spans="1:2" x14ac:dyDescent="0.3">
      <c r="A280">
        <v>97000</v>
      </c>
      <c r="B280" t="s">
        <v>32</v>
      </c>
    </row>
    <row r="281" spans="1:2" x14ac:dyDescent="0.3">
      <c r="A281">
        <v>97000</v>
      </c>
      <c r="B281" t="s">
        <v>32</v>
      </c>
    </row>
    <row r="282" spans="1:2" x14ac:dyDescent="0.3">
      <c r="A282">
        <v>97000</v>
      </c>
      <c r="B282" t="s">
        <v>32</v>
      </c>
    </row>
    <row r="283" spans="1:2" x14ac:dyDescent="0.3">
      <c r="A283">
        <v>97000</v>
      </c>
      <c r="B283" t="s">
        <v>32</v>
      </c>
    </row>
    <row r="284" spans="1:2" x14ac:dyDescent="0.3">
      <c r="A284">
        <v>98000</v>
      </c>
      <c r="B284" t="s">
        <v>32</v>
      </c>
    </row>
    <row r="285" spans="1:2" x14ac:dyDescent="0.3">
      <c r="A285">
        <v>98000</v>
      </c>
      <c r="B285" t="s">
        <v>32</v>
      </c>
    </row>
    <row r="286" spans="1:2" x14ac:dyDescent="0.3">
      <c r="A286">
        <v>98000</v>
      </c>
      <c r="B286" t="s">
        <v>32</v>
      </c>
    </row>
    <row r="287" spans="1:2" x14ac:dyDescent="0.3">
      <c r="A287">
        <v>98337</v>
      </c>
      <c r="B287" t="s">
        <v>32</v>
      </c>
    </row>
    <row r="288" spans="1:2" x14ac:dyDescent="0.3">
      <c r="A288">
        <v>98694</v>
      </c>
      <c r="B288" t="s">
        <v>32</v>
      </c>
    </row>
    <row r="289" spans="1:2" x14ac:dyDescent="0.3">
      <c r="A289">
        <v>98706</v>
      </c>
      <c r="B289" t="s">
        <v>32</v>
      </c>
    </row>
    <row r="290" spans="1:2" x14ac:dyDescent="0.3">
      <c r="A290">
        <v>98828</v>
      </c>
      <c r="B290" t="s">
        <v>32</v>
      </c>
    </row>
    <row r="291" spans="1:2" x14ac:dyDescent="0.3">
      <c r="A291">
        <v>99003</v>
      </c>
      <c r="B291" t="s">
        <v>32</v>
      </c>
    </row>
    <row r="292" spans="1:2" x14ac:dyDescent="0.3">
      <c r="A292">
        <v>99067</v>
      </c>
      <c r="B292" t="s">
        <v>32</v>
      </c>
    </row>
    <row r="293" spans="1:2" x14ac:dyDescent="0.3">
      <c r="A293">
        <v>99098</v>
      </c>
      <c r="B293" t="s">
        <v>32</v>
      </c>
    </row>
    <row r="294" spans="1:2" x14ac:dyDescent="0.3">
      <c r="A294">
        <v>99098</v>
      </c>
      <c r="B294" t="s">
        <v>32</v>
      </c>
    </row>
    <row r="295" spans="1:2" x14ac:dyDescent="0.3">
      <c r="A295">
        <v>99098</v>
      </c>
      <c r="B295" t="s">
        <v>32</v>
      </c>
    </row>
    <row r="296" spans="1:2" x14ac:dyDescent="0.3">
      <c r="A296">
        <v>99098</v>
      </c>
      <c r="B296" t="s">
        <v>32</v>
      </c>
    </row>
    <row r="297" spans="1:2" x14ac:dyDescent="0.3">
      <c r="A297">
        <v>99187</v>
      </c>
      <c r="B297" t="s">
        <v>32</v>
      </c>
    </row>
    <row r="298" spans="1:2" x14ac:dyDescent="0.3">
      <c r="A298">
        <v>99187</v>
      </c>
      <c r="B298" t="s">
        <v>32</v>
      </c>
    </row>
    <row r="299" spans="1:2" x14ac:dyDescent="0.3">
      <c r="A299">
        <v>99187</v>
      </c>
      <c r="B299" t="s">
        <v>32</v>
      </c>
    </row>
    <row r="300" spans="1:2" x14ac:dyDescent="0.3">
      <c r="A300">
        <v>99187</v>
      </c>
      <c r="B300" t="s">
        <v>32</v>
      </c>
    </row>
    <row r="301" spans="1:2" x14ac:dyDescent="0.3">
      <c r="A301">
        <v>99187</v>
      </c>
      <c r="B301" t="s">
        <v>32</v>
      </c>
    </row>
    <row r="302" spans="1:2" x14ac:dyDescent="0.3">
      <c r="A302">
        <v>99218</v>
      </c>
      <c r="B302" t="s">
        <v>32</v>
      </c>
    </row>
    <row r="303" spans="1:2" x14ac:dyDescent="0.3">
      <c r="A303">
        <v>99291</v>
      </c>
      <c r="B303" t="s">
        <v>32</v>
      </c>
    </row>
    <row r="304" spans="1:2" x14ac:dyDescent="0.3">
      <c r="A304">
        <v>99297</v>
      </c>
      <c r="B304" t="s">
        <v>32</v>
      </c>
    </row>
    <row r="305" spans="1:2" x14ac:dyDescent="0.3">
      <c r="A305">
        <v>99297</v>
      </c>
      <c r="B305" t="s">
        <v>32</v>
      </c>
    </row>
    <row r="306" spans="1:2" x14ac:dyDescent="0.3">
      <c r="A306">
        <v>99297</v>
      </c>
      <c r="B306" t="s">
        <v>32</v>
      </c>
    </row>
    <row r="307" spans="1:2" x14ac:dyDescent="0.3">
      <c r="A307">
        <v>99762</v>
      </c>
      <c r="B307" t="s">
        <v>32</v>
      </c>
    </row>
    <row r="308" spans="1:2" x14ac:dyDescent="0.3">
      <c r="A308">
        <v>100000</v>
      </c>
      <c r="B308" t="s">
        <v>32</v>
      </c>
    </row>
    <row r="309" spans="1:2" x14ac:dyDescent="0.3">
      <c r="A309">
        <v>100000</v>
      </c>
      <c r="B309" t="s">
        <v>32</v>
      </c>
    </row>
    <row r="310" spans="1:2" x14ac:dyDescent="0.3">
      <c r="A310">
        <v>100000</v>
      </c>
      <c r="B310" t="s">
        <v>32</v>
      </c>
    </row>
    <row r="311" spans="1:2" x14ac:dyDescent="0.3">
      <c r="A311">
        <v>100000</v>
      </c>
      <c r="B311" t="s">
        <v>32</v>
      </c>
    </row>
    <row r="312" spans="1:2" x14ac:dyDescent="0.3">
      <c r="A312">
        <v>100000</v>
      </c>
      <c r="B312" t="s">
        <v>32</v>
      </c>
    </row>
    <row r="313" spans="1:2" x14ac:dyDescent="0.3">
      <c r="A313">
        <v>100000</v>
      </c>
      <c r="B313" t="s">
        <v>32</v>
      </c>
    </row>
    <row r="314" spans="1:2" x14ac:dyDescent="0.3">
      <c r="A314">
        <v>100000</v>
      </c>
      <c r="B314" t="s">
        <v>32</v>
      </c>
    </row>
    <row r="315" spans="1:2" x14ac:dyDescent="0.3">
      <c r="A315">
        <v>100000</v>
      </c>
      <c r="B315" t="s">
        <v>32</v>
      </c>
    </row>
    <row r="316" spans="1:2" x14ac:dyDescent="0.3">
      <c r="A316">
        <v>100000</v>
      </c>
      <c r="B316" t="s">
        <v>32</v>
      </c>
    </row>
    <row r="317" spans="1:2" x14ac:dyDescent="0.3">
      <c r="A317">
        <v>100000</v>
      </c>
      <c r="B317" t="s">
        <v>32</v>
      </c>
    </row>
    <row r="318" spans="1:2" x14ac:dyDescent="0.3">
      <c r="A318">
        <v>100000</v>
      </c>
      <c r="B318" t="s">
        <v>32</v>
      </c>
    </row>
    <row r="319" spans="1:2" x14ac:dyDescent="0.3">
      <c r="A319">
        <v>100000</v>
      </c>
      <c r="B319" t="s">
        <v>32</v>
      </c>
    </row>
    <row r="320" spans="1:2" x14ac:dyDescent="0.3">
      <c r="A320">
        <v>100000</v>
      </c>
      <c r="B320" t="s">
        <v>32</v>
      </c>
    </row>
    <row r="321" spans="1:2" x14ac:dyDescent="0.3">
      <c r="A321">
        <v>100000</v>
      </c>
      <c r="B321" t="s">
        <v>32</v>
      </c>
    </row>
    <row r="322" spans="1:2" x14ac:dyDescent="0.3">
      <c r="A322">
        <v>100000</v>
      </c>
      <c r="B322" t="s">
        <v>32</v>
      </c>
    </row>
    <row r="323" spans="1:2" x14ac:dyDescent="0.3">
      <c r="A323">
        <v>100000</v>
      </c>
      <c r="B323" t="s">
        <v>32</v>
      </c>
    </row>
    <row r="324" spans="1:2" x14ac:dyDescent="0.3">
      <c r="A324">
        <v>100000</v>
      </c>
      <c r="B324" t="s">
        <v>32</v>
      </c>
    </row>
    <row r="325" spans="1:2" x14ac:dyDescent="0.3">
      <c r="A325">
        <v>100000</v>
      </c>
      <c r="B325" t="s">
        <v>32</v>
      </c>
    </row>
    <row r="326" spans="1:2" x14ac:dyDescent="0.3">
      <c r="A326">
        <v>100000</v>
      </c>
      <c r="B326" t="s">
        <v>32</v>
      </c>
    </row>
    <row r="327" spans="1:2" x14ac:dyDescent="0.3">
      <c r="A327">
        <v>100000</v>
      </c>
      <c r="B327" t="s">
        <v>32</v>
      </c>
    </row>
    <row r="328" spans="1:2" x14ac:dyDescent="0.3">
      <c r="A328">
        <v>100000</v>
      </c>
      <c r="B328" t="s">
        <v>32</v>
      </c>
    </row>
    <row r="329" spans="1:2" x14ac:dyDescent="0.3">
      <c r="A329">
        <v>100000</v>
      </c>
      <c r="B329" t="s">
        <v>32</v>
      </c>
    </row>
    <row r="330" spans="1:2" x14ac:dyDescent="0.3">
      <c r="A330">
        <v>100000</v>
      </c>
      <c r="B330" t="s">
        <v>32</v>
      </c>
    </row>
    <row r="331" spans="1:2" x14ac:dyDescent="0.3">
      <c r="A331">
        <v>100000</v>
      </c>
      <c r="B331" t="s">
        <v>32</v>
      </c>
    </row>
    <row r="332" spans="1:2" x14ac:dyDescent="0.3">
      <c r="A332">
        <v>100000</v>
      </c>
      <c r="B332" t="s">
        <v>32</v>
      </c>
    </row>
    <row r="333" spans="1:2" x14ac:dyDescent="0.3">
      <c r="A333">
        <v>100000</v>
      </c>
      <c r="B333" t="s">
        <v>32</v>
      </c>
    </row>
    <row r="334" spans="1:2" x14ac:dyDescent="0.3">
      <c r="A334">
        <v>100000</v>
      </c>
      <c r="B334" t="s">
        <v>32</v>
      </c>
    </row>
    <row r="335" spans="1:2" x14ac:dyDescent="0.3">
      <c r="A335">
        <v>100000</v>
      </c>
      <c r="B335" t="s">
        <v>32</v>
      </c>
    </row>
    <row r="336" spans="1:2" x14ac:dyDescent="0.3">
      <c r="A336">
        <v>100000</v>
      </c>
      <c r="B336" t="s">
        <v>32</v>
      </c>
    </row>
    <row r="337" spans="1:2" x14ac:dyDescent="0.3">
      <c r="A337">
        <v>102271</v>
      </c>
      <c r="B337" t="s">
        <v>32</v>
      </c>
    </row>
    <row r="338" spans="1:2" x14ac:dyDescent="0.3">
      <c r="A338">
        <v>102372</v>
      </c>
      <c r="B338" t="s">
        <v>32</v>
      </c>
    </row>
    <row r="339" spans="1:2" x14ac:dyDescent="0.3">
      <c r="A339">
        <v>102372</v>
      </c>
      <c r="B339" t="s">
        <v>32</v>
      </c>
    </row>
    <row r="340" spans="1:2" x14ac:dyDescent="0.3">
      <c r="A340">
        <v>102372</v>
      </c>
      <c r="B340" t="s">
        <v>32</v>
      </c>
    </row>
    <row r="341" spans="1:2" x14ac:dyDescent="0.3">
      <c r="A341">
        <v>102372</v>
      </c>
      <c r="B341" t="s">
        <v>32</v>
      </c>
    </row>
    <row r="342" spans="1:2" x14ac:dyDescent="0.3">
      <c r="A342">
        <v>102372</v>
      </c>
      <c r="B342" t="s">
        <v>32</v>
      </c>
    </row>
    <row r="343" spans="1:2" x14ac:dyDescent="0.3">
      <c r="A343">
        <v>102372</v>
      </c>
      <c r="B343" t="s">
        <v>32</v>
      </c>
    </row>
    <row r="344" spans="1:2" x14ac:dyDescent="0.3">
      <c r="A344">
        <v>102372</v>
      </c>
      <c r="B344" t="s">
        <v>32</v>
      </c>
    </row>
    <row r="345" spans="1:2" x14ac:dyDescent="0.3">
      <c r="A345">
        <v>102372</v>
      </c>
      <c r="B345" t="s">
        <v>32</v>
      </c>
    </row>
    <row r="346" spans="1:2" x14ac:dyDescent="0.3">
      <c r="A346">
        <v>102372</v>
      </c>
      <c r="B346" t="s">
        <v>32</v>
      </c>
    </row>
    <row r="347" spans="1:2" x14ac:dyDescent="0.3">
      <c r="A347">
        <v>102372</v>
      </c>
      <c r="B347" t="s">
        <v>32</v>
      </c>
    </row>
    <row r="348" spans="1:2" x14ac:dyDescent="0.3">
      <c r="A348">
        <v>102372</v>
      </c>
      <c r="B348" t="s">
        <v>32</v>
      </c>
    </row>
    <row r="349" spans="1:2" x14ac:dyDescent="0.3">
      <c r="A349">
        <v>102372</v>
      </c>
      <c r="B349" t="s">
        <v>32</v>
      </c>
    </row>
    <row r="350" spans="1:2" x14ac:dyDescent="0.3">
      <c r="A350">
        <v>102372</v>
      </c>
      <c r="B350" t="s">
        <v>32</v>
      </c>
    </row>
    <row r="351" spans="1:2" x14ac:dyDescent="0.3">
      <c r="A351">
        <v>102372</v>
      </c>
      <c r="B351" t="s">
        <v>32</v>
      </c>
    </row>
    <row r="352" spans="1:2" x14ac:dyDescent="0.3">
      <c r="A352">
        <v>102372</v>
      </c>
      <c r="B352" t="s">
        <v>32</v>
      </c>
    </row>
    <row r="353" spans="1:2" x14ac:dyDescent="0.3">
      <c r="A353">
        <v>102372</v>
      </c>
      <c r="B353" t="s">
        <v>32</v>
      </c>
    </row>
    <row r="354" spans="1:2" x14ac:dyDescent="0.3">
      <c r="A354">
        <v>102372</v>
      </c>
      <c r="B354" t="s">
        <v>32</v>
      </c>
    </row>
    <row r="355" spans="1:2" x14ac:dyDescent="0.3">
      <c r="A355">
        <v>102372</v>
      </c>
      <c r="B355" t="s">
        <v>32</v>
      </c>
    </row>
    <row r="356" spans="1:2" x14ac:dyDescent="0.3">
      <c r="A356">
        <v>102372</v>
      </c>
      <c r="B356" t="s">
        <v>32</v>
      </c>
    </row>
    <row r="357" spans="1:2" x14ac:dyDescent="0.3">
      <c r="A357">
        <v>102372</v>
      </c>
      <c r="B357" t="s">
        <v>32</v>
      </c>
    </row>
    <row r="358" spans="1:2" x14ac:dyDescent="0.3">
      <c r="A358">
        <v>102372</v>
      </c>
      <c r="B358" t="s">
        <v>32</v>
      </c>
    </row>
    <row r="359" spans="1:2" x14ac:dyDescent="0.3">
      <c r="A359">
        <v>102372</v>
      </c>
      <c r="B359" t="s">
        <v>32</v>
      </c>
    </row>
    <row r="360" spans="1:2" x14ac:dyDescent="0.3">
      <c r="A360">
        <v>102469</v>
      </c>
      <c r="B360" t="s">
        <v>32</v>
      </c>
    </row>
    <row r="361" spans="1:2" x14ac:dyDescent="0.3">
      <c r="A361">
        <v>102817</v>
      </c>
      <c r="B361" t="s">
        <v>32</v>
      </c>
    </row>
    <row r="362" spans="1:2" x14ac:dyDescent="0.3">
      <c r="A362">
        <v>102817</v>
      </c>
      <c r="B362" t="s">
        <v>32</v>
      </c>
    </row>
    <row r="363" spans="1:2" x14ac:dyDescent="0.3">
      <c r="A363">
        <v>102817</v>
      </c>
      <c r="B363" t="s">
        <v>32</v>
      </c>
    </row>
    <row r="364" spans="1:2" x14ac:dyDescent="0.3">
      <c r="A364">
        <v>102817</v>
      </c>
      <c r="B364" t="s">
        <v>32</v>
      </c>
    </row>
    <row r="365" spans="1:2" x14ac:dyDescent="0.3">
      <c r="A365">
        <v>102817</v>
      </c>
      <c r="B365" t="s">
        <v>32</v>
      </c>
    </row>
    <row r="366" spans="1:2" x14ac:dyDescent="0.3">
      <c r="A366">
        <v>102817</v>
      </c>
      <c r="B366" t="s">
        <v>32</v>
      </c>
    </row>
    <row r="367" spans="1:2" x14ac:dyDescent="0.3">
      <c r="A367">
        <v>102817</v>
      </c>
      <c r="B367" t="s">
        <v>32</v>
      </c>
    </row>
    <row r="368" spans="1:2" x14ac:dyDescent="0.3">
      <c r="A368">
        <v>102817</v>
      </c>
      <c r="B368" t="s">
        <v>32</v>
      </c>
    </row>
    <row r="369" spans="1:2" x14ac:dyDescent="0.3">
      <c r="A369">
        <v>102817</v>
      </c>
      <c r="B369" t="s">
        <v>32</v>
      </c>
    </row>
    <row r="370" spans="1:2" x14ac:dyDescent="0.3">
      <c r="A370">
        <v>102817</v>
      </c>
      <c r="B370" t="s">
        <v>32</v>
      </c>
    </row>
    <row r="371" spans="1:2" x14ac:dyDescent="0.3">
      <c r="A371">
        <v>102817</v>
      </c>
      <c r="B371" t="s">
        <v>32</v>
      </c>
    </row>
    <row r="372" spans="1:2" x14ac:dyDescent="0.3">
      <c r="A372">
        <v>102817</v>
      </c>
      <c r="B372" t="s">
        <v>32</v>
      </c>
    </row>
    <row r="373" spans="1:2" x14ac:dyDescent="0.3">
      <c r="A373">
        <v>102817</v>
      </c>
      <c r="B373" t="s">
        <v>32</v>
      </c>
    </row>
    <row r="374" spans="1:2" x14ac:dyDescent="0.3">
      <c r="A374">
        <v>102817</v>
      </c>
      <c r="B374" t="s">
        <v>32</v>
      </c>
    </row>
    <row r="375" spans="1:2" x14ac:dyDescent="0.3">
      <c r="A375">
        <v>102817</v>
      </c>
      <c r="B375" t="s">
        <v>32</v>
      </c>
    </row>
    <row r="376" spans="1:2" x14ac:dyDescent="0.3">
      <c r="A376">
        <v>102817</v>
      </c>
      <c r="B376" t="s">
        <v>32</v>
      </c>
    </row>
    <row r="377" spans="1:2" x14ac:dyDescent="0.3">
      <c r="A377">
        <v>102817</v>
      </c>
      <c r="B377" t="s">
        <v>32</v>
      </c>
    </row>
    <row r="378" spans="1:2" x14ac:dyDescent="0.3">
      <c r="A378">
        <v>102817</v>
      </c>
      <c r="B378" t="s">
        <v>32</v>
      </c>
    </row>
    <row r="379" spans="1:2" x14ac:dyDescent="0.3">
      <c r="A379">
        <v>103268</v>
      </c>
      <c r="B379" t="s">
        <v>32</v>
      </c>
    </row>
    <row r="380" spans="1:2" x14ac:dyDescent="0.3">
      <c r="A380">
        <v>103268</v>
      </c>
      <c r="B380" t="s">
        <v>32</v>
      </c>
    </row>
    <row r="381" spans="1:2" x14ac:dyDescent="0.3">
      <c r="A381">
        <v>103268</v>
      </c>
      <c r="B381" t="s">
        <v>32</v>
      </c>
    </row>
    <row r="382" spans="1:2" x14ac:dyDescent="0.3">
      <c r="A382">
        <v>103268</v>
      </c>
      <c r="B382" t="s">
        <v>32</v>
      </c>
    </row>
    <row r="383" spans="1:2" x14ac:dyDescent="0.3">
      <c r="A383">
        <v>103268</v>
      </c>
      <c r="B383" t="s">
        <v>32</v>
      </c>
    </row>
    <row r="384" spans="1:2" x14ac:dyDescent="0.3">
      <c r="A384">
        <v>103268</v>
      </c>
      <c r="B384" t="s">
        <v>32</v>
      </c>
    </row>
    <row r="385" spans="1:2" x14ac:dyDescent="0.3">
      <c r="A385">
        <v>103268</v>
      </c>
      <c r="B385" t="s">
        <v>32</v>
      </c>
    </row>
    <row r="386" spans="1:2" x14ac:dyDescent="0.3">
      <c r="A386">
        <v>103268</v>
      </c>
      <c r="B386" t="s">
        <v>32</v>
      </c>
    </row>
    <row r="387" spans="1:2" x14ac:dyDescent="0.3">
      <c r="A387">
        <v>103268</v>
      </c>
      <c r="B387" t="s">
        <v>32</v>
      </c>
    </row>
    <row r="388" spans="1:2" x14ac:dyDescent="0.3">
      <c r="A388">
        <v>103268</v>
      </c>
      <c r="B388" t="s">
        <v>32</v>
      </c>
    </row>
    <row r="389" spans="1:2" x14ac:dyDescent="0.3">
      <c r="A389">
        <v>103268</v>
      </c>
      <c r="B389" t="s">
        <v>32</v>
      </c>
    </row>
    <row r="390" spans="1:2" x14ac:dyDescent="0.3">
      <c r="A390">
        <v>103268</v>
      </c>
      <c r="B390" t="s">
        <v>32</v>
      </c>
    </row>
    <row r="391" spans="1:2" x14ac:dyDescent="0.3">
      <c r="A391">
        <v>103268</v>
      </c>
      <c r="B391" t="s">
        <v>32</v>
      </c>
    </row>
    <row r="392" spans="1:2" x14ac:dyDescent="0.3">
      <c r="A392">
        <v>103268</v>
      </c>
      <c r="B392" t="s">
        <v>32</v>
      </c>
    </row>
    <row r="393" spans="1:2" x14ac:dyDescent="0.3">
      <c r="A393">
        <v>103268</v>
      </c>
      <c r="B393" t="s">
        <v>32</v>
      </c>
    </row>
    <row r="394" spans="1:2" x14ac:dyDescent="0.3">
      <c r="A394">
        <v>103268</v>
      </c>
      <c r="B394" t="s">
        <v>32</v>
      </c>
    </row>
    <row r="395" spans="1:2" x14ac:dyDescent="0.3">
      <c r="A395">
        <v>103268</v>
      </c>
      <c r="B395" t="s">
        <v>32</v>
      </c>
    </row>
    <row r="396" spans="1:2" x14ac:dyDescent="0.3">
      <c r="A396">
        <v>103268</v>
      </c>
      <c r="B396" t="s">
        <v>32</v>
      </c>
    </row>
    <row r="397" spans="1:2" x14ac:dyDescent="0.3">
      <c r="A397">
        <v>103268</v>
      </c>
      <c r="B397" t="s">
        <v>32</v>
      </c>
    </row>
    <row r="398" spans="1:2" x14ac:dyDescent="0.3">
      <c r="A398">
        <v>103789</v>
      </c>
      <c r="B398" t="s">
        <v>32</v>
      </c>
    </row>
    <row r="399" spans="1:2" x14ac:dyDescent="0.3">
      <c r="A399">
        <v>104167</v>
      </c>
      <c r="B399" t="s">
        <v>32</v>
      </c>
    </row>
    <row r="400" spans="1:2" x14ac:dyDescent="0.3">
      <c r="A400">
        <v>104167</v>
      </c>
      <c r="B400" t="s">
        <v>32</v>
      </c>
    </row>
    <row r="401" spans="1:2" x14ac:dyDescent="0.3">
      <c r="A401">
        <v>104846</v>
      </c>
      <c r="B401" t="s">
        <v>32</v>
      </c>
    </row>
    <row r="402" spans="1:2" x14ac:dyDescent="0.3">
      <c r="A402">
        <v>105000</v>
      </c>
      <c r="B402" t="s">
        <v>32</v>
      </c>
    </row>
    <row r="403" spans="1:2" x14ac:dyDescent="0.3">
      <c r="A403">
        <v>105000</v>
      </c>
      <c r="B403" t="s">
        <v>32</v>
      </c>
    </row>
    <row r="404" spans="1:2" x14ac:dyDescent="0.3">
      <c r="A404">
        <v>105000</v>
      </c>
      <c r="B404" t="s">
        <v>32</v>
      </c>
    </row>
    <row r="405" spans="1:2" x14ac:dyDescent="0.3">
      <c r="A405">
        <v>105000</v>
      </c>
      <c r="B405" t="s">
        <v>32</v>
      </c>
    </row>
    <row r="406" spans="1:2" x14ac:dyDescent="0.3">
      <c r="A406">
        <v>105000</v>
      </c>
      <c r="B406" t="s">
        <v>32</v>
      </c>
    </row>
    <row r="407" spans="1:2" x14ac:dyDescent="0.3">
      <c r="A407">
        <v>105000</v>
      </c>
      <c r="B407" t="s">
        <v>32</v>
      </c>
    </row>
    <row r="408" spans="1:2" x14ac:dyDescent="0.3">
      <c r="A408">
        <v>105000</v>
      </c>
      <c r="B408" t="s">
        <v>32</v>
      </c>
    </row>
    <row r="409" spans="1:2" x14ac:dyDescent="0.3">
      <c r="A409">
        <v>105000</v>
      </c>
      <c r="B409" t="s">
        <v>32</v>
      </c>
    </row>
    <row r="410" spans="1:2" x14ac:dyDescent="0.3">
      <c r="A410">
        <v>105000</v>
      </c>
      <c r="B410" t="s">
        <v>32</v>
      </c>
    </row>
    <row r="411" spans="1:2" x14ac:dyDescent="0.3">
      <c r="A411">
        <v>105000</v>
      </c>
      <c r="B411" t="s">
        <v>32</v>
      </c>
    </row>
    <row r="412" spans="1:2" x14ac:dyDescent="0.3">
      <c r="A412">
        <v>105000</v>
      </c>
      <c r="B412" t="s">
        <v>32</v>
      </c>
    </row>
    <row r="413" spans="1:2" x14ac:dyDescent="0.3">
      <c r="A413">
        <v>105016</v>
      </c>
      <c r="B413" t="s">
        <v>32</v>
      </c>
    </row>
    <row r="414" spans="1:2" x14ac:dyDescent="0.3">
      <c r="A414">
        <v>105016</v>
      </c>
      <c r="B414" t="s">
        <v>32</v>
      </c>
    </row>
    <row r="415" spans="1:2" x14ac:dyDescent="0.3">
      <c r="A415">
        <v>105016</v>
      </c>
      <c r="B415" t="s">
        <v>32</v>
      </c>
    </row>
    <row r="416" spans="1:2" x14ac:dyDescent="0.3">
      <c r="A416">
        <v>105016</v>
      </c>
      <c r="B416" t="s">
        <v>32</v>
      </c>
    </row>
    <row r="417" spans="1:2" x14ac:dyDescent="0.3">
      <c r="A417">
        <v>105016</v>
      </c>
      <c r="B417" t="s">
        <v>32</v>
      </c>
    </row>
    <row r="418" spans="1:2" x14ac:dyDescent="0.3">
      <c r="A418">
        <v>105016</v>
      </c>
      <c r="B418" t="s">
        <v>32</v>
      </c>
    </row>
    <row r="419" spans="1:2" x14ac:dyDescent="0.3">
      <c r="A419">
        <v>105016</v>
      </c>
      <c r="B419" t="s">
        <v>32</v>
      </c>
    </row>
    <row r="420" spans="1:2" x14ac:dyDescent="0.3">
      <c r="A420">
        <v>105016</v>
      </c>
      <c r="B420" t="s">
        <v>32</v>
      </c>
    </row>
    <row r="421" spans="1:2" x14ac:dyDescent="0.3">
      <c r="A421">
        <v>105016</v>
      </c>
      <c r="B421" t="s">
        <v>32</v>
      </c>
    </row>
    <row r="422" spans="1:2" x14ac:dyDescent="0.3">
      <c r="A422">
        <v>105016</v>
      </c>
      <c r="B422" t="s">
        <v>32</v>
      </c>
    </row>
    <row r="423" spans="1:2" x14ac:dyDescent="0.3">
      <c r="A423">
        <v>105016</v>
      </c>
      <c r="B423" t="s">
        <v>32</v>
      </c>
    </row>
    <row r="424" spans="1:2" x14ac:dyDescent="0.3">
      <c r="A424">
        <v>105016</v>
      </c>
      <c r="B424" t="s">
        <v>32</v>
      </c>
    </row>
    <row r="425" spans="1:2" x14ac:dyDescent="0.3">
      <c r="A425">
        <v>105016</v>
      </c>
      <c r="B425" t="s">
        <v>32</v>
      </c>
    </row>
    <row r="426" spans="1:2" x14ac:dyDescent="0.3">
      <c r="A426">
        <v>105016</v>
      </c>
      <c r="B426" t="s">
        <v>32</v>
      </c>
    </row>
    <row r="427" spans="1:2" x14ac:dyDescent="0.3">
      <c r="A427">
        <v>105016</v>
      </c>
      <c r="B427" t="s">
        <v>32</v>
      </c>
    </row>
    <row r="428" spans="1:2" x14ac:dyDescent="0.3">
      <c r="A428">
        <v>105016</v>
      </c>
      <c r="B428" t="s">
        <v>32</v>
      </c>
    </row>
    <row r="429" spans="1:2" x14ac:dyDescent="0.3">
      <c r="A429">
        <v>105016</v>
      </c>
      <c r="B429" t="s">
        <v>32</v>
      </c>
    </row>
    <row r="430" spans="1:2" x14ac:dyDescent="0.3">
      <c r="A430">
        <v>105016</v>
      </c>
      <c r="B430" t="s">
        <v>32</v>
      </c>
    </row>
    <row r="431" spans="1:2" x14ac:dyDescent="0.3">
      <c r="A431">
        <v>105016</v>
      </c>
      <c r="B431" t="s">
        <v>32</v>
      </c>
    </row>
    <row r="432" spans="1:2" x14ac:dyDescent="0.3">
      <c r="A432">
        <v>105228</v>
      </c>
      <c r="B432" t="s">
        <v>32</v>
      </c>
    </row>
    <row r="433" spans="1:2" x14ac:dyDescent="0.3">
      <c r="A433">
        <v>105228</v>
      </c>
      <c r="B433" t="s">
        <v>32</v>
      </c>
    </row>
    <row r="434" spans="1:2" x14ac:dyDescent="0.3">
      <c r="A434">
        <v>105654</v>
      </c>
      <c r="B434" t="s">
        <v>32</v>
      </c>
    </row>
    <row r="435" spans="1:2" x14ac:dyDescent="0.3">
      <c r="A435">
        <v>105700</v>
      </c>
      <c r="B435" t="s">
        <v>32</v>
      </c>
    </row>
    <row r="436" spans="1:2" x14ac:dyDescent="0.3">
      <c r="A436">
        <v>105732</v>
      </c>
      <c r="B436" t="s">
        <v>32</v>
      </c>
    </row>
    <row r="437" spans="1:2" x14ac:dyDescent="0.3">
      <c r="A437">
        <v>105732</v>
      </c>
      <c r="B437" t="s">
        <v>32</v>
      </c>
    </row>
    <row r="438" spans="1:2" x14ac:dyDescent="0.3">
      <c r="A438">
        <v>105732</v>
      </c>
      <c r="B438" t="s">
        <v>32</v>
      </c>
    </row>
    <row r="439" spans="1:2" x14ac:dyDescent="0.3">
      <c r="A439">
        <v>105732</v>
      </c>
      <c r="B439" t="s">
        <v>32</v>
      </c>
    </row>
    <row r="440" spans="1:2" x14ac:dyDescent="0.3">
      <c r="A440">
        <v>105732</v>
      </c>
      <c r="B440" t="s">
        <v>32</v>
      </c>
    </row>
    <row r="441" spans="1:2" x14ac:dyDescent="0.3">
      <c r="A441">
        <v>105732</v>
      </c>
      <c r="B441" t="s">
        <v>32</v>
      </c>
    </row>
    <row r="442" spans="1:2" x14ac:dyDescent="0.3">
      <c r="A442">
        <v>105732</v>
      </c>
      <c r="B442" t="s">
        <v>32</v>
      </c>
    </row>
    <row r="443" spans="1:2" x14ac:dyDescent="0.3">
      <c r="A443">
        <v>105732</v>
      </c>
      <c r="B443" t="s">
        <v>32</v>
      </c>
    </row>
    <row r="444" spans="1:2" x14ac:dyDescent="0.3">
      <c r="A444">
        <v>105732</v>
      </c>
      <c r="B444" t="s">
        <v>32</v>
      </c>
    </row>
    <row r="445" spans="1:2" x14ac:dyDescent="0.3">
      <c r="A445">
        <v>105732</v>
      </c>
      <c r="B445" t="s">
        <v>32</v>
      </c>
    </row>
    <row r="446" spans="1:2" x14ac:dyDescent="0.3">
      <c r="A446">
        <v>105732</v>
      </c>
      <c r="B446" t="s">
        <v>32</v>
      </c>
    </row>
    <row r="447" spans="1:2" x14ac:dyDescent="0.3">
      <c r="A447">
        <v>105732</v>
      </c>
      <c r="B447" t="s">
        <v>32</v>
      </c>
    </row>
    <row r="448" spans="1:2" x14ac:dyDescent="0.3">
      <c r="A448">
        <v>105732</v>
      </c>
      <c r="B448" t="s">
        <v>32</v>
      </c>
    </row>
    <row r="449" spans="1:2" x14ac:dyDescent="0.3">
      <c r="A449">
        <v>105732</v>
      </c>
      <c r="B449" t="s">
        <v>32</v>
      </c>
    </row>
    <row r="450" spans="1:2" x14ac:dyDescent="0.3">
      <c r="A450">
        <v>105732</v>
      </c>
      <c r="B450" t="s">
        <v>32</v>
      </c>
    </row>
    <row r="451" spans="1:2" x14ac:dyDescent="0.3">
      <c r="A451">
        <v>105732</v>
      </c>
      <c r="B451" t="s">
        <v>32</v>
      </c>
    </row>
    <row r="452" spans="1:2" x14ac:dyDescent="0.3">
      <c r="A452">
        <v>105732</v>
      </c>
      <c r="B452" t="s">
        <v>32</v>
      </c>
    </row>
    <row r="453" spans="1:2" x14ac:dyDescent="0.3">
      <c r="A453">
        <v>105732</v>
      </c>
      <c r="B453" t="s">
        <v>32</v>
      </c>
    </row>
    <row r="454" spans="1:2" x14ac:dyDescent="0.3">
      <c r="A454">
        <v>105732</v>
      </c>
      <c r="B454" t="s">
        <v>32</v>
      </c>
    </row>
    <row r="455" spans="1:2" x14ac:dyDescent="0.3">
      <c r="A455">
        <v>106718</v>
      </c>
      <c r="B455" t="s">
        <v>32</v>
      </c>
    </row>
    <row r="456" spans="1:2" x14ac:dyDescent="0.3">
      <c r="A456">
        <v>106718</v>
      </c>
      <c r="B456" t="s">
        <v>32</v>
      </c>
    </row>
    <row r="457" spans="1:2" x14ac:dyDescent="0.3">
      <c r="A457">
        <v>106718</v>
      </c>
      <c r="B457" t="s">
        <v>32</v>
      </c>
    </row>
    <row r="458" spans="1:2" x14ac:dyDescent="0.3">
      <c r="A458">
        <v>106718</v>
      </c>
      <c r="B458" t="s">
        <v>32</v>
      </c>
    </row>
    <row r="459" spans="1:2" x14ac:dyDescent="0.3">
      <c r="A459">
        <v>106718</v>
      </c>
      <c r="B459" t="s">
        <v>32</v>
      </c>
    </row>
    <row r="460" spans="1:2" x14ac:dyDescent="0.3">
      <c r="A460">
        <v>106718</v>
      </c>
      <c r="B460" t="s">
        <v>32</v>
      </c>
    </row>
    <row r="461" spans="1:2" x14ac:dyDescent="0.3">
      <c r="A461">
        <v>106718</v>
      </c>
      <c r="B461" t="s">
        <v>32</v>
      </c>
    </row>
    <row r="462" spans="1:2" x14ac:dyDescent="0.3">
      <c r="A462">
        <v>106718</v>
      </c>
      <c r="B462" t="s">
        <v>32</v>
      </c>
    </row>
    <row r="463" spans="1:2" x14ac:dyDescent="0.3">
      <c r="A463">
        <v>106718</v>
      </c>
      <c r="B463" t="s">
        <v>32</v>
      </c>
    </row>
    <row r="464" spans="1:2" x14ac:dyDescent="0.3">
      <c r="A464">
        <v>106718</v>
      </c>
      <c r="B464" t="s">
        <v>32</v>
      </c>
    </row>
    <row r="465" spans="1:2" x14ac:dyDescent="0.3">
      <c r="A465">
        <v>106718</v>
      </c>
      <c r="B465" t="s">
        <v>32</v>
      </c>
    </row>
    <row r="466" spans="1:2" x14ac:dyDescent="0.3">
      <c r="A466">
        <v>106718</v>
      </c>
      <c r="B466" t="s">
        <v>32</v>
      </c>
    </row>
    <row r="467" spans="1:2" x14ac:dyDescent="0.3">
      <c r="A467">
        <v>106718</v>
      </c>
      <c r="B467" t="s">
        <v>32</v>
      </c>
    </row>
    <row r="468" spans="1:2" x14ac:dyDescent="0.3">
      <c r="A468">
        <v>106718</v>
      </c>
      <c r="B468" t="s">
        <v>32</v>
      </c>
    </row>
    <row r="469" spans="1:2" x14ac:dyDescent="0.3">
      <c r="A469">
        <v>106718</v>
      </c>
      <c r="B469" t="s">
        <v>32</v>
      </c>
    </row>
    <row r="470" spans="1:2" x14ac:dyDescent="0.3">
      <c r="A470">
        <v>106718</v>
      </c>
      <c r="B470" t="s">
        <v>32</v>
      </c>
    </row>
    <row r="471" spans="1:2" x14ac:dyDescent="0.3">
      <c r="A471">
        <v>106718</v>
      </c>
      <c r="B471" t="s">
        <v>32</v>
      </c>
    </row>
    <row r="472" spans="1:2" x14ac:dyDescent="0.3">
      <c r="A472">
        <v>106718</v>
      </c>
      <c r="B472" t="s">
        <v>32</v>
      </c>
    </row>
    <row r="473" spans="1:2" x14ac:dyDescent="0.3">
      <c r="A473">
        <v>106718</v>
      </c>
      <c r="B473" t="s">
        <v>32</v>
      </c>
    </row>
    <row r="474" spans="1:2" x14ac:dyDescent="0.3">
      <c r="A474">
        <v>106718</v>
      </c>
      <c r="B474" t="s">
        <v>32</v>
      </c>
    </row>
    <row r="475" spans="1:2" x14ac:dyDescent="0.3">
      <c r="A475">
        <v>106771</v>
      </c>
      <c r="B475" t="s">
        <v>32</v>
      </c>
    </row>
    <row r="476" spans="1:2" x14ac:dyDescent="0.3">
      <c r="A476">
        <v>106771</v>
      </c>
      <c r="B476" t="s">
        <v>32</v>
      </c>
    </row>
    <row r="477" spans="1:2" x14ac:dyDescent="0.3">
      <c r="A477">
        <v>106771</v>
      </c>
      <c r="B477" t="s">
        <v>32</v>
      </c>
    </row>
    <row r="478" spans="1:2" x14ac:dyDescent="0.3">
      <c r="A478">
        <v>106785</v>
      </c>
      <c r="B478" t="s">
        <v>32</v>
      </c>
    </row>
    <row r="479" spans="1:2" x14ac:dyDescent="0.3">
      <c r="A479">
        <v>106785</v>
      </c>
      <c r="B479" t="s">
        <v>32</v>
      </c>
    </row>
    <row r="480" spans="1:2" x14ac:dyDescent="0.3">
      <c r="A480">
        <v>106785</v>
      </c>
      <c r="B480" t="s">
        <v>32</v>
      </c>
    </row>
    <row r="481" spans="1:2" x14ac:dyDescent="0.3">
      <c r="A481">
        <v>106785</v>
      </c>
      <c r="B481" t="s">
        <v>32</v>
      </c>
    </row>
    <row r="482" spans="1:2" x14ac:dyDescent="0.3">
      <c r="A482">
        <v>106961</v>
      </c>
      <c r="B482" t="s">
        <v>32</v>
      </c>
    </row>
    <row r="483" spans="1:2" x14ac:dyDescent="0.3">
      <c r="A483">
        <v>107210</v>
      </c>
      <c r="B483" t="s">
        <v>32</v>
      </c>
    </row>
    <row r="484" spans="1:2" x14ac:dyDescent="0.3">
      <c r="A484">
        <v>107210</v>
      </c>
      <c r="B484" t="s">
        <v>32</v>
      </c>
    </row>
    <row r="485" spans="1:2" x14ac:dyDescent="0.3">
      <c r="A485">
        <v>107323</v>
      </c>
      <c r="B485" t="s">
        <v>32</v>
      </c>
    </row>
    <row r="486" spans="1:2" x14ac:dyDescent="0.3">
      <c r="A486">
        <v>107323</v>
      </c>
      <c r="B486" t="s">
        <v>32</v>
      </c>
    </row>
    <row r="487" spans="1:2" x14ac:dyDescent="0.3">
      <c r="A487">
        <v>107323</v>
      </c>
      <c r="B487" t="s">
        <v>32</v>
      </c>
    </row>
    <row r="488" spans="1:2" x14ac:dyDescent="0.3">
      <c r="A488">
        <v>107694</v>
      </c>
      <c r="B488" t="s">
        <v>32</v>
      </c>
    </row>
    <row r="489" spans="1:2" x14ac:dyDescent="0.3">
      <c r="A489">
        <v>107694</v>
      </c>
      <c r="B489" t="s">
        <v>32</v>
      </c>
    </row>
    <row r="490" spans="1:2" x14ac:dyDescent="0.3">
      <c r="A490">
        <v>107800</v>
      </c>
      <c r="B490" t="s">
        <v>32</v>
      </c>
    </row>
    <row r="491" spans="1:2" x14ac:dyDescent="0.3">
      <c r="A491">
        <v>107800</v>
      </c>
      <c r="B491" t="s">
        <v>32</v>
      </c>
    </row>
    <row r="492" spans="1:2" x14ac:dyDescent="0.3">
      <c r="A492">
        <v>107865</v>
      </c>
      <c r="B492" t="s">
        <v>32</v>
      </c>
    </row>
    <row r="493" spans="1:2" x14ac:dyDescent="0.3">
      <c r="A493">
        <v>108667</v>
      </c>
      <c r="B493" t="s">
        <v>32</v>
      </c>
    </row>
    <row r="494" spans="1:2" x14ac:dyDescent="0.3">
      <c r="A494">
        <v>108667</v>
      </c>
      <c r="B494" t="s">
        <v>32</v>
      </c>
    </row>
    <row r="495" spans="1:2" x14ac:dyDescent="0.3">
      <c r="A495">
        <v>109137</v>
      </c>
      <c r="B495" t="s">
        <v>32</v>
      </c>
    </row>
    <row r="496" spans="1:2" x14ac:dyDescent="0.3">
      <c r="A496">
        <v>109137</v>
      </c>
      <c r="B496" t="s">
        <v>32</v>
      </c>
    </row>
    <row r="497" spans="1:2" x14ac:dyDescent="0.3">
      <c r="A497">
        <v>109360</v>
      </c>
      <c r="B497" t="s">
        <v>32</v>
      </c>
    </row>
    <row r="498" spans="1:2" x14ac:dyDescent="0.3">
      <c r="A498">
        <v>109360</v>
      </c>
      <c r="B498" t="s">
        <v>32</v>
      </c>
    </row>
    <row r="499" spans="1:2" x14ac:dyDescent="0.3">
      <c r="A499">
        <v>109526</v>
      </c>
      <c r="B499" t="s">
        <v>32</v>
      </c>
    </row>
    <row r="500" spans="1:2" x14ac:dyDescent="0.3">
      <c r="A500">
        <v>109837</v>
      </c>
      <c r="B500" t="s">
        <v>32</v>
      </c>
    </row>
    <row r="501" spans="1:2" x14ac:dyDescent="0.3">
      <c r="A501">
        <v>109837</v>
      </c>
      <c r="B501" t="s">
        <v>32</v>
      </c>
    </row>
    <row r="502" spans="1:2" x14ac:dyDescent="0.3">
      <c r="A502">
        <v>109837</v>
      </c>
      <c r="B502" t="s">
        <v>32</v>
      </c>
    </row>
    <row r="503" spans="1:2" x14ac:dyDescent="0.3">
      <c r="A503">
        <v>109837</v>
      </c>
      <c r="B503" t="s">
        <v>32</v>
      </c>
    </row>
    <row r="504" spans="1:2" x14ac:dyDescent="0.3">
      <c r="A504">
        <v>109837</v>
      </c>
      <c r="B504" t="s">
        <v>32</v>
      </c>
    </row>
    <row r="505" spans="1:2" x14ac:dyDescent="0.3">
      <c r="A505">
        <v>109837</v>
      </c>
      <c r="B505" t="s">
        <v>32</v>
      </c>
    </row>
    <row r="506" spans="1:2" x14ac:dyDescent="0.3">
      <c r="A506">
        <v>109837</v>
      </c>
      <c r="B506" t="s">
        <v>32</v>
      </c>
    </row>
    <row r="507" spans="1:2" x14ac:dyDescent="0.3">
      <c r="A507">
        <v>109837</v>
      </c>
      <c r="B507" t="s">
        <v>32</v>
      </c>
    </row>
    <row r="508" spans="1:2" x14ac:dyDescent="0.3">
      <c r="A508">
        <v>109837</v>
      </c>
      <c r="B508" t="s">
        <v>32</v>
      </c>
    </row>
    <row r="509" spans="1:2" x14ac:dyDescent="0.3">
      <c r="A509">
        <v>109837</v>
      </c>
      <c r="B509" t="s">
        <v>32</v>
      </c>
    </row>
    <row r="510" spans="1:2" x14ac:dyDescent="0.3">
      <c r="A510">
        <v>109837</v>
      </c>
      <c r="B510" t="s">
        <v>32</v>
      </c>
    </row>
    <row r="511" spans="1:2" x14ac:dyDescent="0.3">
      <c r="A511">
        <v>109837</v>
      </c>
      <c r="B511" t="s">
        <v>32</v>
      </c>
    </row>
    <row r="512" spans="1:2" x14ac:dyDescent="0.3">
      <c r="A512">
        <v>109837</v>
      </c>
      <c r="B512" t="s">
        <v>32</v>
      </c>
    </row>
    <row r="513" spans="1:2" x14ac:dyDescent="0.3">
      <c r="A513">
        <v>109837</v>
      </c>
      <c r="B513" t="s">
        <v>32</v>
      </c>
    </row>
    <row r="514" spans="1:2" x14ac:dyDescent="0.3">
      <c r="A514">
        <v>109837</v>
      </c>
      <c r="B514" t="s">
        <v>32</v>
      </c>
    </row>
    <row r="515" spans="1:2" x14ac:dyDescent="0.3">
      <c r="A515">
        <v>109837</v>
      </c>
      <c r="B515" t="s">
        <v>32</v>
      </c>
    </row>
    <row r="516" spans="1:2" x14ac:dyDescent="0.3">
      <c r="A516">
        <v>109837</v>
      </c>
      <c r="B516" t="s">
        <v>32</v>
      </c>
    </row>
    <row r="517" spans="1:2" x14ac:dyDescent="0.3">
      <c r="A517">
        <v>109837</v>
      </c>
      <c r="B517" t="s">
        <v>32</v>
      </c>
    </row>
    <row r="518" spans="1:2" x14ac:dyDescent="0.3">
      <c r="A518">
        <v>109837</v>
      </c>
      <c r="B518" t="s">
        <v>32</v>
      </c>
    </row>
    <row r="519" spans="1:2" x14ac:dyDescent="0.3">
      <c r="A519">
        <v>110000</v>
      </c>
      <c r="B519" t="s">
        <v>32</v>
      </c>
    </row>
    <row r="520" spans="1:2" x14ac:dyDescent="0.3">
      <c r="A520">
        <v>110000</v>
      </c>
      <c r="B520" t="s">
        <v>32</v>
      </c>
    </row>
    <row r="521" spans="1:2" x14ac:dyDescent="0.3">
      <c r="A521">
        <v>110000</v>
      </c>
      <c r="B521" t="s">
        <v>32</v>
      </c>
    </row>
    <row r="522" spans="1:2" x14ac:dyDescent="0.3">
      <c r="A522">
        <v>110000</v>
      </c>
      <c r="B522" t="s">
        <v>32</v>
      </c>
    </row>
    <row r="523" spans="1:2" x14ac:dyDescent="0.3">
      <c r="A523">
        <v>110000</v>
      </c>
      <c r="B523" t="s">
        <v>32</v>
      </c>
    </row>
    <row r="524" spans="1:2" x14ac:dyDescent="0.3">
      <c r="A524">
        <v>110000</v>
      </c>
      <c r="B524" t="s">
        <v>32</v>
      </c>
    </row>
    <row r="525" spans="1:2" x14ac:dyDescent="0.3">
      <c r="A525">
        <v>110000</v>
      </c>
      <c r="B525" t="s">
        <v>32</v>
      </c>
    </row>
    <row r="526" spans="1:2" x14ac:dyDescent="0.3">
      <c r="A526">
        <v>110000</v>
      </c>
      <c r="B526" t="s">
        <v>32</v>
      </c>
    </row>
    <row r="527" spans="1:2" x14ac:dyDescent="0.3">
      <c r="A527">
        <v>110000</v>
      </c>
      <c r="B527" t="s">
        <v>32</v>
      </c>
    </row>
    <row r="528" spans="1:2" x14ac:dyDescent="0.3">
      <c r="A528">
        <v>110000</v>
      </c>
      <c r="B528" t="s">
        <v>32</v>
      </c>
    </row>
    <row r="529" spans="1:2" x14ac:dyDescent="0.3">
      <c r="A529">
        <v>110000</v>
      </c>
      <c r="B529" t="s">
        <v>32</v>
      </c>
    </row>
    <row r="530" spans="1:2" x14ac:dyDescent="0.3">
      <c r="A530">
        <v>110000</v>
      </c>
      <c r="B530" t="s">
        <v>32</v>
      </c>
    </row>
    <row r="531" spans="1:2" x14ac:dyDescent="0.3">
      <c r="A531">
        <v>110000</v>
      </c>
      <c r="B531" t="s">
        <v>32</v>
      </c>
    </row>
    <row r="532" spans="1:2" x14ac:dyDescent="0.3">
      <c r="A532">
        <v>110000</v>
      </c>
      <c r="B532" t="s">
        <v>32</v>
      </c>
    </row>
    <row r="533" spans="1:2" x14ac:dyDescent="0.3">
      <c r="A533">
        <v>110000</v>
      </c>
      <c r="B533" t="s">
        <v>32</v>
      </c>
    </row>
    <row r="534" spans="1:2" x14ac:dyDescent="0.3">
      <c r="A534">
        <v>110000</v>
      </c>
      <c r="B534" t="s">
        <v>32</v>
      </c>
    </row>
    <row r="535" spans="1:2" x14ac:dyDescent="0.3">
      <c r="A535">
        <v>110000</v>
      </c>
      <c r="B535" t="s">
        <v>32</v>
      </c>
    </row>
    <row r="536" spans="1:2" x14ac:dyDescent="0.3">
      <c r="A536">
        <v>110000</v>
      </c>
      <c r="B536" t="s">
        <v>32</v>
      </c>
    </row>
    <row r="537" spans="1:2" x14ac:dyDescent="0.3">
      <c r="A537">
        <v>110000</v>
      </c>
      <c r="B537" t="s">
        <v>32</v>
      </c>
    </row>
    <row r="538" spans="1:2" x14ac:dyDescent="0.3">
      <c r="A538">
        <v>110000</v>
      </c>
      <c r="B538" t="s">
        <v>32</v>
      </c>
    </row>
    <row r="539" spans="1:2" x14ac:dyDescent="0.3">
      <c r="A539">
        <v>110000</v>
      </c>
      <c r="B539" t="s">
        <v>32</v>
      </c>
    </row>
    <row r="540" spans="1:2" x14ac:dyDescent="0.3">
      <c r="A540">
        <v>110000</v>
      </c>
      <c r="B540" t="s">
        <v>32</v>
      </c>
    </row>
    <row r="541" spans="1:2" x14ac:dyDescent="0.3">
      <c r="A541">
        <v>110000</v>
      </c>
      <c r="B541" t="s">
        <v>32</v>
      </c>
    </row>
    <row r="542" spans="1:2" x14ac:dyDescent="0.3">
      <c r="A542">
        <v>110000</v>
      </c>
      <c r="B542" t="s">
        <v>32</v>
      </c>
    </row>
    <row r="543" spans="1:2" x14ac:dyDescent="0.3">
      <c r="A543">
        <v>110000</v>
      </c>
      <c r="B543" t="s">
        <v>32</v>
      </c>
    </row>
    <row r="544" spans="1:2" x14ac:dyDescent="0.3">
      <c r="A544">
        <v>110000</v>
      </c>
      <c r="B544" t="s">
        <v>32</v>
      </c>
    </row>
    <row r="545" spans="1:2" x14ac:dyDescent="0.3">
      <c r="A545">
        <v>110000</v>
      </c>
      <c r="B545" t="s">
        <v>32</v>
      </c>
    </row>
    <row r="546" spans="1:2" x14ac:dyDescent="0.3">
      <c r="A546">
        <v>110000</v>
      </c>
      <c r="B546" t="s">
        <v>32</v>
      </c>
    </row>
    <row r="547" spans="1:2" x14ac:dyDescent="0.3">
      <c r="A547">
        <v>110000</v>
      </c>
      <c r="B547" t="s">
        <v>32</v>
      </c>
    </row>
    <row r="548" spans="1:2" x14ac:dyDescent="0.3">
      <c r="A548">
        <v>110000</v>
      </c>
      <c r="B548" t="s">
        <v>32</v>
      </c>
    </row>
    <row r="549" spans="1:2" x14ac:dyDescent="0.3">
      <c r="A549">
        <v>110000</v>
      </c>
      <c r="B549" t="s">
        <v>32</v>
      </c>
    </row>
    <row r="550" spans="1:2" x14ac:dyDescent="0.3">
      <c r="A550">
        <v>110000</v>
      </c>
      <c r="B550" t="s">
        <v>32</v>
      </c>
    </row>
    <row r="551" spans="1:2" x14ac:dyDescent="0.3">
      <c r="A551">
        <v>110000</v>
      </c>
      <c r="B551" t="s">
        <v>32</v>
      </c>
    </row>
    <row r="552" spans="1:2" x14ac:dyDescent="0.3">
      <c r="A552">
        <v>110000</v>
      </c>
      <c r="B552" t="s">
        <v>32</v>
      </c>
    </row>
    <row r="553" spans="1:2" x14ac:dyDescent="0.3">
      <c r="A553">
        <v>110000</v>
      </c>
      <c r="B553" t="s">
        <v>32</v>
      </c>
    </row>
    <row r="554" spans="1:2" x14ac:dyDescent="0.3">
      <c r="A554">
        <v>110520</v>
      </c>
      <c r="B554" t="s">
        <v>32</v>
      </c>
    </row>
    <row r="555" spans="1:2" x14ac:dyDescent="0.3">
      <c r="A555">
        <v>110710</v>
      </c>
      <c r="B555" t="s">
        <v>32</v>
      </c>
    </row>
    <row r="556" spans="1:2" x14ac:dyDescent="0.3">
      <c r="A556">
        <v>110710</v>
      </c>
      <c r="B556" t="s">
        <v>32</v>
      </c>
    </row>
    <row r="557" spans="1:2" x14ac:dyDescent="0.3">
      <c r="A557">
        <v>110783</v>
      </c>
      <c r="B557" t="s">
        <v>32</v>
      </c>
    </row>
    <row r="558" spans="1:2" x14ac:dyDescent="0.3">
      <c r="A558">
        <v>110783</v>
      </c>
      <c r="B558" t="s">
        <v>32</v>
      </c>
    </row>
    <row r="559" spans="1:2" x14ac:dyDescent="0.3">
      <c r="A559">
        <v>110783</v>
      </c>
      <c r="B559" t="s">
        <v>32</v>
      </c>
    </row>
    <row r="560" spans="1:2" x14ac:dyDescent="0.3">
      <c r="A560">
        <v>110783</v>
      </c>
      <c r="B560" t="s">
        <v>32</v>
      </c>
    </row>
    <row r="561" spans="1:2" x14ac:dyDescent="0.3">
      <c r="A561">
        <v>110783</v>
      </c>
      <c r="B561" t="s">
        <v>32</v>
      </c>
    </row>
    <row r="562" spans="1:2" x14ac:dyDescent="0.3">
      <c r="A562">
        <v>110783</v>
      </c>
      <c r="B562" t="s">
        <v>32</v>
      </c>
    </row>
    <row r="563" spans="1:2" x14ac:dyDescent="0.3">
      <c r="A563">
        <v>110783</v>
      </c>
      <c r="B563" t="s">
        <v>32</v>
      </c>
    </row>
    <row r="564" spans="1:2" x14ac:dyDescent="0.3">
      <c r="A564">
        <v>110783</v>
      </c>
      <c r="B564" t="s">
        <v>32</v>
      </c>
    </row>
    <row r="565" spans="1:2" x14ac:dyDescent="0.3">
      <c r="A565">
        <v>110783</v>
      </c>
      <c r="B565" t="s">
        <v>32</v>
      </c>
    </row>
    <row r="566" spans="1:2" x14ac:dyDescent="0.3">
      <c r="A566">
        <v>110783</v>
      </c>
      <c r="B566" t="s">
        <v>32</v>
      </c>
    </row>
    <row r="567" spans="1:2" x14ac:dyDescent="0.3">
      <c r="A567">
        <v>110783</v>
      </c>
      <c r="B567" t="s">
        <v>32</v>
      </c>
    </row>
    <row r="568" spans="1:2" x14ac:dyDescent="0.3">
      <c r="A568">
        <v>110783</v>
      </c>
      <c r="B568" t="s">
        <v>32</v>
      </c>
    </row>
    <row r="569" spans="1:2" x14ac:dyDescent="0.3">
      <c r="A569">
        <v>110783</v>
      </c>
      <c r="B569" t="s">
        <v>32</v>
      </c>
    </row>
    <row r="570" spans="1:2" x14ac:dyDescent="0.3">
      <c r="A570">
        <v>110783</v>
      </c>
      <c r="B570" t="s">
        <v>32</v>
      </c>
    </row>
    <row r="571" spans="1:2" x14ac:dyDescent="0.3">
      <c r="A571">
        <v>110783</v>
      </c>
      <c r="B571" t="s">
        <v>32</v>
      </c>
    </row>
    <row r="572" spans="1:2" x14ac:dyDescent="0.3">
      <c r="A572">
        <v>110783</v>
      </c>
      <c r="B572" t="s">
        <v>32</v>
      </c>
    </row>
    <row r="573" spans="1:2" x14ac:dyDescent="0.3">
      <c r="A573">
        <v>110783</v>
      </c>
      <c r="B573" t="s">
        <v>32</v>
      </c>
    </row>
    <row r="574" spans="1:2" x14ac:dyDescent="0.3">
      <c r="A574">
        <v>110963</v>
      </c>
      <c r="B574" t="s">
        <v>32</v>
      </c>
    </row>
    <row r="575" spans="1:2" x14ac:dyDescent="0.3">
      <c r="A575">
        <v>112316</v>
      </c>
      <c r="B575" t="s">
        <v>32</v>
      </c>
    </row>
    <row r="576" spans="1:2" x14ac:dyDescent="0.3">
      <c r="A576">
        <v>112316</v>
      </c>
      <c r="B576" t="s">
        <v>32</v>
      </c>
    </row>
    <row r="577" spans="1:2" x14ac:dyDescent="0.3">
      <c r="A577">
        <v>112316</v>
      </c>
      <c r="B577" t="s">
        <v>32</v>
      </c>
    </row>
    <row r="578" spans="1:2" x14ac:dyDescent="0.3">
      <c r="A578">
        <v>113000</v>
      </c>
      <c r="B578" t="s">
        <v>32</v>
      </c>
    </row>
    <row r="579" spans="1:2" x14ac:dyDescent="0.3">
      <c r="A579">
        <v>113000</v>
      </c>
      <c r="B579" t="s">
        <v>32</v>
      </c>
    </row>
    <row r="580" spans="1:2" x14ac:dyDescent="0.3">
      <c r="A580">
        <v>113455</v>
      </c>
      <c r="B580" t="s">
        <v>32</v>
      </c>
    </row>
    <row r="581" spans="1:2" x14ac:dyDescent="0.3">
      <c r="A581">
        <v>113455</v>
      </c>
      <c r="B581" t="s">
        <v>32</v>
      </c>
    </row>
    <row r="582" spans="1:2" x14ac:dyDescent="0.3">
      <c r="A582">
        <v>113641</v>
      </c>
      <c r="B582" t="s">
        <v>32</v>
      </c>
    </row>
    <row r="583" spans="1:2" x14ac:dyDescent="0.3">
      <c r="A583">
        <v>113644</v>
      </c>
      <c r="B583" t="s">
        <v>32</v>
      </c>
    </row>
    <row r="584" spans="1:2" x14ac:dyDescent="0.3">
      <c r="A584">
        <v>113710</v>
      </c>
      <c r="B584" t="s">
        <v>32</v>
      </c>
    </row>
    <row r="585" spans="1:2" x14ac:dyDescent="0.3">
      <c r="A585">
        <v>113710</v>
      </c>
      <c r="B585" t="s">
        <v>32</v>
      </c>
    </row>
    <row r="586" spans="1:2" x14ac:dyDescent="0.3">
      <c r="A586">
        <v>113710</v>
      </c>
      <c r="B586" t="s">
        <v>32</v>
      </c>
    </row>
    <row r="587" spans="1:2" x14ac:dyDescent="0.3">
      <c r="A587">
        <v>113710</v>
      </c>
      <c r="B587" t="s">
        <v>32</v>
      </c>
    </row>
    <row r="588" spans="1:2" x14ac:dyDescent="0.3">
      <c r="A588">
        <v>113710</v>
      </c>
      <c r="B588" t="s">
        <v>32</v>
      </c>
    </row>
    <row r="589" spans="1:2" x14ac:dyDescent="0.3">
      <c r="A589">
        <v>113710</v>
      </c>
      <c r="B589" t="s">
        <v>32</v>
      </c>
    </row>
    <row r="590" spans="1:2" x14ac:dyDescent="0.3">
      <c r="A590">
        <v>113710</v>
      </c>
      <c r="B590" t="s">
        <v>32</v>
      </c>
    </row>
    <row r="591" spans="1:2" x14ac:dyDescent="0.3">
      <c r="A591">
        <v>113710</v>
      </c>
      <c r="B591" t="s">
        <v>32</v>
      </c>
    </row>
    <row r="592" spans="1:2" x14ac:dyDescent="0.3">
      <c r="A592">
        <v>113710</v>
      </c>
      <c r="B592" t="s">
        <v>32</v>
      </c>
    </row>
    <row r="593" spans="1:2" x14ac:dyDescent="0.3">
      <c r="A593">
        <v>113710</v>
      </c>
      <c r="B593" t="s">
        <v>32</v>
      </c>
    </row>
    <row r="594" spans="1:2" x14ac:dyDescent="0.3">
      <c r="A594">
        <v>113710</v>
      </c>
      <c r="B594" t="s">
        <v>32</v>
      </c>
    </row>
    <row r="595" spans="1:2" x14ac:dyDescent="0.3">
      <c r="A595">
        <v>113710</v>
      </c>
      <c r="B595" t="s">
        <v>32</v>
      </c>
    </row>
    <row r="596" spans="1:2" x14ac:dyDescent="0.3">
      <c r="A596">
        <v>113710</v>
      </c>
      <c r="B596" t="s">
        <v>32</v>
      </c>
    </row>
    <row r="597" spans="1:2" x14ac:dyDescent="0.3">
      <c r="A597">
        <v>113710</v>
      </c>
      <c r="B597" t="s">
        <v>32</v>
      </c>
    </row>
    <row r="598" spans="1:2" x14ac:dyDescent="0.3">
      <c r="A598">
        <v>113710</v>
      </c>
      <c r="B598" t="s">
        <v>32</v>
      </c>
    </row>
    <row r="599" spans="1:2" x14ac:dyDescent="0.3">
      <c r="A599">
        <v>113710</v>
      </c>
      <c r="B599" t="s">
        <v>32</v>
      </c>
    </row>
    <row r="600" spans="1:2" x14ac:dyDescent="0.3">
      <c r="A600">
        <v>113710</v>
      </c>
      <c r="B600" t="s">
        <v>32</v>
      </c>
    </row>
    <row r="601" spans="1:2" x14ac:dyDescent="0.3">
      <c r="A601">
        <v>113710</v>
      </c>
      <c r="B601" t="s">
        <v>32</v>
      </c>
    </row>
    <row r="602" spans="1:2" x14ac:dyDescent="0.3">
      <c r="A602">
        <v>113710</v>
      </c>
      <c r="B602" t="s">
        <v>32</v>
      </c>
    </row>
    <row r="603" spans="1:2" x14ac:dyDescent="0.3">
      <c r="A603">
        <v>113750</v>
      </c>
      <c r="B603" t="s">
        <v>32</v>
      </c>
    </row>
    <row r="604" spans="1:2" x14ac:dyDescent="0.3">
      <c r="A604">
        <v>113750</v>
      </c>
      <c r="B604" t="s">
        <v>32</v>
      </c>
    </row>
    <row r="605" spans="1:2" x14ac:dyDescent="0.3">
      <c r="A605">
        <v>113750</v>
      </c>
      <c r="B605" t="s">
        <v>32</v>
      </c>
    </row>
    <row r="606" spans="1:2" x14ac:dyDescent="0.3">
      <c r="A606">
        <v>113750</v>
      </c>
      <c r="B606" t="s">
        <v>32</v>
      </c>
    </row>
    <row r="607" spans="1:2" x14ac:dyDescent="0.3">
      <c r="A607">
        <v>113750</v>
      </c>
      <c r="B607" t="s">
        <v>32</v>
      </c>
    </row>
    <row r="608" spans="1:2" x14ac:dyDescent="0.3">
      <c r="A608">
        <v>113750</v>
      </c>
      <c r="B608" t="s">
        <v>32</v>
      </c>
    </row>
    <row r="609" spans="1:2" x14ac:dyDescent="0.3">
      <c r="A609">
        <v>113750</v>
      </c>
      <c r="B609" t="s">
        <v>32</v>
      </c>
    </row>
    <row r="610" spans="1:2" x14ac:dyDescent="0.3">
      <c r="A610">
        <v>113750</v>
      </c>
      <c r="B610" t="s">
        <v>32</v>
      </c>
    </row>
    <row r="611" spans="1:2" x14ac:dyDescent="0.3">
      <c r="A611">
        <v>113750</v>
      </c>
      <c r="B611" t="s">
        <v>32</v>
      </c>
    </row>
    <row r="612" spans="1:2" x14ac:dyDescent="0.3">
      <c r="A612">
        <v>113750</v>
      </c>
      <c r="B612" t="s">
        <v>32</v>
      </c>
    </row>
    <row r="613" spans="1:2" x14ac:dyDescent="0.3">
      <c r="A613">
        <v>113750</v>
      </c>
      <c r="B613" t="s">
        <v>32</v>
      </c>
    </row>
    <row r="614" spans="1:2" x14ac:dyDescent="0.3">
      <c r="A614">
        <v>113750</v>
      </c>
      <c r="B614" t="s">
        <v>32</v>
      </c>
    </row>
    <row r="615" spans="1:2" x14ac:dyDescent="0.3">
      <c r="A615">
        <v>113750</v>
      </c>
      <c r="B615" t="s">
        <v>32</v>
      </c>
    </row>
    <row r="616" spans="1:2" x14ac:dyDescent="0.3">
      <c r="A616">
        <v>113750</v>
      </c>
      <c r="B616" t="s">
        <v>32</v>
      </c>
    </row>
    <row r="617" spans="1:2" x14ac:dyDescent="0.3">
      <c r="A617">
        <v>113750</v>
      </c>
      <c r="B617" t="s">
        <v>32</v>
      </c>
    </row>
    <row r="618" spans="1:2" x14ac:dyDescent="0.3">
      <c r="A618">
        <v>113750</v>
      </c>
      <c r="B618" t="s">
        <v>32</v>
      </c>
    </row>
    <row r="619" spans="1:2" x14ac:dyDescent="0.3">
      <c r="A619">
        <v>113750</v>
      </c>
      <c r="B619" t="s">
        <v>32</v>
      </c>
    </row>
    <row r="620" spans="1:2" x14ac:dyDescent="0.3">
      <c r="A620">
        <v>113750</v>
      </c>
      <c r="B620" t="s">
        <v>32</v>
      </c>
    </row>
    <row r="621" spans="1:2" x14ac:dyDescent="0.3">
      <c r="A621">
        <v>113750</v>
      </c>
      <c r="B621" t="s">
        <v>32</v>
      </c>
    </row>
    <row r="622" spans="1:2" x14ac:dyDescent="0.3">
      <c r="A622">
        <v>113750</v>
      </c>
      <c r="B622" t="s">
        <v>32</v>
      </c>
    </row>
    <row r="623" spans="1:2" x14ac:dyDescent="0.3">
      <c r="A623">
        <v>113750</v>
      </c>
      <c r="B623" t="s">
        <v>32</v>
      </c>
    </row>
    <row r="624" spans="1:2" x14ac:dyDescent="0.3">
      <c r="A624">
        <v>113750</v>
      </c>
      <c r="B624" t="s">
        <v>32</v>
      </c>
    </row>
    <row r="625" spans="1:2" x14ac:dyDescent="0.3">
      <c r="A625">
        <v>113885</v>
      </c>
      <c r="B625" t="s">
        <v>32</v>
      </c>
    </row>
    <row r="626" spans="1:2" x14ac:dyDescent="0.3">
      <c r="A626">
        <v>114397</v>
      </c>
      <c r="B626" t="s">
        <v>32</v>
      </c>
    </row>
    <row r="627" spans="1:2" x14ac:dyDescent="0.3">
      <c r="A627">
        <v>114397</v>
      </c>
      <c r="B627" t="s">
        <v>32</v>
      </c>
    </row>
    <row r="628" spans="1:2" x14ac:dyDescent="0.3">
      <c r="A628">
        <v>114397</v>
      </c>
      <c r="B628" t="s">
        <v>32</v>
      </c>
    </row>
    <row r="629" spans="1:2" x14ac:dyDescent="0.3">
      <c r="A629">
        <v>114397</v>
      </c>
      <c r="B629" t="s">
        <v>32</v>
      </c>
    </row>
    <row r="630" spans="1:2" x14ac:dyDescent="0.3">
      <c r="A630">
        <v>114397</v>
      </c>
      <c r="B630" t="s">
        <v>32</v>
      </c>
    </row>
    <row r="631" spans="1:2" x14ac:dyDescent="0.3">
      <c r="A631">
        <v>114397</v>
      </c>
      <c r="B631" t="s">
        <v>32</v>
      </c>
    </row>
    <row r="632" spans="1:2" x14ac:dyDescent="0.3">
      <c r="A632">
        <v>114397</v>
      </c>
      <c r="B632" t="s">
        <v>32</v>
      </c>
    </row>
    <row r="633" spans="1:2" x14ac:dyDescent="0.3">
      <c r="A633">
        <v>114397</v>
      </c>
      <c r="B633" t="s">
        <v>32</v>
      </c>
    </row>
    <row r="634" spans="1:2" x14ac:dyDescent="0.3">
      <c r="A634">
        <v>114397</v>
      </c>
      <c r="B634" t="s">
        <v>32</v>
      </c>
    </row>
    <row r="635" spans="1:2" x14ac:dyDescent="0.3">
      <c r="A635">
        <v>114397</v>
      </c>
      <c r="B635" t="s">
        <v>32</v>
      </c>
    </row>
    <row r="636" spans="1:2" x14ac:dyDescent="0.3">
      <c r="A636">
        <v>114397</v>
      </c>
      <c r="B636" t="s">
        <v>32</v>
      </c>
    </row>
    <row r="637" spans="1:2" x14ac:dyDescent="0.3">
      <c r="A637">
        <v>114397</v>
      </c>
      <c r="B637" t="s">
        <v>32</v>
      </c>
    </row>
    <row r="638" spans="1:2" x14ac:dyDescent="0.3">
      <c r="A638">
        <v>114577</v>
      </c>
      <c r="B638" t="s">
        <v>32</v>
      </c>
    </row>
    <row r="639" spans="1:2" x14ac:dyDescent="0.3">
      <c r="A639">
        <v>114577</v>
      </c>
      <c r="B639" t="s">
        <v>32</v>
      </c>
    </row>
    <row r="640" spans="1:2" x14ac:dyDescent="0.3">
      <c r="A640">
        <v>114707</v>
      </c>
      <c r="B640" t="s">
        <v>32</v>
      </c>
    </row>
    <row r="641" spans="1:2" x14ac:dyDescent="0.3">
      <c r="A641">
        <v>114707</v>
      </c>
      <c r="B641" t="s">
        <v>32</v>
      </c>
    </row>
    <row r="642" spans="1:2" x14ac:dyDescent="0.3">
      <c r="A642">
        <v>114707</v>
      </c>
      <c r="B642" t="s">
        <v>32</v>
      </c>
    </row>
    <row r="643" spans="1:2" x14ac:dyDescent="0.3">
      <c r="A643">
        <v>114768</v>
      </c>
      <c r="B643" t="s">
        <v>32</v>
      </c>
    </row>
    <row r="644" spans="1:2" x14ac:dyDescent="0.3">
      <c r="A644">
        <v>114768</v>
      </c>
      <c r="B644" t="s">
        <v>32</v>
      </c>
    </row>
    <row r="645" spans="1:2" x14ac:dyDescent="0.3">
      <c r="A645">
        <v>114768</v>
      </c>
      <c r="B645" t="s">
        <v>32</v>
      </c>
    </row>
    <row r="646" spans="1:2" x14ac:dyDescent="0.3">
      <c r="A646">
        <v>114768</v>
      </c>
      <c r="B646" t="s">
        <v>32</v>
      </c>
    </row>
    <row r="647" spans="1:2" x14ac:dyDescent="0.3">
      <c r="A647">
        <v>114768</v>
      </c>
      <c r="B647" t="s">
        <v>32</v>
      </c>
    </row>
    <row r="648" spans="1:2" x14ac:dyDescent="0.3">
      <c r="A648">
        <v>114768</v>
      </c>
      <c r="B648" t="s">
        <v>32</v>
      </c>
    </row>
    <row r="649" spans="1:2" x14ac:dyDescent="0.3">
      <c r="A649">
        <v>114768</v>
      </c>
      <c r="B649" t="s">
        <v>32</v>
      </c>
    </row>
    <row r="650" spans="1:2" x14ac:dyDescent="0.3">
      <c r="A650">
        <v>114768</v>
      </c>
      <c r="B650" t="s">
        <v>32</v>
      </c>
    </row>
    <row r="651" spans="1:2" x14ac:dyDescent="0.3">
      <c r="A651">
        <v>114768</v>
      </c>
      <c r="B651" t="s">
        <v>32</v>
      </c>
    </row>
    <row r="652" spans="1:2" x14ac:dyDescent="0.3">
      <c r="A652">
        <v>115000</v>
      </c>
      <c r="B652" t="s">
        <v>32</v>
      </c>
    </row>
    <row r="653" spans="1:2" x14ac:dyDescent="0.3">
      <c r="A653">
        <v>115000</v>
      </c>
      <c r="B653" t="s">
        <v>32</v>
      </c>
    </row>
    <row r="654" spans="1:2" x14ac:dyDescent="0.3">
      <c r="A654">
        <v>115000</v>
      </c>
      <c r="B654" t="s">
        <v>32</v>
      </c>
    </row>
    <row r="655" spans="1:2" x14ac:dyDescent="0.3">
      <c r="A655">
        <v>115000</v>
      </c>
      <c r="B655" t="s">
        <v>32</v>
      </c>
    </row>
    <row r="656" spans="1:2" x14ac:dyDescent="0.3">
      <c r="A656">
        <v>115000</v>
      </c>
      <c r="B656" t="s">
        <v>32</v>
      </c>
    </row>
    <row r="657" spans="1:2" x14ac:dyDescent="0.3">
      <c r="A657">
        <v>115000</v>
      </c>
      <c r="B657" t="s">
        <v>32</v>
      </c>
    </row>
    <row r="658" spans="1:2" x14ac:dyDescent="0.3">
      <c r="A658">
        <v>115000</v>
      </c>
      <c r="B658" t="s">
        <v>32</v>
      </c>
    </row>
    <row r="659" spans="1:2" x14ac:dyDescent="0.3">
      <c r="A659">
        <v>115000</v>
      </c>
      <c r="B659" t="s">
        <v>32</v>
      </c>
    </row>
    <row r="660" spans="1:2" x14ac:dyDescent="0.3">
      <c r="A660">
        <v>115000</v>
      </c>
      <c r="B660" t="s">
        <v>32</v>
      </c>
    </row>
    <row r="661" spans="1:2" x14ac:dyDescent="0.3">
      <c r="A661">
        <v>115000</v>
      </c>
      <c r="B661" t="s">
        <v>32</v>
      </c>
    </row>
    <row r="662" spans="1:2" x14ac:dyDescent="0.3">
      <c r="A662">
        <v>115000</v>
      </c>
      <c r="B662" t="s">
        <v>32</v>
      </c>
    </row>
    <row r="663" spans="1:2" x14ac:dyDescent="0.3">
      <c r="A663">
        <v>115000</v>
      </c>
      <c r="B663" t="s">
        <v>32</v>
      </c>
    </row>
    <row r="664" spans="1:2" x14ac:dyDescent="0.3">
      <c r="A664">
        <v>115000</v>
      </c>
      <c r="B664" t="s">
        <v>32</v>
      </c>
    </row>
    <row r="665" spans="1:2" x14ac:dyDescent="0.3">
      <c r="A665">
        <v>115000</v>
      </c>
      <c r="B665" t="s">
        <v>32</v>
      </c>
    </row>
    <row r="666" spans="1:2" x14ac:dyDescent="0.3">
      <c r="A666">
        <v>115000</v>
      </c>
      <c r="B666" t="s">
        <v>32</v>
      </c>
    </row>
    <row r="667" spans="1:2" x14ac:dyDescent="0.3">
      <c r="A667">
        <v>115000</v>
      </c>
      <c r="B667" t="s">
        <v>32</v>
      </c>
    </row>
    <row r="668" spans="1:2" x14ac:dyDescent="0.3">
      <c r="A668">
        <v>115000</v>
      </c>
      <c r="B668" t="s">
        <v>32</v>
      </c>
    </row>
    <row r="669" spans="1:2" x14ac:dyDescent="0.3">
      <c r="A669">
        <v>115000</v>
      </c>
      <c r="B669" t="s">
        <v>32</v>
      </c>
    </row>
    <row r="670" spans="1:2" x14ac:dyDescent="0.3">
      <c r="A670">
        <v>115000</v>
      </c>
      <c r="B670" t="s">
        <v>32</v>
      </c>
    </row>
    <row r="671" spans="1:2" x14ac:dyDescent="0.3">
      <c r="A671">
        <v>115151</v>
      </c>
      <c r="B671" t="s">
        <v>32</v>
      </c>
    </row>
    <row r="672" spans="1:2" x14ac:dyDescent="0.3">
      <c r="A672">
        <v>115151</v>
      </c>
      <c r="B672" t="s">
        <v>32</v>
      </c>
    </row>
    <row r="673" spans="1:2" x14ac:dyDescent="0.3">
      <c r="A673">
        <v>115151</v>
      </c>
      <c r="B673" t="s">
        <v>32</v>
      </c>
    </row>
    <row r="674" spans="1:2" x14ac:dyDescent="0.3">
      <c r="A674">
        <v>115673</v>
      </c>
      <c r="B674" t="s">
        <v>32</v>
      </c>
    </row>
    <row r="675" spans="1:2" x14ac:dyDescent="0.3">
      <c r="A675">
        <v>115673</v>
      </c>
      <c r="B675" t="s">
        <v>32</v>
      </c>
    </row>
    <row r="676" spans="1:2" x14ac:dyDescent="0.3">
      <c r="A676">
        <v>115673</v>
      </c>
      <c r="B676" t="s">
        <v>32</v>
      </c>
    </row>
    <row r="677" spans="1:2" x14ac:dyDescent="0.3">
      <c r="A677">
        <v>115673</v>
      </c>
      <c r="B677" t="s">
        <v>32</v>
      </c>
    </row>
    <row r="678" spans="1:2" x14ac:dyDescent="0.3">
      <c r="A678">
        <v>115673</v>
      </c>
      <c r="B678" t="s">
        <v>32</v>
      </c>
    </row>
    <row r="679" spans="1:2" x14ac:dyDescent="0.3">
      <c r="A679">
        <v>115673</v>
      </c>
      <c r="B679" t="s">
        <v>32</v>
      </c>
    </row>
    <row r="680" spans="1:2" x14ac:dyDescent="0.3">
      <c r="A680">
        <v>115673</v>
      </c>
      <c r="B680" t="s">
        <v>32</v>
      </c>
    </row>
    <row r="681" spans="1:2" x14ac:dyDescent="0.3">
      <c r="A681">
        <v>115673</v>
      </c>
      <c r="B681" t="s">
        <v>32</v>
      </c>
    </row>
    <row r="682" spans="1:2" x14ac:dyDescent="0.3">
      <c r="A682">
        <v>115673</v>
      </c>
      <c r="B682" t="s">
        <v>32</v>
      </c>
    </row>
    <row r="683" spans="1:2" x14ac:dyDescent="0.3">
      <c r="A683">
        <v>115673</v>
      </c>
      <c r="B683" t="s">
        <v>32</v>
      </c>
    </row>
    <row r="684" spans="1:2" x14ac:dyDescent="0.3">
      <c r="A684">
        <v>115673</v>
      </c>
      <c r="B684" t="s">
        <v>32</v>
      </c>
    </row>
    <row r="685" spans="1:2" x14ac:dyDescent="0.3">
      <c r="A685">
        <v>115673</v>
      </c>
      <c r="B685" t="s">
        <v>32</v>
      </c>
    </row>
    <row r="686" spans="1:2" x14ac:dyDescent="0.3">
      <c r="A686">
        <v>115673</v>
      </c>
      <c r="B686" t="s">
        <v>32</v>
      </c>
    </row>
    <row r="687" spans="1:2" x14ac:dyDescent="0.3">
      <c r="A687">
        <v>115673</v>
      </c>
      <c r="B687" t="s">
        <v>32</v>
      </c>
    </row>
    <row r="688" spans="1:2" x14ac:dyDescent="0.3">
      <c r="A688">
        <v>115673</v>
      </c>
      <c r="B688" t="s">
        <v>32</v>
      </c>
    </row>
    <row r="689" spans="1:2" x14ac:dyDescent="0.3">
      <c r="A689">
        <v>115673</v>
      </c>
      <c r="B689" t="s">
        <v>32</v>
      </c>
    </row>
    <row r="690" spans="1:2" x14ac:dyDescent="0.3">
      <c r="A690">
        <v>115673</v>
      </c>
      <c r="B690" t="s">
        <v>32</v>
      </c>
    </row>
    <row r="691" spans="1:2" x14ac:dyDescent="0.3">
      <c r="A691">
        <v>115673</v>
      </c>
      <c r="B691" t="s">
        <v>32</v>
      </c>
    </row>
    <row r="692" spans="1:2" x14ac:dyDescent="0.3">
      <c r="A692">
        <v>115673</v>
      </c>
      <c r="B692" t="s">
        <v>32</v>
      </c>
    </row>
    <row r="693" spans="1:2" x14ac:dyDescent="0.3">
      <c r="A693">
        <v>115673</v>
      </c>
      <c r="B693" t="s">
        <v>32</v>
      </c>
    </row>
    <row r="694" spans="1:2" x14ac:dyDescent="0.3">
      <c r="A694">
        <v>115673</v>
      </c>
      <c r="B694" t="s">
        <v>32</v>
      </c>
    </row>
    <row r="695" spans="1:2" x14ac:dyDescent="0.3">
      <c r="A695">
        <v>115673</v>
      </c>
      <c r="B695" t="s">
        <v>32</v>
      </c>
    </row>
    <row r="696" spans="1:2" x14ac:dyDescent="0.3">
      <c r="A696">
        <v>115874</v>
      </c>
      <c r="B696" t="s">
        <v>32</v>
      </c>
    </row>
    <row r="697" spans="1:2" x14ac:dyDescent="0.3">
      <c r="A697">
        <v>115874</v>
      </c>
      <c r="B697" t="s">
        <v>32</v>
      </c>
    </row>
    <row r="698" spans="1:2" x14ac:dyDescent="0.3">
      <c r="A698">
        <v>115874</v>
      </c>
      <c r="B698" t="s">
        <v>32</v>
      </c>
    </row>
    <row r="699" spans="1:2" x14ac:dyDescent="0.3">
      <c r="A699">
        <v>115874</v>
      </c>
      <c r="B699" t="s">
        <v>32</v>
      </c>
    </row>
    <row r="700" spans="1:2" x14ac:dyDescent="0.3">
      <c r="A700">
        <v>115874</v>
      </c>
      <c r="B700" t="s">
        <v>32</v>
      </c>
    </row>
    <row r="701" spans="1:2" x14ac:dyDescent="0.3">
      <c r="A701">
        <v>115874</v>
      </c>
      <c r="B701" t="s">
        <v>32</v>
      </c>
    </row>
    <row r="702" spans="1:2" x14ac:dyDescent="0.3">
      <c r="A702">
        <v>115874</v>
      </c>
      <c r="B702" t="s">
        <v>32</v>
      </c>
    </row>
    <row r="703" spans="1:2" x14ac:dyDescent="0.3">
      <c r="A703">
        <v>115874</v>
      </c>
      <c r="B703" t="s">
        <v>32</v>
      </c>
    </row>
    <row r="704" spans="1:2" x14ac:dyDescent="0.3">
      <c r="A704">
        <v>115874</v>
      </c>
      <c r="B704" t="s">
        <v>32</v>
      </c>
    </row>
    <row r="705" spans="1:2" x14ac:dyDescent="0.3">
      <c r="A705">
        <v>115874</v>
      </c>
      <c r="B705" t="s">
        <v>32</v>
      </c>
    </row>
    <row r="706" spans="1:2" x14ac:dyDescent="0.3">
      <c r="A706">
        <v>115874</v>
      </c>
      <c r="B706" t="s">
        <v>32</v>
      </c>
    </row>
    <row r="707" spans="1:2" x14ac:dyDescent="0.3">
      <c r="A707">
        <v>115874</v>
      </c>
      <c r="B707" t="s">
        <v>32</v>
      </c>
    </row>
    <row r="708" spans="1:2" x14ac:dyDescent="0.3">
      <c r="A708">
        <v>115874</v>
      </c>
      <c r="B708" t="s">
        <v>32</v>
      </c>
    </row>
    <row r="709" spans="1:2" x14ac:dyDescent="0.3">
      <c r="A709">
        <v>116043</v>
      </c>
      <c r="B709" t="s">
        <v>32</v>
      </c>
    </row>
    <row r="710" spans="1:2" x14ac:dyDescent="0.3">
      <c r="A710">
        <v>116043</v>
      </c>
      <c r="B710" t="s">
        <v>32</v>
      </c>
    </row>
    <row r="711" spans="1:2" x14ac:dyDescent="0.3">
      <c r="A711">
        <v>116444</v>
      </c>
      <c r="B711" t="s">
        <v>32</v>
      </c>
    </row>
    <row r="712" spans="1:2" x14ac:dyDescent="0.3">
      <c r="A712">
        <v>116444</v>
      </c>
      <c r="B712" t="s">
        <v>32</v>
      </c>
    </row>
    <row r="713" spans="1:2" x14ac:dyDescent="0.3">
      <c r="A713">
        <v>116444</v>
      </c>
      <c r="B713" t="s">
        <v>32</v>
      </c>
    </row>
    <row r="714" spans="1:2" x14ac:dyDescent="0.3">
      <c r="A714">
        <v>116444</v>
      </c>
      <c r="B714" t="s">
        <v>32</v>
      </c>
    </row>
    <row r="715" spans="1:2" x14ac:dyDescent="0.3">
      <c r="A715">
        <v>116444</v>
      </c>
      <c r="B715" t="s">
        <v>32</v>
      </c>
    </row>
    <row r="716" spans="1:2" x14ac:dyDescent="0.3">
      <c r="A716">
        <v>116444</v>
      </c>
      <c r="B716" t="s">
        <v>32</v>
      </c>
    </row>
    <row r="717" spans="1:2" x14ac:dyDescent="0.3">
      <c r="A717">
        <v>116444</v>
      </c>
      <c r="B717" t="s">
        <v>32</v>
      </c>
    </row>
    <row r="718" spans="1:2" x14ac:dyDescent="0.3">
      <c r="A718">
        <v>116444</v>
      </c>
      <c r="B718" t="s">
        <v>32</v>
      </c>
    </row>
    <row r="719" spans="1:2" x14ac:dyDescent="0.3">
      <c r="A719">
        <v>116444</v>
      </c>
      <c r="B719" t="s">
        <v>32</v>
      </c>
    </row>
    <row r="720" spans="1:2" x14ac:dyDescent="0.3">
      <c r="A720">
        <v>116444</v>
      </c>
      <c r="B720" t="s">
        <v>32</v>
      </c>
    </row>
    <row r="721" spans="1:2" x14ac:dyDescent="0.3">
      <c r="A721">
        <v>116444</v>
      </c>
      <c r="B721" t="s">
        <v>32</v>
      </c>
    </row>
    <row r="722" spans="1:2" x14ac:dyDescent="0.3">
      <c r="A722">
        <v>116444</v>
      </c>
      <c r="B722" t="s">
        <v>32</v>
      </c>
    </row>
    <row r="723" spans="1:2" x14ac:dyDescent="0.3">
      <c r="A723">
        <v>116444</v>
      </c>
      <c r="B723" t="s">
        <v>32</v>
      </c>
    </row>
    <row r="724" spans="1:2" x14ac:dyDescent="0.3">
      <c r="A724">
        <v>116444</v>
      </c>
      <c r="B724" t="s">
        <v>32</v>
      </c>
    </row>
    <row r="725" spans="1:2" x14ac:dyDescent="0.3">
      <c r="A725">
        <v>116444</v>
      </c>
      <c r="B725" t="s">
        <v>32</v>
      </c>
    </row>
    <row r="726" spans="1:2" x14ac:dyDescent="0.3">
      <c r="A726">
        <v>116444</v>
      </c>
      <c r="B726" t="s">
        <v>32</v>
      </c>
    </row>
    <row r="727" spans="1:2" x14ac:dyDescent="0.3">
      <c r="A727">
        <v>116444</v>
      </c>
      <c r="B727" t="s">
        <v>32</v>
      </c>
    </row>
    <row r="728" spans="1:2" x14ac:dyDescent="0.3">
      <c r="A728">
        <v>116444</v>
      </c>
      <c r="B728" t="s">
        <v>32</v>
      </c>
    </row>
    <row r="729" spans="1:2" x14ac:dyDescent="0.3">
      <c r="A729">
        <v>116444</v>
      </c>
      <c r="B729" t="s">
        <v>32</v>
      </c>
    </row>
    <row r="730" spans="1:2" x14ac:dyDescent="0.3">
      <c r="A730">
        <v>116604</v>
      </c>
      <c r="B730" t="s">
        <v>32</v>
      </c>
    </row>
    <row r="731" spans="1:2" x14ac:dyDescent="0.3">
      <c r="A731">
        <v>116604</v>
      </c>
      <c r="B731" t="s">
        <v>32</v>
      </c>
    </row>
    <row r="732" spans="1:2" x14ac:dyDescent="0.3">
      <c r="A732">
        <v>116952</v>
      </c>
      <c r="B732" t="s">
        <v>32</v>
      </c>
    </row>
    <row r="733" spans="1:2" x14ac:dyDescent="0.3">
      <c r="A733">
        <v>116952</v>
      </c>
      <c r="B733" t="s">
        <v>32</v>
      </c>
    </row>
    <row r="734" spans="1:2" x14ac:dyDescent="0.3">
      <c r="A734">
        <v>116987</v>
      </c>
      <c r="B734" t="s">
        <v>32</v>
      </c>
    </row>
    <row r="735" spans="1:2" x14ac:dyDescent="0.3">
      <c r="A735">
        <v>117000</v>
      </c>
      <c r="B735" t="s">
        <v>32</v>
      </c>
    </row>
    <row r="736" spans="1:2" x14ac:dyDescent="0.3">
      <c r="A736">
        <v>117500</v>
      </c>
      <c r="B736" t="s">
        <v>32</v>
      </c>
    </row>
    <row r="737" spans="1:2" x14ac:dyDescent="0.3">
      <c r="A737">
        <v>117938</v>
      </c>
      <c r="B737" t="s">
        <v>32</v>
      </c>
    </row>
    <row r="738" spans="1:2" x14ac:dyDescent="0.3">
      <c r="A738">
        <v>117938</v>
      </c>
      <c r="B738" t="s">
        <v>32</v>
      </c>
    </row>
    <row r="739" spans="1:2" x14ac:dyDescent="0.3">
      <c r="A739">
        <v>117938</v>
      </c>
      <c r="B739" t="s">
        <v>32</v>
      </c>
    </row>
    <row r="740" spans="1:2" x14ac:dyDescent="0.3">
      <c r="A740">
        <v>118233</v>
      </c>
      <c r="B740" t="s">
        <v>32</v>
      </c>
    </row>
    <row r="741" spans="1:2" x14ac:dyDescent="0.3">
      <c r="A741">
        <v>119046</v>
      </c>
      <c r="B741" t="s">
        <v>32</v>
      </c>
    </row>
    <row r="742" spans="1:2" x14ac:dyDescent="0.3">
      <c r="A742">
        <v>119046</v>
      </c>
      <c r="B742" t="s">
        <v>32</v>
      </c>
    </row>
    <row r="743" spans="1:2" x14ac:dyDescent="0.3">
      <c r="A743">
        <v>119046</v>
      </c>
      <c r="B743" t="s">
        <v>32</v>
      </c>
    </row>
    <row r="744" spans="1:2" x14ac:dyDescent="0.3">
      <c r="A744">
        <v>119109</v>
      </c>
      <c r="B744" t="s">
        <v>32</v>
      </c>
    </row>
    <row r="745" spans="1:2" x14ac:dyDescent="0.3">
      <c r="A745">
        <v>119344</v>
      </c>
      <c r="B745" t="s">
        <v>32</v>
      </c>
    </row>
    <row r="746" spans="1:2" x14ac:dyDescent="0.3">
      <c r="A746">
        <v>119344</v>
      </c>
      <c r="B746" t="s">
        <v>32</v>
      </c>
    </row>
    <row r="747" spans="1:2" x14ac:dyDescent="0.3">
      <c r="A747">
        <v>119750</v>
      </c>
      <c r="B747" t="s">
        <v>32</v>
      </c>
    </row>
    <row r="748" spans="1:2" x14ac:dyDescent="0.3">
      <c r="A748">
        <v>119750</v>
      </c>
      <c r="B748" t="s">
        <v>32</v>
      </c>
    </row>
    <row r="749" spans="1:2" x14ac:dyDescent="0.3">
      <c r="A749">
        <v>120000</v>
      </c>
      <c r="B749" t="s">
        <v>32</v>
      </c>
    </row>
    <row r="750" spans="1:2" x14ac:dyDescent="0.3">
      <c r="A750">
        <v>120000</v>
      </c>
      <c r="B750" t="s">
        <v>32</v>
      </c>
    </row>
    <row r="751" spans="1:2" x14ac:dyDescent="0.3">
      <c r="A751">
        <v>120000</v>
      </c>
      <c r="B751" t="s">
        <v>32</v>
      </c>
    </row>
    <row r="752" spans="1:2" x14ac:dyDescent="0.3">
      <c r="A752">
        <v>120000</v>
      </c>
      <c r="B752" t="s">
        <v>32</v>
      </c>
    </row>
    <row r="753" spans="1:2" x14ac:dyDescent="0.3">
      <c r="A753">
        <v>120000</v>
      </c>
      <c r="B753" t="s">
        <v>32</v>
      </c>
    </row>
    <row r="754" spans="1:2" x14ac:dyDescent="0.3">
      <c r="A754">
        <v>120000</v>
      </c>
      <c r="B754" t="s">
        <v>32</v>
      </c>
    </row>
    <row r="755" spans="1:2" x14ac:dyDescent="0.3">
      <c r="A755">
        <v>120000</v>
      </c>
      <c r="B755" t="s">
        <v>32</v>
      </c>
    </row>
    <row r="756" spans="1:2" x14ac:dyDescent="0.3">
      <c r="A756">
        <v>120000</v>
      </c>
      <c r="B756" t="s">
        <v>32</v>
      </c>
    </row>
    <row r="757" spans="1:2" x14ac:dyDescent="0.3">
      <c r="A757">
        <v>120000</v>
      </c>
      <c r="B757" t="s">
        <v>32</v>
      </c>
    </row>
    <row r="758" spans="1:2" x14ac:dyDescent="0.3">
      <c r="A758">
        <v>120000</v>
      </c>
      <c r="B758" t="s">
        <v>32</v>
      </c>
    </row>
    <row r="759" spans="1:2" x14ac:dyDescent="0.3">
      <c r="A759">
        <v>120000</v>
      </c>
      <c r="B759" t="s">
        <v>32</v>
      </c>
    </row>
    <row r="760" spans="1:2" x14ac:dyDescent="0.3">
      <c r="A760">
        <v>120000</v>
      </c>
      <c r="B760" t="s">
        <v>32</v>
      </c>
    </row>
    <row r="761" spans="1:2" x14ac:dyDescent="0.3">
      <c r="A761">
        <v>120000</v>
      </c>
      <c r="B761" t="s">
        <v>32</v>
      </c>
    </row>
    <row r="762" spans="1:2" x14ac:dyDescent="0.3">
      <c r="A762">
        <v>120000</v>
      </c>
      <c r="B762" t="s">
        <v>32</v>
      </c>
    </row>
    <row r="763" spans="1:2" x14ac:dyDescent="0.3">
      <c r="A763">
        <v>120000</v>
      </c>
      <c r="B763" t="s">
        <v>32</v>
      </c>
    </row>
    <row r="764" spans="1:2" x14ac:dyDescent="0.3">
      <c r="A764">
        <v>120000</v>
      </c>
      <c r="B764" t="s">
        <v>32</v>
      </c>
    </row>
    <row r="765" spans="1:2" x14ac:dyDescent="0.3">
      <c r="A765">
        <v>120000</v>
      </c>
      <c r="B765" t="s">
        <v>32</v>
      </c>
    </row>
    <row r="766" spans="1:2" x14ac:dyDescent="0.3">
      <c r="A766">
        <v>120000</v>
      </c>
      <c r="B766" t="s">
        <v>32</v>
      </c>
    </row>
    <row r="767" spans="1:2" x14ac:dyDescent="0.3">
      <c r="A767">
        <v>120000</v>
      </c>
      <c r="B767" t="s">
        <v>32</v>
      </c>
    </row>
    <row r="768" spans="1:2" x14ac:dyDescent="0.3">
      <c r="A768">
        <v>120000</v>
      </c>
      <c r="B768" t="s">
        <v>32</v>
      </c>
    </row>
    <row r="769" spans="1:2" x14ac:dyDescent="0.3">
      <c r="A769">
        <v>120000</v>
      </c>
      <c r="B769" t="s">
        <v>32</v>
      </c>
    </row>
    <row r="770" spans="1:2" x14ac:dyDescent="0.3">
      <c r="A770">
        <v>120000</v>
      </c>
      <c r="B770" t="s">
        <v>32</v>
      </c>
    </row>
    <row r="771" spans="1:2" x14ac:dyDescent="0.3">
      <c r="A771">
        <v>120000</v>
      </c>
      <c r="B771" t="s">
        <v>32</v>
      </c>
    </row>
    <row r="772" spans="1:2" x14ac:dyDescent="0.3">
      <c r="A772">
        <v>120277</v>
      </c>
      <c r="B772" t="s">
        <v>32</v>
      </c>
    </row>
    <row r="773" spans="1:2" x14ac:dyDescent="0.3">
      <c r="A773">
        <v>120277</v>
      </c>
      <c r="B773" t="s">
        <v>32</v>
      </c>
    </row>
    <row r="774" spans="1:2" x14ac:dyDescent="0.3">
      <c r="A774">
        <v>121209</v>
      </c>
      <c r="B774" t="s">
        <v>32</v>
      </c>
    </row>
    <row r="775" spans="1:2" x14ac:dyDescent="0.3">
      <c r="A775">
        <v>121209</v>
      </c>
      <c r="B775" t="s">
        <v>32</v>
      </c>
    </row>
    <row r="776" spans="1:2" x14ac:dyDescent="0.3">
      <c r="A776">
        <v>121209</v>
      </c>
      <c r="B776" t="s">
        <v>32</v>
      </c>
    </row>
    <row r="777" spans="1:2" x14ac:dyDescent="0.3">
      <c r="A777">
        <v>121209</v>
      </c>
      <c r="B777" t="s">
        <v>32</v>
      </c>
    </row>
    <row r="778" spans="1:2" x14ac:dyDescent="0.3">
      <c r="A778">
        <v>121209</v>
      </c>
      <c r="B778" t="s">
        <v>32</v>
      </c>
    </row>
    <row r="779" spans="1:2" x14ac:dyDescent="0.3">
      <c r="A779">
        <v>121209</v>
      </c>
      <c r="B779" t="s">
        <v>32</v>
      </c>
    </row>
    <row r="780" spans="1:2" x14ac:dyDescent="0.3">
      <c r="A780">
        <v>121209</v>
      </c>
      <c r="B780" t="s">
        <v>32</v>
      </c>
    </row>
    <row r="781" spans="1:2" x14ac:dyDescent="0.3">
      <c r="A781">
        <v>121209</v>
      </c>
      <c r="B781" t="s">
        <v>32</v>
      </c>
    </row>
    <row r="782" spans="1:2" x14ac:dyDescent="0.3">
      <c r="A782">
        <v>121209</v>
      </c>
      <c r="B782" t="s">
        <v>32</v>
      </c>
    </row>
    <row r="783" spans="1:2" x14ac:dyDescent="0.3">
      <c r="A783">
        <v>121209</v>
      </c>
      <c r="B783" t="s">
        <v>32</v>
      </c>
    </row>
    <row r="784" spans="1:2" x14ac:dyDescent="0.3">
      <c r="A784">
        <v>121209</v>
      </c>
      <c r="B784" t="s">
        <v>32</v>
      </c>
    </row>
    <row r="785" spans="1:2" x14ac:dyDescent="0.3">
      <c r="A785">
        <v>121209</v>
      </c>
      <c r="B785" t="s">
        <v>32</v>
      </c>
    </row>
    <row r="786" spans="1:2" x14ac:dyDescent="0.3">
      <c r="A786">
        <v>121209</v>
      </c>
      <c r="B786" t="s">
        <v>32</v>
      </c>
    </row>
    <row r="787" spans="1:2" x14ac:dyDescent="0.3">
      <c r="A787">
        <v>121209</v>
      </c>
      <c r="B787" t="s">
        <v>32</v>
      </c>
    </row>
    <row r="788" spans="1:2" x14ac:dyDescent="0.3">
      <c r="A788">
        <v>121209</v>
      </c>
      <c r="B788" t="s">
        <v>32</v>
      </c>
    </row>
    <row r="789" spans="1:2" x14ac:dyDescent="0.3">
      <c r="A789">
        <v>121209</v>
      </c>
      <c r="B789" t="s">
        <v>32</v>
      </c>
    </row>
    <row r="790" spans="1:2" x14ac:dyDescent="0.3">
      <c r="A790">
        <v>121209</v>
      </c>
      <c r="B790" t="s">
        <v>32</v>
      </c>
    </row>
    <row r="791" spans="1:2" x14ac:dyDescent="0.3">
      <c r="A791">
        <v>121209</v>
      </c>
      <c r="B791" t="s">
        <v>32</v>
      </c>
    </row>
    <row r="792" spans="1:2" x14ac:dyDescent="0.3">
      <c r="A792">
        <v>121209</v>
      </c>
      <c r="B792" t="s">
        <v>32</v>
      </c>
    </row>
    <row r="793" spans="1:2" x14ac:dyDescent="0.3">
      <c r="A793">
        <v>121209</v>
      </c>
      <c r="B793" t="s">
        <v>32</v>
      </c>
    </row>
    <row r="794" spans="1:2" x14ac:dyDescent="0.3">
      <c r="A794">
        <v>121209</v>
      </c>
      <c r="B794" t="s">
        <v>32</v>
      </c>
    </row>
    <row r="795" spans="1:2" x14ac:dyDescent="0.3">
      <c r="A795">
        <v>121209</v>
      </c>
      <c r="B795" t="s">
        <v>32</v>
      </c>
    </row>
    <row r="796" spans="1:2" x14ac:dyDescent="0.3">
      <c r="A796">
        <v>121382</v>
      </c>
      <c r="B796" t="s">
        <v>32</v>
      </c>
    </row>
    <row r="797" spans="1:2" x14ac:dyDescent="0.3">
      <c r="A797">
        <v>121382</v>
      </c>
      <c r="B797" t="s">
        <v>32</v>
      </c>
    </row>
    <row r="798" spans="1:2" x14ac:dyDescent="0.3">
      <c r="A798">
        <v>121382</v>
      </c>
      <c r="B798" t="s">
        <v>32</v>
      </c>
    </row>
    <row r="799" spans="1:2" x14ac:dyDescent="0.3">
      <c r="A799">
        <v>121382</v>
      </c>
      <c r="B799" t="s">
        <v>32</v>
      </c>
    </row>
    <row r="800" spans="1:2" x14ac:dyDescent="0.3">
      <c r="A800">
        <v>121382</v>
      </c>
      <c r="B800" t="s">
        <v>32</v>
      </c>
    </row>
    <row r="801" spans="1:2" x14ac:dyDescent="0.3">
      <c r="A801">
        <v>121382</v>
      </c>
      <c r="B801" t="s">
        <v>32</v>
      </c>
    </row>
    <row r="802" spans="1:2" x14ac:dyDescent="0.3">
      <c r="A802">
        <v>121382</v>
      </c>
      <c r="B802" t="s">
        <v>32</v>
      </c>
    </row>
    <row r="803" spans="1:2" x14ac:dyDescent="0.3">
      <c r="A803">
        <v>121382</v>
      </c>
      <c r="B803" t="s">
        <v>32</v>
      </c>
    </row>
    <row r="804" spans="1:2" x14ac:dyDescent="0.3">
      <c r="A804">
        <v>121382</v>
      </c>
      <c r="B804" t="s">
        <v>32</v>
      </c>
    </row>
    <row r="805" spans="1:2" x14ac:dyDescent="0.3">
      <c r="A805">
        <v>121382</v>
      </c>
      <c r="B805" t="s">
        <v>32</v>
      </c>
    </row>
    <row r="806" spans="1:2" x14ac:dyDescent="0.3">
      <c r="A806">
        <v>121382</v>
      </c>
      <c r="B806" t="s">
        <v>32</v>
      </c>
    </row>
    <row r="807" spans="1:2" x14ac:dyDescent="0.3">
      <c r="A807">
        <v>121382</v>
      </c>
      <c r="B807" t="s">
        <v>32</v>
      </c>
    </row>
    <row r="808" spans="1:2" x14ac:dyDescent="0.3">
      <c r="A808">
        <v>121382</v>
      </c>
      <c r="B808" t="s">
        <v>32</v>
      </c>
    </row>
    <row r="809" spans="1:2" x14ac:dyDescent="0.3">
      <c r="A809">
        <v>121382</v>
      </c>
      <c r="B809" t="s">
        <v>32</v>
      </c>
    </row>
    <row r="810" spans="1:2" x14ac:dyDescent="0.3">
      <c r="A810">
        <v>121382</v>
      </c>
      <c r="B810" t="s">
        <v>32</v>
      </c>
    </row>
    <row r="811" spans="1:2" x14ac:dyDescent="0.3">
      <c r="A811">
        <v>121382</v>
      </c>
      <c r="B811" t="s">
        <v>32</v>
      </c>
    </row>
    <row r="812" spans="1:2" x14ac:dyDescent="0.3">
      <c r="A812">
        <v>121382</v>
      </c>
      <c r="B812" t="s">
        <v>32</v>
      </c>
    </row>
    <row r="813" spans="1:2" x14ac:dyDescent="0.3">
      <c r="A813">
        <v>122730</v>
      </c>
      <c r="B813" t="s">
        <v>32</v>
      </c>
    </row>
    <row r="814" spans="1:2" x14ac:dyDescent="0.3">
      <c r="A814">
        <v>123486</v>
      </c>
      <c r="B814" t="s">
        <v>32</v>
      </c>
    </row>
    <row r="815" spans="1:2" x14ac:dyDescent="0.3">
      <c r="A815">
        <v>123486</v>
      </c>
      <c r="B815" t="s">
        <v>32</v>
      </c>
    </row>
    <row r="816" spans="1:2" x14ac:dyDescent="0.3">
      <c r="A816">
        <v>123486</v>
      </c>
      <c r="B816" t="s">
        <v>32</v>
      </c>
    </row>
    <row r="817" spans="1:2" x14ac:dyDescent="0.3">
      <c r="A817">
        <v>123486</v>
      </c>
      <c r="B817" t="s">
        <v>32</v>
      </c>
    </row>
    <row r="818" spans="1:2" x14ac:dyDescent="0.3">
      <c r="A818">
        <v>123486</v>
      </c>
      <c r="B818" t="s">
        <v>32</v>
      </c>
    </row>
    <row r="819" spans="1:2" x14ac:dyDescent="0.3">
      <c r="A819">
        <v>123486</v>
      </c>
      <c r="B819" t="s">
        <v>32</v>
      </c>
    </row>
    <row r="820" spans="1:2" x14ac:dyDescent="0.3">
      <c r="A820">
        <v>123486</v>
      </c>
      <c r="B820" t="s">
        <v>32</v>
      </c>
    </row>
    <row r="821" spans="1:2" x14ac:dyDescent="0.3">
      <c r="A821">
        <v>123486</v>
      </c>
      <c r="B821" t="s">
        <v>32</v>
      </c>
    </row>
    <row r="822" spans="1:2" x14ac:dyDescent="0.3">
      <c r="A822">
        <v>123486</v>
      </c>
      <c r="B822" t="s">
        <v>32</v>
      </c>
    </row>
    <row r="823" spans="1:2" x14ac:dyDescent="0.3">
      <c r="A823">
        <v>123486</v>
      </c>
      <c r="B823" t="s">
        <v>32</v>
      </c>
    </row>
    <row r="824" spans="1:2" x14ac:dyDescent="0.3">
      <c r="A824">
        <v>123486</v>
      </c>
      <c r="B824" t="s">
        <v>32</v>
      </c>
    </row>
    <row r="825" spans="1:2" x14ac:dyDescent="0.3">
      <c r="A825">
        <v>123486</v>
      </c>
      <c r="B825" t="s">
        <v>32</v>
      </c>
    </row>
    <row r="826" spans="1:2" x14ac:dyDescent="0.3">
      <c r="A826">
        <v>123486</v>
      </c>
      <c r="B826" t="s">
        <v>32</v>
      </c>
    </row>
    <row r="827" spans="1:2" x14ac:dyDescent="0.3">
      <c r="A827">
        <v>123486</v>
      </c>
      <c r="B827" t="s">
        <v>32</v>
      </c>
    </row>
    <row r="828" spans="1:2" x14ac:dyDescent="0.3">
      <c r="A828">
        <v>123486</v>
      </c>
      <c r="B828" t="s">
        <v>32</v>
      </c>
    </row>
    <row r="829" spans="1:2" x14ac:dyDescent="0.3">
      <c r="A829">
        <v>123486</v>
      </c>
      <c r="B829" t="s">
        <v>32</v>
      </c>
    </row>
    <row r="830" spans="1:2" x14ac:dyDescent="0.3">
      <c r="A830">
        <v>123486</v>
      </c>
      <c r="B830" t="s">
        <v>32</v>
      </c>
    </row>
    <row r="831" spans="1:2" x14ac:dyDescent="0.3">
      <c r="A831">
        <v>123486</v>
      </c>
      <c r="B831" t="s">
        <v>32</v>
      </c>
    </row>
    <row r="832" spans="1:2" x14ac:dyDescent="0.3">
      <c r="A832">
        <v>123486</v>
      </c>
      <c r="B832" t="s">
        <v>32</v>
      </c>
    </row>
    <row r="833" spans="1:2" x14ac:dyDescent="0.3">
      <c r="A833">
        <v>123637</v>
      </c>
      <c r="B833" t="s">
        <v>32</v>
      </c>
    </row>
    <row r="834" spans="1:2" x14ac:dyDescent="0.3">
      <c r="A834">
        <v>123637</v>
      </c>
      <c r="B834" t="s">
        <v>32</v>
      </c>
    </row>
    <row r="835" spans="1:2" x14ac:dyDescent="0.3">
      <c r="A835">
        <v>123790</v>
      </c>
      <c r="B835" t="s">
        <v>32</v>
      </c>
    </row>
    <row r="836" spans="1:2" x14ac:dyDescent="0.3">
      <c r="A836">
        <v>123790</v>
      </c>
      <c r="B836" t="s">
        <v>32</v>
      </c>
    </row>
    <row r="837" spans="1:2" x14ac:dyDescent="0.3">
      <c r="A837">
        <v>123790</v>
      </c>
      <c r="B837" t="s">
        <v>32</v>
      </c>
    </row>
    <row r="838" spans="1:2" x14ac:dyDescent="0.3">
      <c r="A838">
        <v>123790</v>
      </c>
      <c r="B838" t="s">
        <v>32</v>
      </c>
    </row>
    <row r="839" spans="1:2" x14ac:dyDescent="0.3">
      <c r="A839">
        <v>123790</v>
      </c>
      <c r="B839" t="s">
        <v>32</v>
      </c>
    </row>
    <row r="840" spans="1:2" x14ac:dyDescent="0.3">
      <c r="A840">
        <v>123790</v>
      </c>
      <c r="B840" t="s">
        <v>32</v>
      </c>
    </row>
    <row r="841" spans="1:2" x14ac:dyDescent="0.3">
      <c r="A841">
        <v>123790</v>
      </c>
      <c r="B841" t="s">
        <v>32</v>
      </c>
    </row>
    <row r="842" spans="1:2" x14ac:dyDescent="0.3">
      <c r="A842">
        <v>123790</v>
      </c>
      <c r="B842" t="s">
        <v>32</v>
      </c>
    </row>
    <row r="843" spans="1:2" x14ac:dyDescent="0.3">
      <c r="A843">
        <v>123790</v>
      </c>
      <c r="B843" t="s">
        <v>32</v>
      </c>
    </row>
    <row r="844" spans="1:2" x14ac:dyDescent="0.3">
      <c r="A844">
        <v>123790</v>
      </c>
      <c r="B844" t="s">
        <v>32</v>
      </c>
    </row>
    <row r="845" spans="1:2" x14ac:dyDescent="0.3">
      <c r="A845">
        <v>123790</v>
      </c>
      <c r="B845" t="s">
        <v>32</v>
      </c>
    </row>
    <row r="846" spans="1:2" x14ac:dyDescent="0.3">
      <c r="A846">
        <v>123790</v>
      </c>
      <c r="B846" t="s">
        <v>32</v>
      </c>
    </row>
    <row r="847" spans="1:2" x14ac:dyDescent="0.3">
      <c r="A847">
        <v>123790</v>
      </c>
      <c r="B847" t="s">
        <v>32</v>
      </c>
    </row>
    <row r="848" spans="1:2" x14ac:dyDescent="0.3">
      <c r="A848">
        <v>123790</v>
      </c>
      <c r="B848" t="s">
        <v>32</v>
      </c>
    </row>
    <row r="849" spans="1:2" x14ac:dyDescent="0.3">
      <c r="A849">
        <v>123790</v>
      </c>
      <c r="B849" t="s">
        <v>32</v>
      </c>
    </row>
    <row r="850" spans="1:2" x14ac:dyDescent="0.3">
      <c r="A850">
        <v>123790</v>
      </c>
      <c r="B850" t="s">
        <v>32</v>
      </c>
    </row>
    <row r="851" spans="1:2" x14ac:dyDescent="0.3">
      <c r="A851">
        <v>123790</v>
      </c>
      <c r="B851" t="s">
        <v>32</v>
      </c>
    </row>
    <row r="852" spans="1:2" x14ac:dyDescent="0.3">
      <c r="A852">
        <v>123790</v>
      </c>
      <c r="B852" t="s">
        <v>32</v>
      </c>
    </row>
    <row r="853" spans="1:2" x14ac:dyDescent="0.3">
      <c r="A853">
        <v>123790</v>
      </c>
      <c r="B853" t="s">
        <v>32</v>
      </c>
    </row>
    <row r="854" spans="1:2" x14ac:dyDescent="0.3">
      <c r="A854">
        <v>124335</v>
      </c>
      <c r="B854" t="s">
        <v>32</v>
      </c>
    </row>
    <row r="855" spans="1:2" x14ac:dyDescent="0.3">
      <c r="A855">
        <v>124335</v>
      </c>
      <c r="B855" t="s">
        <v>32</v>
      </c>
    </row>
    <row r="856" spans="1:2" x14ac:dyDescent="0.3">
      <c r="A856">
        <v>124335</v>
      </c>
      <c r="B856" t="s">
        <v>32</v>
      </c>
    </row>
    <row r="857" spans="1:2" x14ac:dyDescent="0.3">
      <c r="A857">
        <v>124335</v>
      </c>
      <c r="B857" t="s">
        <v>32</v>
      </c>
    </row>
    <row r="858" spans="1:2" x14ac:dyDescent="0.3">
      <c r="A858">
        <v>124335</v>
      </c>
      <c r="B858" t="s">
        <v>32</v>
      </c>
    </row>
    <row r="859" spans="1:2" x14ac:dyDescent="0.3">
      <c r="A859">
        <v>124335</v>
      </c>
      <c r="B859" t="s">
        <v>32</v>
      </c>
    </row>
    <row r="860" spans="1:2" x14ac:dyDescent="0.3">
      <c r="A860">
        <v>124335</v>
      </c>
      <c r="B860" t="s">
        <v>32</v>
      </c>
    </row>
    <row r="861" spans="1:2" x14ac:dyDescent="0.3">
      <c r="A861">
        <v>124335</v>
      </c>
      <c r="B861" t="s">
        <v>32</v>
      </c>
    </row>
    <row r="862" spans="1:2" x14ac:dyDescent="0.3">
      <c r="A862">
        <v>124335</v>
      </c>
      <c r="B862" t="s">
        <v>32</v>
      </c>
    </row>
    <row r="863" spans="1:2" x14ac:dyDescent="0.3">
      <c r="A863">
        <v>124335</v>
      </c>
      <c r="B863" t="s">
        <v>32</v>
      </c>
    </row>
    <row r="864" spans="1:2" x14ac:dyDescent="0.3">
      <c r="A864">
        <v>124335</v>
      </c>
      <c r="B864" t="s">
        <v>32</v>
      </c>
    </row>
    <row r="865" spans="1:2" x14ac:dyDescent="0.3">
      <c r="A865">
        <v>124335</v>
      </c>
      <c r="B865" t="s">
        <v>32</v>
      </c>
    </row>
    <row r="866" spans="1:2" x14ac:dyDescent="0.3">
      <c r="A866">
        <v>124335</v>
      </c>
      <c r="B866" t="s">
        <v>32</v>
      </c>
    </row>
    <row r="867" spans="1:2" x14ac:dyDescent="0.3">
      <c r="A867">
        <v>124335</v>
      </c>
      <c r="B867" t="s">
        <v>32</v>
      </c>
    </row>
    <row r="868" spans="1:2" x14ac:dyDescent="0.3">
      <c r="A868">
        <v>124335</v>
      </c>
      <c r="B868" t="s">
        <v>32</v>
      </c>
    </row>
    <row r="869" spans="1:2" x14ac:dyDescent="0.3">
      <c r="A869">
        <v>124335</v>
      </c>
      <c r="B869" t="s">
        <v>32</v>
      </c>
    </row>
    <row r="870" spans="1:2" x14ac:dyDescent="0.3">
      <c r="A870">
        <v>124335</v>
      </c>
      <c r="B870" t="s">
        <v>32</v>
      </c>
    </row>
    <row r="871" spans="1:2" x14ac:dyDescent="0.3">
      <c r="A871">
        <v>124335</v>
      </c>
      <c r="B871" t="s">
        <v>32</v>
      </c>
    </row>
    <row r="872" spans="1:2" x14ac:dyDescent="0.3">
      <c r="A872">
        <v>124335</v>
      </c>
      <c r="B872" t="s">
        <v>32</v>
      </c>
    </row>
    <row r="873" spans="1:2" x14ac:dyDescent="0.3">
      <c r="A873">
        <v>124335</v>
      </c>
      <c r="B873" t="s">
        <v>32</v>
      </c>
    </row>
    <row r="874" spans="1:2" x14ac:dyDescent="0.3">
      <c r="A874">
        <v>124335</v>
      </c>
      <c r="B874" t="s">
        <v>32</v>
      </c>
    </row>
    <row r="875" spans="1:2" x14ac:dyDescent="0.3">
      <c r="A875">
        <v>124335</v>
      </c>
      <c r="B875" t="s">
        <v>32</v>
      </c>
    </row>
    <row r="876" spans="1:2" x14ac:dyDescent="0.3">
      <c r="A876">
        <v>124750</v>
      </c>
      <c r="B876" t="s">
        <v>32</v>
      </c>
    </row>
    <row r="877" spans="1:2" x14ac:dyDescent="0.3">
      <c r="A877">
        <v>124801</v>
      </c>
      <c r="B877" t="s">
        <v>32</v>
      </c>
    </row>
    <row r="878" spans="1:2" x14ac:dyDescent="0.3">
      <c r="A878">
        <v>124950</v>
      </c>
      <c r="B878" t="s">
        <v>32</v>
      </c>
    </row>
    <row r="879" spans="1:2" x14ac:dyDescent="0.3">
      <c r="A879">
        <v>124950</v>
      </c>
      <c r="B879" t="s">
        <v>32</v>
      </c>
    </row>
    <row r="880" spans="1:2" x14ac:dyDescent="0.3">
      <c r="A880">
        <v>125000</v>
      </c>
      <c r="B880" t="s">
        <v>32</v>
      </c>
    </row>
    <row r="881" spans="1:2" x14ac:dyDescent="0.3">
      <c r="A881">
        <v>125000</v>
      </c>
      <c r="B881" t="s">
        <v>32</v>
      </c>
    </row>
    <row r="882" spans="1:2" x14ac:dyDescent="0.3">
      <c r="A882">
        <v>125000</v>
      </c>
      <c r="B882" t="s">
        <v>32</v>
      </c>
    </row>
    <row r="883" spans="1:2" x14ac:dyDescent="0.3">
      <c r="A883">
        <v>125000</v>
      </c>
      <c r="B883" t="s">
        <v>32</v>
      </c>
    </row>
    <row r="884" spans="1:2" x14ac:dyDescent="0.3">
      <c r="A884">
        <v>125000</v>
      </c>
      <c r="B884" t="s">
        <v>32</v>
      </c>
    </row>
    <row r="885" spans="1:2" x14ac:dyDescent="0.3">
      <c r="A885">
        <v>125000</v>
      </c>
      <c r="B885" t="s">
        <v>32</v>
      </c>
    </row>
    <row r="886" spans="1:2" x14ac:dyDescent="0.3">
      <c r="A886">
        <v>125000</v>
      </c>
      <c r="B886" t="s">
        <v>32</v>
      </c>
    </row>
    <row r="887" spans="1:2" x14ac:dyDescent="0.3">
      <c r="A887">
        <v>125000</v>
      </c>
      <c r="B887" t="s">
        <v>32</v>
      </c>
    </row>
    <row r="888" spans="1:2" x14ac:dyDescent="0.3">
      <c r="A888">
        <v>125000</v>
      </c>
      <c r="B888" t="s">
        <v>32</v>
      </c>
    </row>
    <row r="889" spans="1:2" x14ac:dyDescent="0.3">
      <c r="A889">
        <v>125000</v>
      </c>
      <c r="B889" t="s">
        <v>32</v>
      </c>
    </row>
    <row r="890" spans="1:2" x14ac:dyDescent="0.3">
      <c r="A890">
        <v>125000</v>
      </c>
      <c r="B890" t="s">
        <v>32</v>
      </c>
    </row>
    <row r="891" spans="1:2" x14ac:dyDescent="0.3">
      <c r="A891">
        <v>125000</v>
      </c>
      <c r="B891" t="s">
        <v>32</v>
      </c>
    </row>
    <row r="892" spans="1:2" x14ac:dyDescent="0.3">
      <c r="A892">
        <v>125000</v>
      </c>
      <c r="B892" t="s">
        <v>32</v>
      </c>
    </row>
    <row r="893" spans="1:2" x14ac:dyDescent="0.3">
      <c r="A893">
        <v>125000</v>
      </c>
      <c r="B893" t="s">
        <v>32</v>
      </c>
    </row>
    <row r="894" spans="1:2" x14ac:dyDescent="0.3">
      <c r="A894">
        <v>125000</v>
      </c>
      <c r="B894" t="s">
        <v>32</v>
      </c>
    </row>
    <row r="895" spans="1:2" x14ac:dyDescent="0.3">
      <c r="A895">
        <v>125491</v>
      </c>
      <c r="B895" t="s">
        <v>32</v>
      </c>
    </row>
    <row r="896" spans="1:2" x14ac:dyDescent="0.3">
      <c r="A896">
        <v>125491</v>
      </c>
      <c r="B896" t="s">
        <v>32</v>
      </c>
    </row>
    <row r="897" spans="1:2" x14ac:dyDescent="0.3">
      <c r="A897">
        <v>126425</v>
      </c>
      <c r="B897" t="s">
        <v>32</v>
      </c>
    </row>
    <row r="898" spans="1:2" x14ac:dyDescent="0.3">
      <c r="A898">
        <v>126650</v>
      </c>
      <c r="B898" t="s">
        <v>32</v>
      </c>
    </row>
    <row r="899" spans="1:2" x14ac:dyDescent="0.3">
      <c r="A899">
        <v>126650</v>
      </c>
      <c r="B899" t="s">
        <v>32</v>
      </c>
    </row>
    <row r="900" spans="1:2" x14ac:dyDescent="0.3">
      <c r="A900">
        <v>126650</v>
      </c>
      <c r="B900" t="s">
        <v>32</v>
      </c>
    </row>
    <row r="901" spans="1:2" x14ac:dyDescent="0.3">
      <c r="A901">
        <v>126650</v>
      </c>
      <c r="B901" t="s">
        <v>32</v>
      </c>
    </row>
    <row r="902" spans="1:2" x14ac:dyDescent="0.3">
      <c r="A902">
        <v>126650</v>
      </c>
      <c r="B902" t="s">
        <v>32</v>
      </c>
    </row>
    <row r="903" spans="1:2" x14ac:dyDescent="0.3">
      <c r="A903">
        <v>126650</v>
      </c>
      <c r="B903" t="s">
        <v>32</v>
      </c>
    </row>
    <row r="904" spans="1:2" x14ac:dyDescent="0.3">
      <c r="A904">
        <v>126650</v>
      </c>
      <c r="B904" t="s">
        <v>32</v>
      </c>
    </row>
    <row r="905" spans="1:2" x14ac:dyDescent="0.3">
      <c r="A905">
        <v>127026</v>
      </c>
      <c r="B905" t="s">
        <v>32</v>
      </c>
    </row>
    <row r="906" spans="1:2" x14ac:dyDescent="0.3">
      <c r="A906">
        <v>127026</v>
      </c>
      <c r="B906" t="s">
        <v>32</v>
      </c>
    </row>
    <row r="907" spans="1:2" x14ac:dyDescent="0.3">
      <c r="A907">
        <v>127499</v>
      </c>
      <c r="B907" t="s">
        <v>32</v>
      </c>
    </row>
    <row r="908" spans="1:2" x14ac:dyDescent="0.3">
      <c r="A908">
        <v>127500</v>
      </c>
      <c r="B908" t="s">
        <v>32</v>
      </c>
    </row>
    <row r="909" spans="1:2" x14ac:dyDescent="0.3">
      <c r="A909">
        <v>127500</v>
      </c>
      <c r="B909" t="s">
        <v>32</v>
      </c>
    </row>
    <row r="910" spans="1:2" x14ac:dyDescent="0.3">
      <c r="A910">
        <v>127500</v>
      </c>
      <c r="B910" t="s">
        <v>32</v>
      </c>
    </row>
    <row r="911" spans="1:2" x14ac:dyDescent="0.3">
      <c r="A911">
        <v>127500</v>
      </c>
      <c r="B911" t="s">
        <v>32</v>
      </c>
    </row>
    <row r="912" spans="1:2" x14ac:dyDescent="0.3">
      <c r="A912">
        <v>129500</v>
      </c>
      <c r="B912" t="s">
        <v>32</v>
      </c>
    </row>
    <row r="913" spans="1:2" x14ac:dyDescent="0.3">
      <c r="A913">
        <v>129500</v>
      </c>
      <c r="B913" t="s">
        <v>32</v>
      </c>
    </row>
    <row r="914" spans="1:2" x14ac:dyDescent="0.3">
      <c r="A914">
        <v>129500</v>
      </c>
      <c r="B914" t="s">
        <v>32</v>
      </c>
    </row>
    <row r="915" spans="1:2" x14ac:dyDescent="0.3">
      <c r="A915">
        <v>129500</v>
      </c>
      <c r="B915" t="s">
        <v>32</v>
      </c>
    </row>
    <row r="916" spans="1:2" x14ac:dyDescent="0.3">
      <c r="A916">
        <v>129500</v>
      </c>
      <c r="B916" t="s">
        <v>32</v>
      </c>
    </row>
    <row r="917" spans="1:2" x14ac:dyDescent="0.3">
      <c r="A917">
        <v>129500</v>
      </c>
      <c r="B917" t="s">
        <v>32</v>
      </c>
    </row>
    <row r="918" spans="1:2" x14ac:dyDescent="0.3">
      <c r="A918">
        <v>129500</v>
      </c>
      <c r="B918" t="s">
        <v>32</v>
      </c>
    </row>
    <row r="919" spans="1:2" x14ac:dyDescent="0.3">
      <c r="A919">
        <v>129500</v>
      </c>
      <c r="B919" t="s">
        <v>32</v>
      </c>
    </row>
    <row r="920" spans="1:2" x14ac:dyDescent="0.3">
      <c r="A920">
        <v>129500</v>
      </c>
      <c r="B920" t="s">
        <v>32</v>
      </c>
    </row>
    <row r="921" spans="1:2" x14ac:dyDescent="0.3">
      <c r="A921">
        <v>129500</v>
      </c>
      <c r="B921" t="s">
        <v>32</v>
      </c>
    </row>
    <row r="922" spans="1:2" x14ac:dyDescent="0.3">
      <c r="A922">
        <v>129500</v>
      </c>
      <c r="B922" t="s">
        <v>32</v>
      </c>
    </row>
    <row r="923" spans="1:2" x14ac:dyDescent="0.3">
      <c r="A923">
        <v>129500</v>
      </c>
      <c r="B923" t="s">
        <v>32</v>
      </c>
    </row>
    <row r="924" spans="1:2" x14ac:dyDescent="0.3">
      <c r="A924">
        <v>129500</v>
      </c>
      <c r="B924" t="s">
        <v>32</v>
      </c>
    </row>
    <row r="925" spans="1:2" x14ac:dyDescent="0.3">
      <c r="A925">
        <v>129500</v>
      </c>
      <c r="B925" t="s">
        <v>32</v>
      </c>
    </row>
    <row r="926" spans="1:2" x14ac:dyDescent="0.3">
      <c r="A926">
        <v>129500</v>
      </c>
      <c r="B926" t="s">
        <v>32</v>
      </c>
    </row>
    <row r="927" spans="1:2" x14ac:dyDescent="0.3">
      <c r="A927">
        <v>129500</v>
      </c>
      <c r="B927" t="s">
        <v>32</v>
      </c>
    </row>
    <row r="928" spans="1:2" x14ac:dyDescent="0.3">
      <c r="A928">
        <v>129500</v>
      </c>
      <c r="B928" t="s">
        <v>32</v>
      </c>
    </row>
    <row r="929" spans="1:2" x14ac:dyDescent="0.3">
      <c r="A929">
        <v>129500</v>
      </c>
      <c r="B929" t="s">
        <v>32</v>
      </c>
    </row>
    <row r="930" spans="1:2" x14ac:dyDescent="0.3">
      <c r="A930">
        <v>129500</v>
      </c>
      <c r="B930" t="s">
        <v>32</v>
      </c>
    </row>
    <row r="931" spans="1:2" x14ac:dyDescent="0.3">
      <c r="A931">
        <v>129500</v>
      </c>
      <c r="B931" t="s">
        <v>32</v>
      </c>
    </row>
    <row r="932" spans="1:2" x14ac:dyDescent="0.3">
      <c r="A932">
        <v>129500</v>
      </c>
      <c r="B932" t="s">
        <v>32</v>
      </c>
    </row>
    <row r="933" spans="1:2" x14ac:dyDescent="0.3">
      <c r="A933">
        <v>129500</v>
      </c>
      <c r="B933" t="s">
        <v>32</v>
      </c>
    </row>
    <row r="934" spans="1:2" x14ac:dyDescent="0.3">
      <c r="A934">
        <v>130000</v>
      </c>
      <c r="B934" t="s">
        <v>32</v>
      </c>
    </row>
    <row r="935" spans="1:2" x14ac:dyDescent="0.3">
      <c r="A935">
        <v>130000</v>
      </c>
      <c r="B935" t="s">
        <v>32</v>
      </c>
    </row>
    <row r="936" spans="1:2" x14ac:dyDescent="0.3">
      <c r="A936">
        <v>130000</v>
      </c>
      <c r="B936" t="s">
        <v>32</v>
      </c>
    </row>
    <row r="937" spans="1:2" x14ac:dyDescent="0.3">
      <c r="A937">
        <v>130000</v>
      </c>
      <c r="B937" t="s">
        <v>32</v>
      </c>
    </row>
    <row r="938" spans="1:2" x14ac:dyDescent="0.3">
      <c r="A938">
        <v>130000</v>
      </c>
      <c r="B938" t="s">
        <v>32</v>
      </c>
    </row>
    <row r="939" spans="1:2" x14ac:dyDescent="0.3">
      <c r="A939">
        <v>130000</v>
      </c>
      <c r="B939" t="s">
        <v>32</v>
      </c>
    </row>
    <row r="940" spans="1:2" x14ac:dyDescent="0.3">
      <c r="A940">
        <v>130000</v>
      </c>
      <c r="B940" t="s">
        <v>32</v>
      </c>
    </row>
    <row r="941" spans="1:2" x14ac:dyDescent="0.3">
      <c r="A941">
        <v>130000</v>
      </c>
      <c r="B941" t="s">
        <v>32</v>
      </c>
    </row>
    <row r="942" spans="1:2" x14ac:dyDescent="0.3">
      <c r="A942">
        <v>130000</v>
      </c>
      <c r="B942" t="s">
        <v>32</v>
      </c>
    </row>
    <row r="943" spans="1:2" x14ac:dyDescent="0.3">
      <c r="A943">
        <v>130000</v>
      </c>
      <c r="B943" t="s">
        <v>32</v>
      </c>
    </row>
    <row r="944" spans="1:2" x14ac:dyDescent="0.3">
      <c r="A944">
        <v>130000</v>
      </c>
      <c r="B944" t="s">
        <v>32</v>
      </c>
    </row>
    <row r="945" spans="1:2" x14ac:dyDescent="0.3">
      <c r="A945">
        <v>130000</v>
      </c>
      <c r="B945" t="s">
        <v>32</v>
      </c>
    </row>
    <row r="946" spans="1:2" x14ac:dyDescent="0.3">
      <c r="A946">
        <v>130000</v>
      </c>
      <c r="B946" t="s">
        <v>32</v>
      </c>
    </row>
    <row r="947" spans="1:2" x14ac:dyDescent="0.3">
      <c r="A947">
        <v>130000</v>
      </c>
      <c r="B947" t="s">
        <v>32</v>
      </c>
    </row>
    <row r="948" spans="1:2" x14ac:dyDescent="0.3">
      <c r="A948">
        <v>130000</v>
      </c>
      <c r="B948" t="s">
        <v>32</v>
      </c>
    </row>
    <row r="949" spans="1:2" x14ac:dyDescent="0.3">
      <c r="A949">
        <v>130000</v>
      </c>
      <c r="B949" t="s">
        <v>32</v>
      </c>
    </row>
    <row r="950" spans="1:2" x14ac:dyDescent="0.3">
      <c r="A950">
        <v>130000</v>
      </c>
      <c r="B950" t="s">
        <v>32</v>
      </c>
    </row>
    <row r="951" spans="1:2" x14ac:dyDescent="0.3">
      <c r="A951">
        <v>130000</v>
      </c>
      <c r="B951" t="s">
        <v>32</v>
      </c>
    </row>
    <row r="952" spans="1:2" x14ac:dyDescent="0.3">
      <c r="A952">
        <v>130000</v>
      </c>
      <c r="B952" t="s">
        <v>32</v>
      </c>
    </row>
    <row r="953" spans="1:2" x14ac:dyDescent="0.3">
      <c r="A953">
        <v>130000</v>
      </c>
      <c r="B953" t="s">
        <v>32</v>
      </c>
    </row>
    <row r="954" spans="1:2" x14ac:dyDescent="0.3">
      <c r="A954">
        <v>130000</v>
      </c>
      <c r="B954" t="s">
        <v>32</v>
      </c>
    </row>
    <row r="955" spans="1:2" x14ac:dyDescent="0.3">
      <c r="A955">
        <v>130000</v>
      </c>
      <c r="B955" t="s">
        <v>32</v>
      </c>
    </row>
    <row r="956" spans="1:2" x14ac:dyDescent="0.3">
      <c r="A956">
        <v>130000</v>
      </c>
      <c r="B956" t="s">
        <v>32</v>
      </c>
    </row>
    <row r="957" spans="1:2" x14ac:dyDescent="0.3">
      <c r="A957">
        <v>130000</v>
      </c>
      <c r="B957" t="s">
        <v>32</v>
      </c>
    </row>
    <row r="958" spans="1:2" x14ac:dyDescent="0.3">
      <c r="A958">
        <v>130000</v>
      </c>
      <c r="B958" t="s">
        <v>32</v>
      </c>
    </row>
    <row r="959" spans="1:2" x14ac:dyDescent="0.3">
      <c r="A959">
        <v>130223</v>
      </c>
      <c r="B959" t="s">
        <v>32</v>
      </c>
    </row>
    <row r="960" spans="1:2" x14ac:dyDescent="0.3">
      <c r="A960">
        <v>130223</v>
      </c>
      <c r="B960" t="s">
        <v>32</v>
      </c>
    </row>
    <row r="961" spans="1:2" x14ac:dyDescent="0.3">
      <c r="A961">
        <v>130522</v>
      </c>
      <c r="B961" t="s">
        <v>32</v>
      </c>
    </row>
    <row r="962" spans="1:2" x14ac:dyDescent="0.3">
      <c r="A962">
        <v>130522</v>
      </c>
      <c r="B962" t="s">
        <v>32</v>
      </c>
    </row>
    <row r="963" spans="1:2" x14ac:dyDescent="0.3">
      <c r="A963">
        <v>131287</v>
      </c>
      <c r="B963" t="s">
        <v>32</v>
      </c>
    </row>
    <row r="964" spans="1:2" x14ac:dyDescent="0.3">
      <c r="A964">
        <v>132367</v>
      </c>
      <c r="B964" t="s">
        <v>32</v>
      </c>
    </row>
    <row r="965" spans="1:2" x14ac:dyDescent="0.3">
      <c r="A965">
        <v>132367</v>
      </c>
      <c r="B965" t="s">
        <v>32</v>
      </c>
    </row>
    <row r="966" spans="1:2" x14ac:dyDescent="0.3">
      <c r="A966">
        <v>132367</v>
      </c>
      <c r="B966" t="s">
        <v>32</v>
      </c>
    </row>
    <row r="967" spans="1:2" x14ac:dyDescent="0.3">
      <c r="A967">
        <v>132662</v>
      </c>
      <c r="B967" t="s">
        <v>32</v>
      </c>
    </row>
    <row r="968" spans="1:2" x14ac:dyDescent="0.3">
      <c r="A968">
        <v>132791</v>
      </c>
      <c r="B968" t="s">
        <v>32</v>
      </c>
    </row>
    <row r="969" spans="1:2" x14ac:dyDescent="0.3">
      <c r="A969">
        <v>133699</v>
      </c>
      <c r="B969" t="s">
        <v>32</v>
      </c>
    </row>
    <row r="970" spans="1:2" x14ac:dyDescent="0.3">
      <c r="A970">
        <v>134155</v>
      </c>
      <c r="B970" t="s">
        <v>32</v>
      </c>
    </row>
    <row r="971" spans="1:2" x14ac:dyDescent="0.3">
      <c r="A971">
        <v>134155</v>
      </c>
      <c r="B971" t="s">
        <v>32</v>
      </c>
    </row>
    <row r="972" spans="1:2" x14ac:dyDescent="0.3">
      <c r="A972">
        <v>134163</v>
      </c>
      <c r="B972" t="s">
        <v>32</v>
      </c>
    </row>
    <row r="973" spans="1:2" x14ac:dyDescent="0.3">
      <c r="A973">
        <v>134321</v>
      </c>
      <c r="B973" t="s">
        <v>32</v>
      </c>
    </row>
    <row r="974" spans="1:2" x14ac:dyDescent="0.3">
      <c r="A974">
        <v>134898</v>
      </c>
      <c r="B974" t="s">
        <v>32</v>
      </c>
    </row>
    <row r="975" spans="1:2" x14ac:dyDescent="0.3">
      <c r="A975">
        <v>135000</v>
      </c>
      <c r="B975" t="s">
        <v>32</v>
      </c>
    </row>
    <row r="976" spans="1:2" x14ac:dyDescent="0.3">
      <c r="A976">
        <v>135000</v>
      </c>
      <c r="B976" t="s">
        <v>32</v>
      </c>
    </row>
    <row r="977" spans="1:2" x14ac:dyDescent="0.3">
      <c r="A977">
        <v>135000</v>
      </c>
      <c r="B977" t="s">
        <v>32</v>
      </c>
    </row>
    <row r="978" spans="1:2" x14ac:dyDescent="0.3">
      <c r="A978">
        <v>135000</v>
      </c>
      <c r="B978" t="s">
        <v>32</v>
      </c>
    </row>
    <row r="979" spans="1:2" x14ac:dyDescent="0.3">
      <c r="A979">
        <v>135000</v>
      </c>
      <c r="B979" t="s">
        <v>32</v>
      </c>
    </row>
    <row r="980" spans="1:2" x14ac:dyDescent="0.3">
      <c r="A980">
        <v>135000</v>
      </c>
      <c r="B980" t="s">
        <v>32</v>
      </c>
    </row>
    <row r="981" spans="1:2" x14ac:dyDescent="0.3">
      <c r="A981">
        <v>136121</v>
      </c>
      <c r="B981" t="s">
        <v>32</v>
      </c>
    </row>
    <row r="982" spans="1:2" x14ac:dyDescent="0.3">
      <c r="A982">
        <v>136121</v>
      </c>
      <c r="B982" t="s">
        <v>32</v>
      </c>
    </row>
    <row r="983" spans="1:2" x14ac:dyDescent="0.3">
      <c r="A983">
        <v>137350</v>
      </c>
      <c r="B983" t="s">
        <v>32</v>
      </c>
    </row>
    <row r="984" spans="1:2" x14ac:dyDescent="0.3">
      <c r="A984">
        <v>137350</v>
      </c>
      <c r="B984" t="s">
        <v>32</v>
      </c>
    </row>
    <row r="985" spans="1:2" x14ac:dyDescent="0.3">
      <c r="A985">
        <v>137618</v>
      </c>
      <c r="B985" t="s">
        <v>32</v>
      </c>
    </row>
    <row r="986" spans="1:2" x14ac:dyDescent="0.3">
      <c r="A986">
        <v>137853</v>
      </c>
      <c r="B986" t="s">
        <v>32</v>
      </c>
    </row>
    <row r="987" spans="1:2" x14ac:dyDescent="0.3">
      <c r="A987">
        <v>137853</v>
      </c>
      <c r="B987" t="s">
        <v>32</v>
      </c>
    </row>
    <row r="988" spans="1:2" x14ac:dyDescent="0.3">
      <c r="A988">
        <v>137853</v>
      </c>
      <c r="B988" t="s">
        <v>32</v>
      </c>
    </row>
    <row r="989" spans="1:2" x14ac:dyDescent="0.3">
      <c r="A989">
        <v>137853</v>
      </c>
      <c r="B989" t="s">
        <v>32</v>
      </c>
    </row>
    <row r="990" spans="1:2" x14ac:dyDescent="0.3">
      <c r="A990">
        <v>137853</v>
      </c>
      <c r="B990" t="s">
        <v>32</v>
      </c>
    </row>
    <row r="991" spans="1:2" x14ac:dyDescent="0.3">
      <c r="A991">
        <v>137853</v>
      </c>
      <c r="B991" t="s">
        <v>32</v>
      </c>
    </row>
    <row r="992" spans="1:2" x14ac:dyDescent="0.3">
      <c r="A992">
        <v>137853</v>
      </c>
      <c r="B992" t="s">
        <v>32</v>
      </c>
    </row>
    <row r="993" spans="1:2" x14ac:dyDescent="0.3">
      <c r="A993">
        <v>137853</v>
      </c>
      <c r="B993" t="s">
        <v>32</v>
      </c>
    </row>
    <row r="994" spans="1:2" x14ac:dyDescent="0.3">
      <c r="A994">
        <v>137853</v>
      </c>
      <c r="B994" t="s">
        <v>32</v>
      </c>
    </row>
    <row r="995" spans="1:2" x14ac:dyDescent="0.3">
      <c r="A995">
        <v>137853</v>
      </c>
      <c r="B995" t="s">
        <v>32</v>
      </c>
    </row>
    <row r="996" spans="1:2" x14ac:dyDescent="0.3">
      <c r="A996">
        <v>137853</v>
      </c>
      <c r="B996" t="s">
        <v>32</v>
      </c>
    </row>
    <row r="997" spans="1:2" x14ac:dyDescent="0.3">
      <c r="A997">
        <v>137853</v>
      </c>
      <c r="B997" t="s">
        <v>32</v>
      </c>
    </row>
    <row r="998" spans="1:2" x14ac:dyDescent="0.3">
      <c r="A998">
        <v>137853</v>
      </c>
      <c r="B998" t="s">
        <v>32</v>
      </c>
    </row>
    <row r="999" spans="1:2" x14ac:dyDescent="0.3">
      <c r="A999">
        <v>137853</v>
      </c>
      <c r="B999" t="s">
        <v>32</v>
      </c>
    </row>
    <row r="1000" spans="1:2" x14ac:dyDescent="0.3">
      <c r="A1000">
        <v>137853</v>
      </c>
      <c r="B1000" t="s">
        <v>32</v>
      </c>
    </row>
    <row r="1001" spans="1:2" x14ac:dyDescent="0.3">
      <c r="A1001">
        <v>137853</v>
      </c>
      <c r="B1001" t="s">
        <v>32</v>
      </c>
    </row>
    <row r="1002" spans="1:2" x14ac:dyDescent="0.3">
      <c r="A1002">
        <v>137853</v>
      </c>
      <c r="B1002" t="s">
        <v>32</v>
      </c>
    </row>
    <row r="1003" spans="1:2" x14ac:dyDescent="0.3">
      <c r="A1003">
        <v>137853</v>
      </c>
      <c r="B1003" t="s">
        <v>32</v>
      </c>
    </row>
    <row r="1004" spans="1:2" x14ac:dyDescent="0.3">
      <c r="A1004">
        <v>137853</v>
      </c>
      <c r="B1004" t="s">
        <v>32</v>
      </c>
    </row>
    <row r="1005" spans="1:2" x14ac:dyDescent="0.3">
      <c r="A1005">
        <v>138475</v>
      </c>
      <c r="B1005" t="s">
        <v>32</v>
      </c>
    </row>
    <row r="1006" spans="1:2" x14ac:dyDescent="0.3">
      <c r="A1006">
        <v>138475</v>
      </c>
      <c r="B1006" t="s">
        <v>32</v>
      </c>
    </row>
    <row r="1007" spans="1:2" x14ac:dyDescent="0.3">
      <c r="A1007">
        <v>138475</v>
      </c>
      <c r="B1007" t="s">
        <v>32</v>
      </c>
    </row>
    <row r="1008" spans="1:2" x14ac:dyDescent="0.3">
      <c r="A1008">
        <v>138475</v>
      </c>
      <c r="B1008" t="s">
        <v>32</v>
      </c>
    </row>
    <row r="1009" spans="1:2" x14ac:dyDescent="0.3">
      <c r="A1009">
        <v>138475</v>
      </c>
      <c r="B1009" t="s">
        <v>32</v>
      </c>
    </row>
    <row r="1010" spans="1:2" x14ac:dyDescent="0.3">
      <c r="A1010">
        <v>138475</v>
      </c>
      <c r="B1010" t="s">
        <v>32</v>
      </c>
    </row>
    <row r="1011" spans="1:2" x14ac:dyDescent="0.3">
      <c r="A1011">
        <v>138475</v>
      </c>
      <c r="B1011" t="s">
        <v>32</v>
      </c>
    </row>
    <row r="1012" spans="1:2" x14ac:dyDescent="0.3">
      <c r="A1012">
        <v>138475</v>
      </c>
      <c r="B1012" t="s">
        <v>32</v>
      </c>
    </row>
    <row r="1013" spans="1:2" x14ac:dyDescent="0.3">
      <c r="A1013">
        <v>138475</v>
      </c>
      <c r="B1013" t="s">
        <v>32</v>
      </c>
    </row>
    <row r="1014" spans="1:2" x14ac:dyDescent="0.3">
      <c r="A1014">
        <v>138475</v>
      </c>
      <c r="B1014" t="s">
        <v>32</v>
      </c>
    </row>
    <row r="1015" spans="1:2" x14ac:dyDescent="0.3">
      <c r="A1015">
        <v>138475</v>
      </c>
      <c r="B1015" t="s">
        <v>32</v>
      </c>
    </row>
    <row r="1016" spans="1:2" x14ac:dyDescent="0.3">
      <c r="A1016">
        <v>138475</v>
      </c>
      <c r="B1016" t="s">
        <v>32</v>
      </c>
    </row>
    <row r="1017" spans="1:2" x14ac:dyDescent="0.3">
      <c r="A1017">
        <v>138475</v>
      </c>
      <c r="B1017" t="s">
        <v>32</v>
      </c>
    </row>
    <row r="1018" spans="1:2" x14ac:dyDescent="0.3">
      <c r="A1018">
        <v>138475</v>
      </c>
      <c r="B1018" t="s">
        <v>32</v>
      </c>
    </row>
    <row r="1019" spans="1:2" x14ac:dyDescent="0.3">
      <c r="A1019">
        <v>138475</v>
      </c>
      <c r="B1019" t="s">
        <v>32</v>
      </c>
    </row>
    <row r="1020" spans="1:2" x14ac:dyDescent="0.3">
      <c r="A1020">
        <v>138475</v>
      </c>
      <c r="B1020" t="s">
        <v>32</v>
      </c>
    </row>
    <row r="1021" spans="1:2" x14ac:dyDescent="0.3">
      <c r="A1021">
        <v>138475</v>
      </c>
      <c r="B1021" t="s">
        <v>32</v>
      </c>
    </row>
    <row r="1022" spans="1:2" x14ac:dyDescent="0.3">
      <c r="A1022">
        <v>138475</v>
      </c>
      <c r="B1022" t="s">
        <v>32</v>
      </c>
    </row>
    <row r="1023" spans="1:2" x14ac:dyDescent="0.3">
      <c r="A1023">
        <v>138475</v>
      </c>
      <c r="B1023" t="s">
        <v>32</v>
      </c>
    </row>
    <row r="1024" spans="1:2" x14ac:dyDescent="0.3">
      <c r="A1024">
        <v>138475</v>
      </c>
      <c r="B1024" t="s">
        <v>32</v>
      </c>
    </row>
    <row r="1025" spans="1:2" x14ac:dyDescent="0.3">
      <c r="A1025">
        <v>138475</v>
      </c>
      <c r="B1025" t="s">
        <v>32</v>
      </c>
    </row>
    <row r="1026" spans="1:2" x14ac:dyDescent="0.3">
      <c r="A1026">
        <v>138475</v>
      </c>
      <c r="B1026" t="s">
        <v>32</v>
      </c>
    </row>
    <row r="1027" spans="1:2" x14ac:dyDescent="0.3">
      <c r="A1027">
        <v>138475</v>
      </c>
      <c r="B1027" t="s">
        <v>32</v>
      </c>
    </row>
    <row r="1028" spans="1:2" x14ac:dyDescent="0.3">
      <c r="A1028">
        <v>140000</v>
      </c>
      <c r="B1028" t="s">
        <v>32</v>
      </c>
    </row>
    <row r="1029" spans="1:2" x14ac:dyDescent="0.3">
      <c r="A1029">
        <v>140000</v>
      </c>
      <c r="B1029" t="s">
        <v>32</v>
      </c>
    </row>
    <row r="1030" spans="1:2" x14ac:dyDescent="0.3">
      <c r="A1030">
        <v>140000</v>
      </c>
      <c r="B1030" t="s">
        <v>32</v>
      </c>
    </row>
    <row r="1031" spans="1:2" x14ac:dyDescent="0.3">
      <c r="A1031">
        <v>140000</v>
      </c>
      <c r="B1031" t="s">
        <v>32</v>
      </c>
    </row>
    <row r="1032" spans="1:2" x14ac:dyDescent="0.3">
      <c r="A1032">
        <v>140000</v>
      </c>
      <c r="B1032" t="s">
        <v>32</v>
      </c>
    </row>
    <row r="1033" spans="1:2" x14ac:dyDescent="0.3">
      <c r="A1033">
        <v>140000</v>
      </c>
      <c r="B1033" t="s">
        <v>32</v>
      </c>
    </row>
    <row r="1034" spans="1:2" x14ac:dyDescent="0.3">
      <c r="A1034">
        <v>140000</v>
      </c>
      <c r="B1034" t="s">
        <v>32</v>
      </c>
    </row>
    <row r="1035" spans="1:2" x14ac:dyDescent="0.3">
      <c r="A1035">
        <v>140000</v>
      </c>
      <c r="B1035" t="s">
        <v>32</v>
      </c>
    </row>
    <row r="1036" spans="1:2" x14ac:dyDescent="0.3">
      <c r="A1036">
        <v>140000</v>
      </c>
      <c r="B1036" t="s">
        <v>32</v>
      </c>
    </row>
    <row r="1037" spans="1:2" x14ac:dyDescent="0.3">
      <c r="A1037">
        <v>140000</v>
      </c>
      <c r="B1037" t="s">
        <v>32</v>
      </c>
    </row>
    <row r="1038" spans="1:2" x14ac:dyDescent="0.3">
      <c r="A1038">
        <v>140000</v>
      </c>
      <c r="B1038" t="s">
        <v>32</v>
      </c>
    </row>
    <row r="1039" spans="1:2" x14ac:dyDescent="0.3">
      <c r="A1039">
        <v>140000</v>
      </c>
      <c r="B1039" t="s">
        <v>32</v>
      </c>
    </row>
    <row r="1040" spans="1:2" x14ac:dyDescent="0.3">
      <c r="A1040">
        <v>140000</v>
      </c>
      <c r="B1040" t="s">
        <v>32</v>
      </c>
    </row>
    <row r="1041" spans="1:2" x14ac:dyDescent="0.3">
      <c r="A1041">
        <v>140000</v>
      </c>
      <c r="B1041" t="s">
        <v>32</v>
      </c>
    </row>
    <row r="1042" spans="1:2" x14ac:dyDescent="0.3">
      <c r="A1042">
        <v>140000</v>
      </c>
      <c r="B1042" t="s">
        <v>32</v>
      </c>
    </row>
    <row r="1043" spans="1:2" x14ac:dyDescent="0.3">
      <c r="A1043">
        <v>140000</v>
      </c>
      <c r="B1043" t="s">
        <v>32</v>
      </c>
    </row>
    <row r="1044" spans="1:2" x14ac:dyDescent="0.3">
      <c r="A1044">
        <v>140000</v>
      </c>
      <c r="B1044" t="s">
        <v>32</v>
      </c>
    </row>
    <row r="1045" spans="1:2" x14ac:dyDescent="0.3">
      <c r="A1045">
        <v>140000</v>
      </c>
      <c r="B1045" t="s">
        <v>32</v>
      </c>
    </row>
    <row r="1046" spans="1:2" x14ac:dyDescent="0.3">
      <c r="A1046">
        <v>140000</v>
      </c>
      <c r="B1046" t="s">
        <v>32</v>
      </c>
    </row>
    <row r="1047" spans="1:2" x14ac:dyDescent="0.3">
      <c r="A1047">
        <v>140000</v>
      </c>
      <c r="B1047" t="s">
        <v>32</v>
      </c>
    </row>
    <row r="1048" spans="1:2" x14ac:dyDescent="0.3">
      <c r="A1048">
        <v>140000</v>
      </c>
      <c r="B1048" t="s">
        <v>32</v>
      </c>
    </row>
    <row r="1049" spans="1:2" x14ac:dyDescent="0.3">
      <c r="A1049">
        <v>140000</v>
      </c>
      <c r="B1049" t="s">
        <v>32</v>
      </c>
    </row>
    <row r="1050" spans="1:2" x14ac:dyDescent="0.3">
      <c r="A1050">
        <v>140000</v>
      </c>
      <c r="B1050" t="s">
        <v>32</v>
      </c>
    </row>
    <row r="1051" spans="1:2" x14ac:dyDescent="0.3">
      <c r="A1051">
        <v>140000</v>
      </c>
      <c r="B1051" t="s">
        <v>32</v>
      </c>
    </row>
    <row r="1052" spans="1:2" x14ac:dyDescent="0.3">
      <c r="A1052">
        <v>140000</v>
      </c>
      <c r="B1052" t="s">
        <v>32</v>
      </c>
    </row>
    <row r="1053" spans="1:2" x14ac:dyDescent="0.3">
      <c r="A1053">
        <v>140000</v>
      </c>
      <c r="B1053" t="s">
        <v>32</v>
      </c>
    </row>
    <row r="1054" spans="1:2" x14ac:dyDescent="0.3">
      <c r="A1054">
        <v>140505</v>
      </c>
      <c r="B1054" t="s">
        <v>32</v>
      </c>
    </row>
    <row r="1055" spans="1:2" x14ac:dyDescent="0.3">
      <c r="A1055">
        <v>142470</v>
      </c>
      <c r="B1055" t="s">
        <v>32</v>
      </c>
    </row>
    <row r="1056" spans="1:2" x14ac:dyDescent="0.3">
      <c r="A1056">
        <v>144000</v>
      </c>
      <c r="B1056" t="s">
        <v>32</v>
      </c>
    </row>
    <row r="1057" spans="1:2" x14ac:dyDescent="0.3">
      <c r="A1057">
        <v>144000</v>
      </c>
      <c r="B1057" t="s">
        <v>32</v>
      </c>
    </row>
    <row r="1058" spans="1:2" x14ac:dyDescent="0.3">
      <c r="A1058">
        <v>147500</v>
      </c>
      <c r="B1058" t="s">
        <v>32</v>
      </c>
    </row>
    <row r="1059" spans="1:2" x14ac:dyDescent="0.3">
      <c r="A1059">
        <v>149627</v>
      </c>
      <c r="B1059" t="s">
        <v>32</v>
      </c>
    </row>
    <row r="1060" spans="1:2" x14ac:dyDescent="0.3">
      <c r="A1060">
        <v>150200</v>
      </c>
      <c r="B1060" t="s">
        <v>32</v>
      </c>
    </row>
    <row r="1061" spans="1:2" x14ac:dyDescent="0.3">
      <c r="A1061">
        <v>150200</v>
      </c>
      <c r="B1061" t="s">
        <v>32</v>
      </c>
    </row>
    <row r="1062" spans="1:2" x14ac:dyDescent="0.3">
      <c r="A1062">
        <v>150200</v>
      </c>
      <c r="B1062" t="s">
        <v>32</v>
      </c>
    </row>
    <row r="1063" spans="1:2" x14ac:dyDescent="0.3">
      <c r="A1063">
        <v>150200</v>
      </c>
      <c r="B1063" t="s">
        <v>32</v>
      </c>
    </row>
    <row r="1064" spans="1:2" x14ac:dyDescent="0.3">
      <c r="A1064">
        <v>150200</v>
      </c>
      <c r="B1064" t="s">
        <v>32</v>
      </c>
    </row>
    <row r="1065" spans="1:2" x14ac:dyDescent="0.3">
      <c r="A1065">
        <v>150200</v>
      </c>
      <c r="B1065" t="s">
        <v>32</v>
      </c>
    </row>
    <row r="1066" spans="1:2" x14ac:dyDescent="0.3">
      <c r="A1066">
        <v>150200</v>
      </c>
      <c r="B1066" t="s">
        <v>32</v>
      </c>
    </row>
    <row r="1067" spans="1:2" x14ac:dyDescent="0.3">
      <c r="A1067">
        <v>150200</v>
      </c>
      <c r="B1067" t="s">
        <v>32</v>
      </c>
    </row>
    <row r="1068" spans="1:2" x14ac:dyDescent="0.3">
      <c r="A1068">
        <v>150200</v>
      </c>
      <c r="B1068" t="s">
        <v>32</v>
      </c>
    </row>
    <row r="1069" spans="1:2" x14ac:dyDescent="0.3">
      <c r="A1069">
        <v>150200</v>
      </c>
      <c r="B1069" t="s">
        <v>32</v>
      </c>
    </row>
    <row r="1070" spans="1:2" x14ac:dyDescent="0.3">
      <c r="A1070">
        <v>150200</v>
      </c>
      <c r="B1070" t="s">
        <v>32</v>
      </c>
    </row>
    <row r="1071" spans="1:2" x14ac:dyDescent="0.3">
      <c r="A1071">
        <v>150200</v>
      </c>
      <c r="B1071" t="s">
        <v>32</v>
      </c>
    </row>
    <row r="1072" spans="1:2" x14ac:dyDescent="0.3">
      <c r="A1072">
        <v>150200</v>
      </c>
      <c r="B1072" t="s">
        <v>32</v>
      </c>
    </row>
    <row r="1073" spans="1:2" x14ac:dyDescent="0.3">
      <c r="A1073">
        <v>150200</v>
      </c>
      <c r="B1073" t="s">
        <v>32</v>
      </c>
    </row>
    <row r="1074" spans="1:2" x14ac:dyDescent="0.3">
      <c r="A1074">
        <v>150200</v>
      </c>
      <c r="B1074" t="s">
        <v>32</v>
      </c>
    </row>
    <row r="1075" spans="1:2" x14ac:dyDescent="0.3">
      <c r="A1075">
        <v>150200</v>
      </c>
      <c r="B1075" t="s">
        <v>32</v>
      </c>
    </row>
    <row r="1076" spans="1:2" x14ac:dyDescent="0.3">
      <c r="A1076">
        <v>150200</v>
      </c>
      <c r="B1076" t="s">
        <v>32</v>
      </c>
    </row>
    <row r="1077" spans="1:2" x14ac:dyDescent="0.3">
      <c r="A1077">
        <v>150200</v>
      </c>
      <c r="B1077" t="s">
        <v>32</v>
      </c>
    </row>
    <row r="1078" spans="1:2" x14ac:dyDescent="0.3">
      <c r="A1078">
        <v>150200</v>
      </c>
      <c r="B1078" t="s">
        <v>32</v>
      </c>
    </row>
    <row r="1079" spans="1:2" x14ac:dyDescent="0.3">
      <c r="A1079">
        <v>150200</v>
      </c>
      <c r="B1079" t="s">
        <v>32</v>
      </c>
    </row>
    <row r="1080" spans="1:2" x14ac:dyDescent="0.3">
      <c r="A1080">
        <v>151851</v>
      </c>
      <c r="B1080" t="s">
        <v>32</v>
      </c>
    </row>
    <row r="1081" spans="1:2" x14ac:dyDescent="0.3">
      <c r="A1081">
        <v>151851</v>
      </c>
      <c r="B1081" t="s">
        <v>32</v>
      </c>
    </row>
    <row r="1082" spans="1:2" x14ac:dyDescent="0.3">
      <c r="A1082">
        <v>155000</v>
      </c>
      <c r="B1082" t="s">
        <v>32</v>
      </c>
    </row>
    <row r="1083" spans="1:2" x14ac:dyDescent="0.3">
      <c r="A1083">
        <v>155000</v>
      </c>
      <c r="B1083" t="s">
        <v>32</v>
      </c>
    </row>
    <row r="1084" spans="1:2" x14ac:dyDescent="0.3">
      <c r="A1084">
        <v>155000</v>
      </c>
      <c r="B1084" t="s">
        <v>32</v>
      </c>
    </row>
    <row r="1085" spans="1:2" x14ac:dyDescent="0.3">
      <c r="A1085">
        <v>155000</v>
      </c>
      <c r="B1085" t="s">
        <v>32</v>
      </c>
    </row>
    <row r="1086" spans="1:2" x14ac:dyDescent="0.3">
      <c r="A1086">
        <v>155000</v>
      </c>
      <c r="B1086" t="s">
        <v>32</v>
      </c>
    </row>
    <row r="1087" spans="1:2" x14ac:dyDescent="0.3">
      <c r="A1087">
        <v>155000</v>
      </c>
      <c r="B1087" t="s">
        <v>32</v>
      </c>
    </row>
    <row r="1088" spans="1:2" x14ac:dyDescent="0.3">
      <c r="A1088">
        <v>155000</v>
      </c>
      <c r="B1088" t="s">
        <v>32</v>
      </c>
    </row>
    <row r="1089" spans="1:2" x14ac:dyDescent="0.3">
      <c r="A1089">
        <v>155000</v>
      </c>
      <c r="B1089" t="s">
        <v>32</v>
      </c>
    </row>
    <row r="1090" spans="1:2" x14ac:dyDescent="0.3">
      <c r="A1090">
        <v>155000</v>
      </c>
      <c r="B1090" t="s">
        <v>32</v>
      </c>
    </row>
    <row r="1091" spans="1:2" x14ac:dyDescent="0.3">
      <c r="A1091">
        <v>155000</v>
      </c>
      <c r="B1091" t="s">
        <v>32</v>
      </c>
    </row>
    <row r="1092" spans="1:2" x14ac:dyDescent="0.3">
      <c r="A1092">
        <v>155000</v>
      </c>
      <c r="B1092" t="s">
        <v>32</v>
      </c>
    </row>
    <row r="1093" spans="1:2" x14ac:dyDescent="0.3">
      <c r="A1093">
        <v>155000</v>
      </c>
      <c r="B1093" t="s">
        <v>32</v>
      </c>
    </row>
    <row r="1094" spans="1:2" x14ac:dyDescent="0.3">
      <c r="A1094">
        <v>155000</v>
      </c>
      <c r="B1094" t="s">
        <v>32</v>
      </c>
    </row>
    <row r="1095" spans="1:2" x14ac:dyDescent="0.3">
      <c r="A1095">
        <v>155000</v>
      </c>
      <c r="B1095" t="s">
        <v>32</v>
      </c>
    </row>
    <row r="1096" spans="1:2" x14ac:dyDescent="0.3">
      <c r="A1096">
        <v>155000</v>
      </c>
      <c r="B1096" t="s">
        <v>32</v>
      </c>
    </row>
    <row r="1097" spans="1:2" x14ac:dyDescent="0.3">
      <c r="A1097">
        <v>155000</v>
      </c>
      <c r="B1097" t="s">
        <v>32</v>
      </c>
    </row>
    <row r="1098" spans="1:2" x14ac:dyDescent="0.3">
      <c r="A1098">
        <v>155000</v>
      </c>
      <c r="B1098" t="s">
        <v>32</v>
      </c>
    </row>
    <row r="1099" spans="1:2" x14ac:dyDescent="0.3">
      <c r="A1099">
        <v>155000</v>
      </c>
      <c r="B1099" t="s">
        <v>32</v>
      </c>
    </row>
    <row r="1100" spans="1:2" x14ac:dyDescent="0.3">
      <c r="A1100">
        <v>155000</v>
      </c>
      <c r="B1100" t="s">
        <v>32</v>
      </c>
    </row>
    <row r="1101" spans="1:2" x14ac:dyDescent="0.3">
      <c r="A1101">
        <v>155000</v>
      </c>
      <c r="B1101" t="s">
        <v>32</v>
      </c>
    </row>
    <row r="1102" spans="1:2" x14ac:dyDescent="0.3">
      <c r="A1102">
        <v>155000</v>
      </c>
      <c r="B1102" t="s">
        <v>32</v>
      </c>
    </row>
    <row r="1103" spans="1:2" x14ac:dyDescent="0.3">
      <c r="A1103">
        <v>155000</v>
      </c>
      <c r="B1103" t="s">
        <v>32</v>
      </c>
    </row>
    <row r="1104" spans="1:2" x14ac:dyDescent="0.3">
      <c r="A1104">
        <v>155000</v>
      </c>
      <c r="B1104" t="s">
        <v>32</v>
      </c>
    </row>
    <row r="1105" spans="1:2" x14ac:dyDescent="0.3">
      <c r="A1105">
        <v>155000</v>
      </c>
      <c r="B1105" t="s">
        <v>32</v>
      </c>
    </row>
    <row r="1106" spans="1:2" x14ac:dyDescent="0.3">
      <c r="A1106">
        <v>157500</v>
      </c>
      <c r="B1106" t="s">
        <v>32</v>
      </c>
    </row>
    <row r="1107" spans="1:2" x14ac:dyDescent="0.3">
      <c r="A1107">
        <v>157500</v>
      </c>
      <c r="B1107" t="s">
        <v>32</v>
      </c>
    </row>
    <row r="1108" spans="1:2" x14ac:dyDescent="0.3">
      <c r="A1108">
        <v>157500</v>
      </c>
      <c r="B1108" t="s">
        <v>32</v>
      </c>
    </row>
    <row r="1109" spans="1:2" x14ac:dyDescent="0.3">
      <c r="A1109">
        <v>158000</v>
      </c>
      <c r="B1109" t="s">
        <v>32</v>
      </c>
    </row>
    <row r="1110" spans="1:2" x14ac:dyDescent="0.3">
      <c r="A1110">
        <v>158821</v>
      </c>
      <c r="B1110" t="s">
        <v>32</v>
      </c>
    </row>
    <row r="1111" spans="1:2" x14ac:dyDescent="0.3">
      <c r="A1111">
        <v>160000</v>
      </c>
      <c r="B1111" t="s">
        <v>32</v>
      </c>
    </row>
    <row r="1112" spans="1:2" x14ac:dyDescent="0.3">
      <c r="A1112">
        <v>160000</v>
      </c>
      <c r="B1112" t="s">
        <v>32</v>
      </c>
    </row>
    <row r="1113" spans="1:2" x14ac:dyDescent="0.3">
      <c r="A1113">
        <v>160000</v>
      </c>
      <c r="B1113" t="s">
        <v>32</v>
      </c>
    </row>
    <row r="1114" spans="1:2" x14ac:dyDescent="0.3">
      <c r="A1114">
        <v>160000</v>
      </c>
      <c r="B1114" t="s">
        <v>32</v>
      </c>
    </row>
    <row r="1115" spans="1:2" x14ac:dyDescent="0.3">
      <c r="A1115">
        <v>160000</v>
      </c>
      <c r="B1115" t="s">
        <v>32</v>
      </c>
    </row>
    <row r="1116" spans="1:2" x14ac:dyDescent="0.3">
      <c r="A1116">
        <v>160000</v>
      </c>
      <c r="B1116" t="s">
        <v>32</v>
      </c>
    </row>
    <row r="1117" spans="1:2" x14ac:dyDescent="0.3">
      <c r="A1117">
        <v>162500</v>
      </c>
      <c r="B1117" t="s">
        <v>32</v>
      </c>
    </row>
    <row r="1118" spans="1:2" x14ac:dyDescent="0.3">
      <c r="A1118">
        <v>162500</v>
      </c>
      <c r="B1118" t="s">
        <v>32</v>
      </c>
    </row>
    <row r="1119" spans="1:2" x14ac:dyDescent="0.3">
      <c r="A1119">
        <v>163697</v>
      </c>
      <c r="B1119" t="s">
        <v>32</v>
      </c>
    </row>
    <row r="1120" spans="1:2" x14ac:dyDescent="0.3">
      <c r="A1120">
        <v>163697</v>
      </c>
      <c r="B1120" t="s">
        <v>32</v>
      </c>
    </row>
    <row r="1121" spans="1:2" x14ac:dyDescent="0.3">
      <c r="A1121">
        <v>163697</v>
      </c>
      <c r="B1121" t="s">
        <v>32</v>
      </c>
    </row>
    <row r="1122" spans="1:2" x14ac:dyDescent="0.3">
      <c r="A1122">
        <v>163697</v>
      </c>
      <c r="B1122" t="s">
        <v>32</v>
      </c>
    </row>
    <row r="1123" spans="1:2" x14ac:dyDescent="0.3">
      <c r="A1123">
        <v>165000</v>
      </c>
      <c r="B1123" t="s">
        <v>32</v>
      </c>
    </row>
    <row r="1124" spans="1:2" x14ac:dyDescent="0.3">
      <c r="A1124">
        <v>165000</v>
      </c>
      <c r="B1124" t="s">
        <v>32</v>
      </c>
    </row>
    <row r="1125" spans="1:2" x14ac:dyDescent="0.3">
      <c r="A1125">
        <v>165000</v>
      </c>
      <c r="B1125" t="s">
        <v>32</v>
      </c>
    </row>
    <row r="1126" spans="1:2" x14ac:dyDescent="0.3">
      <c r="A1126">
        <v>165000</v>
      </c>
      <c r="B1126" t="s">
        <v>32</v>
      </c>
    </row>
    <row r="1127" spans="1:2" x14ac:dyDescent="0.3">
      <c r="A1127">
        <v>165000</v>
      </c>
      <c r="B1127" t="s">
        <v>32</v>
      </c>
    </row>
    <row r="1128" spans="1:2" x14ac:dyDescent="0.3">
      <c r="A1128">
        <v>165000</v>
      </c>
      <c r="B1128" t="s">
        <v>32</v>
      </c>
    </row>
    <row r="1129" spans="1:2" x14ac:dyDescent="0.3">
      <c r="A1129">
        <v>165200</v>
      </c>
      <c r="B1129" t="s">
        <v>32</v>
      </c>
    </row>
    <row r="1130" spans="1:2" x14ac:dyDescent="0.3">
      <c r="A1130">
        <v>165200</v>
      </c>
      <c r="B1130" t="s">
        <v>32</v>
      </c>
    </row>
    <row r="1131" spans="1:2" x14ac:dyDescent="0.3">
      <c r="A1131">
        <v>166400</v>
      </c>
      <c r="B1131" t="s">
        <v>32</v>
      </c>
    </row>
    <row r="1132" spans="1:2" x14ac:dyDescent="0.3">
      <c r="A1132">
        <v>168560</v>
      </c>
      <c r="B1132" t="s">
        <v>32</v>
      </c>
    </row>
    <row r="1133" spans="1:2" x14ac:dyDescent="0.3">
      <c r="A1133">
        <v>168560</v>
      </c>
      <c r="B1133" t="s">
        <v>32</v>
      </c>
    </row>
    <row r="1134" spans="1:2" x14ac:dyDescent="0.3">
      <c r="A1134">
        <v>170000</v>
      </c>
      <c r="B1134" t="s">
        <v>32</v>
      </c>
    </row>
    <row r="1135" spans="1:2" x14ac:dyDescent="0.3">
      <c r="A1135">
        <v>170000</v>
      </c>
      <c r="B1135" t="s">
        <v>32</v>
      </c>
    </row>
    <row r="1136" spans="1:2" x14ac:dyDescent="0.3">
      <c r="A1136">
        <v>171850</v>
      </c>
      <c r="B1136" t="s">
        <v>32</v>
      </c>
    </row>
    <row r="1137" spans="1:2" x14ac:dyDescent="0.3">
      <c r="A1137">
        <v>171850</v>
      </c>
      <c r="B1137" t="s">
        <v>32</v>
      </c>
    </row>
    <row r="1138" spans="1:2" x14ac:dyDescent="0.3">
      <c r="A1138">
        <v>175500</v>
      </c>
      <c r="B1138" t="s">
        <v>32</v>
      </c>
    </row>
    <row r="1139" spans="1:2" x14ac:dyDescent="0.3">
      <c r="A1139">
        <v>175500</v>
      </c>
      <c r="B1139" t="s">
        <v>32</v>
      </c>
    </row>
    <row r="1140" spans="1:2" x14ac:dyDescent="0.3">
      <c r="A1140">
        <v>175500</v>
      </c>
      <c r="B1140" t="s">
        <v>32</v>
      </c>
    </row>
    <row r="1141" spans="1:2" x14ac:dyDescent="0.3">
      <c r="A1141">
        <v>175500</v>
      </c>
      <c r="B1141" t="s">
        <v>32</v>
      </c>
    </row>
    <row r="1142" spans="1:2" x14ac:dyDescent="0.3">
      <c r="A1142">
        <v>175500</v>
      </c>
      <c r="B1142" t="s">
        <v>32</v>
      </c>
    </row>
    <row r="1143" spans="1:2" x14ac:dyDescent="0.3">
      <c r="A1143">
        <v>175500</v>
      </c>
      <c r="B1143" t="s">
        <v>32</v>
      </c>
    </row>
    <row r="1144" spans="1:2" x14ac:dyDescent="0.3">
      <c r="A1144">
        <v>175500</v>
      </c>
      <c r="B1144" t="s">
        <v>32</v>
      </c>
    </row>
    <row r="1145" spans="1:2" x14ac:dyDescent="0.3">
      <c r="A1145">
        <v>175500</v>
      </c>
      <c r="B1145" t="s">
        <v>32</v>
      </c>
    </row>
    <row r="1146" spans="1:2" x14ac:dyDescent="0.3">
      <c r="A1146">
        <v>175500</v>
      </c>
      <c r="B1146" t="s">
        <v>32</v>
      </c>
    </row>
    <row r="1147" spans="1:2" x14ac:dyDescent="0.3">
      <c r="A1147">
        <v>175500</v>
      </c>
      <c r="B1147" t="s">
        <v>32</v>
      </c>
    </row>
    <row r="1148" spans="1:2" x14ac:dyDescent="0.3">
      <c r="A1148">
        <v>175500</v>
      </c>
      <c r="B1148" t="s">
        <v>32</v>
      </c>
    </row>
    <row r="1149" spans="1:2" x14ac:dyDescent="0.3">
      <c r="A1149">
        <v>175500</v>
      </c>
      <c r="B1149" t="s">
        <v>32</v>
      </c>
    </row>
    <row r="1150" spans="1:2" x14ac:dyDescent="0.3">
      <c r="A1150">
        <v>175500</v>
      </c>
      <c r="B1150" t="s">
        <v>32</v>
      </c>
    </row>
    <row r="1151" spans="1:2" x14ac:dyDescent="0.3">
      <c r="A1151">
        <v>176634</v>
      </c>
      <c r="B1151" t="s">
        <v>32</v>
      </c>
    </row>
    <row r="1152" spans="1:2" x14ac:dyDescent="0.3">
      <c r="A1152">
        <v>180000</v>
      </c>
      <c r="B1152" t="s">
        <v>32</v>
      </c>
    </row>
    <row r="1153" spans="1:2" x14ac:dyDescent="0.3">
      <c r="A1153">
        <v>183250</v>
      </c>
      <c r="B1153" t="s">
        <v>32</v>
      </c>
    </row>
    <row r="1154" spans="1:2" x14ac:dyDescent="0.3">
      <c r="A1154">
        <v>183250</v>
      </c>
      <c r="B1154" t="s">
        <v>32</v>
      </c>
    </row>
    <row r="1155" spans="1:2" x14ac:dyDescent="0.3">
      <c r="A1155">
        <v>184845</v>
      </c>
      <c r="B1155" t="s">
        <v>32</v>
      </c>
    </row>
    <row r="1156" spans="1:2" x14ac:dyDescent="0.3">
      <c r="A1156">
        <v>185000</v>
      </c>
      <c r="B1156" t="s">
        <v>32</v>
      </c>
    </row>
    <row r="1157" spans="1:2" x14ac:dyDescent="0.3">
      <c r="A1157">
        <v>185000</v>
      </c>
      <c r="B1157" t="s">
        <v>32</v>
      </c>
    </row>
    <row r="1158" spans="1:2" x14ac:dyDescent="0.3">
      <c r="A1158">
        <v>185000</v>
      </c>
      <c r="B1158" t="s">
        <v>32</v>
      </c>
    </row>
    <row r="1159" spans="1:2" x14ac:dyDescent="0.3">
      <c r="A1159">
        <v>185000</v>
      </c>
      <c r="B1159" t="s">
        <v>32</v>
      </c>
    </row>
    <row r="1160" spans="1:2" x14ac:dyDescent="0.3">
      <c r="A1160">
        <v>185000</v>
      </c>
      <c r="B1160" t="s">
        <v>32</v>
      </c>
    </row>
    <row r="1161" spans="1:2" x14ac:dyDescent="0.3">
      <c r="A1161">
        <v>185000</v>
      </c>
      <c r="B1161" t="s">
        <v>32</v>
      </c>
    </row>
    <row r="1162" spans="1:2" x14ac:dyDescent="0.3">
      <c r="A1162">
        <v>185000</v>
      </c>
      <c r="B1162" t="s">
        <v>32</v>
      </c>
    </row>
    <row r="1163" spans="1:2" x14ac:dyDescent="0.3">
      <c r="A1163">
        <v>185000</v>
      </c>
      <c r="B1163" t="s">
        <v>32</v>
      </c>
    </row>
    <row r="1164" spans="1:2" x14ac:dyDescent="0.3">
      <c r="A1164">
        <v>185000</v>
      </c>
      <c r="B1164" t="s">
        <v>32</v>
      </c>
    </row>
    <row r="1165" spans="1:2" x14ac:dyDescent="0.3">
      <c r="A1165">
        <v>185000</v>
      </c>
      <c r="B1165" t="s">
        <v>32</v>
      </c>
    </row>
    <row r="1166" spans="1:2" x14ac:dyDescent="0.3">
      <c r="A1166">
        <v>185000</v>
      </c>
      <c r="B1166" t="s">
        <v>32</v>
      </c>
    </row>
    <row r="1167" spans="1:2" x14ac:dyDescent="0.3">
      <c r="A1167">
        <v>185000</v>
      </c>
      <c r="B1167" t="s">
        <v>32</v>
      </c>
    </row>
    <row r="1168" spans="1:2" x14ac:dyDescent="0.3">
      <c r="A1168">
        <v>185000</v>
      </c>
      <c r="B1168" t="s">
        <v>32</v>
      </c>
    </row>
    <row r="1169" spans="1:2" x14ac:dyDescent="0.3">
      <c r="A1169">
        <v>185000</v>
      </c>
      <c r="B1169" t="s">
        <v>32</v>
      </c>
    </row>
    <row r="1170" spans="1:2" x14ac:dyDescent="0.3">
      <c r="A1170">
        <v>185000</v>
      </c>
      <c r="B1170" t="s">
        <v>32</v>
      </c>
    </row>
    <row r="1171" spans="1:2" x14ac:dyDescent="0.3">
      <c r="A1171">
        <v>185000</v>
      </c>
      <c r="B1171" t="s">
        <v>32</v>
      </c>
    </row>
    <row r="1172" spans="1:2" x14ac:dyDescent="0.3">
      <c r="A1172">
        <v>185000</v>
      </c>
      <c r="B1172" t="s">
        <v>32</v>
      </c>
    </row>
    <row r="1173" spans="1:2" x14ac:dyDescent="0.3">
      <c r="A1173">
        <v>185000</v>
      </c>
      <c r="B1173" t="s">
        <v>32</v>
      </c>
    </row>
    <row r="1174" spans="1:2" x14ac:dyDescent="0.3">
      <c r="A1174">
        <v>185000</v>
      </c>
      <c r="B1174" t="s">
        <v>32</v>
      </c>
    </row>
    <row r="1175" spans="1:2" x14ac:dyDescent="0.3">
      <c r="A1175">
        <v>185000</v>
      </c>
      <c r="B1175" t="s">
        <v>32</v>
      </c>
    </row>
    <row r="1176" spans="1:2" x14ac:dyDescent="0.3">
      <c r="A1176">
        <v>185000</v>
      </c>
      <c r="B1176" t="s">
        <v>32</v>
      </c>
    </row>
    <row r="1177" spans="1:2" x14ac:dyDescent="0.3">
      <c r="A1177">
        <v>185000</v>
      </c>
      <c r="B1177" t="s">
        <v>32</v>
      </c>
    </row>
    <row r="1178" spans="1:2" x14ac:dyDescent="0.3">
      <c r="A1178">
        <v>185000</v>
      </c>
      <c r="B1178" t="s">
        <v>32</v>
      </c>
    </row>
    <row r="1179" spans="1:2" x14ac:dyDescent="0.3">
      <c r="A1179">
        <v>185000</v>
      </c>
      <c r="B1179" t="s">
        <v>32</v>
      </c>
    </row>
    <row r="1180" spans="1:2" x14ac:dyDescent="0.3">
      <c r="A1180">
        <v>185000</v>
      </c>
      <c r="B1180" t="s">
        <v>32</v>
      </c>
    </row>
    <row r="1181" spans="1:2" x14ac:dyDescent="0.3">
      <c r="A1181">
        <v>185000</v>
      </c>
      <c r="B1181" t="s">
        <v>32</v>
      </c>
    </row>
    <row r="1182" spans="1:2" x14ac:dyDescent="0.3">
      <c r="A1182">
        <v>185250</v>
      </c>
      <c r="B1182" t="s">
        <v>32</v>
      </c>
    </row>
    <row r="1183" spans="1:2" x14ac:dyDescent="0.3">
      <c r="A1183">
        <v>185250</v>
      </c>
      <c r="B1183" t="s">
        <v>32</v>
      </c>
    </row>
    <row r="1184" spans="1:2" x14ac:dyDescent="0.3">
      <c r="A1184">
        <v>190000</v>
      </c>
      <c r="B1184" t="s">
        <v>32</v>
      </c>
    </row>
    <row r="1185" spans="1:2" x14ac:dyDescent="0.3">
      <c r="A1185">
        <v>190000</v>
      </c>
      <c r="B1185" t="s">
        <v>32</v>
      </c>
    </row>
    <row r="1186" spans="1:2" x14ac:dyDescent="0.3">
      <c r="A1186">
        <v>190000</v>
      </c>
      <c r="B1186" t="s">
        <v>32</v>
      </c>
    </row>
    <row r="1187" spans="1:2" x14ac:dyDescent="0.3">
      <c r="A1187">
        <v>191100</v>
      </c>
      <c r="B1187" t="s">
        <v>32</v>
      </c>
    </row>
    <row r="1188" spans="1:2" x14ac:dyDescent="0.3">
      <c r="A1188">
        <v>191100</v>
      </c>
      <c r="B1188" t="s">
        <v>32</v>
      </c>
    </row>
    <row r="1189" spans="1:2" x14ac:dyDescent="0.3">
      <c r="A1189">
        <v>195000</v>
      </c>
      <c r="B1189" t="s">
        <v>32</v>
      </c>
    </row>
    <row r="1190" spans="1:2" x14ac:dyDescent="0.3">
      <c r="A1190">
        <v>205000</v>
      </c>
      <c r="B1190" t="s">
        <v>32</v>
      </c>
    </row>
    <row r="1191" spans="1:2" x14ac:dyDescent="0.3">
      <c r="A1191">
        <v>205000</v>
      </c>
      <c r="B1191" t="s">
        <v>32</v>
      </c>
    </row>
    <row r="1192" spans="1:2" x14ac:dyDescent="0.3">
      <c r="A1192">
        <v>205000</v>
      </c>
      <c r="B1192" t="s">
        <v>32</v>
      </c>
    </row>
    <row r="1193" spans="1:2" x14ac:dyDescent="0.3">
      <c r="A1193">
        <v>205000</v>
      </c>
      <c r="B1193" t="s">
        <v>32</v>
      </c>
    </row>
    <row r="1194" spans="1:2" x14ac:dyDescent="0.3">
      <c r="A1194">
        <v>219592</v>
      </c>
      <c r="B1194" t="s">
        <v>32</v>
      </c>
    </row>
    <row r="1195" spans="1:2" x14ac:dyDescent="0.3">
      <c r="A1195">
        <v>219592</v>
      </c>
      <c r="B1195" t="s">
        <v>32</v>
      </c>
    </row>
    <row r="1196" spans="1:2" x14ac:dyDescent="0.3">
      <c r="A1196">
        <v>224500</v>
      </c>
      <c r="B1196" t="s">
        <v>32</v>
      </c>
    </row>
    <row r="1197" spans="1:2" x14ac:dyDescent="0.3">
      <c r="A1197">
        <v>237000</v>
      </c>
      <c r="B1197" t="s">
        <v>32</v>
      </c>
    </row>
    <row r="1198" spans="1:2" x14ac:dyDescent="0.3">
      <c r="A1198">
        <v>237000</v>
      </c>
      <c r="B1198" t="s">
        <v>32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3076-3FBD-4353-A3E1-DAFD6E148A62}">
  <dimension ref="A1:B310"/>
  <sheetViews>
    <sheetView workbookViewId="0">
      <selection activeCell="AJ20" sqref="AJ20"/>
    </sheetView>
  </sheetViews>
  <sheetFormatPr defaultRowHeight="14.4" x14ac:dyDescent="0.3"/>
  <cols>
    <col min="1" max="1" width="16.88671875" bestFit="1" customWidth="1"/>
    <col min="2" max="2" width="13.44140625" bestFit="1" customWidth="1"/>
  </cols>
  <sheetData>
    <row r="1" spans="1:2" x14ac:dyDescent="0.3">
      <c r="A1" t="s">
        <v>4</v>
      </c>
      <c r="B1" t="s">
        <v>19</v>
      </c>
    </row>
    <row r="2" spans="1:2" x14ac:dyDescent="0.3">
      <c r="A2">
        <v>3760</v>
      </c>
      <c r="B2" t="s">
        <v>222</v>
      </c>
    </row>
    <row r="3" spans="1:2" x14ac:dyDescent="0.3">
      <c r="A3">
        <v>3760</v>
      </c>
      <c r="B3" t="s">
        <v>222</v>
      </c>
    </row>
    <row r="4" spans="1:2" x14ac:dyDescent="0.3">
      <c r="A4">
        <v>42700</v>
      </c>
      <c r="B4" t="s">
        <v>222</v>
      </c>
    </row>
    <row r="5" spans="1:2" x14ac:dyDescent="0.3">
      <c r="A5">
        <v>42700</v>
      </c>
      <c r="B5" t="s">
        <v>222</v>
      </c>
    </row>
    <row r="6" spans="1:2" x14ac:dyDescent="0.3">
      <c r="A6">
        <v>44000</v>
      </c>
      <c r="B6" t="s">
        <v>222</v>
      </c>
    </row>
    <row r="7" spans="1:2" x14ac:dyDescent="0.3">
      <c r="A7">
        <v>44000</v>
      </c>
      <c r="B7" t="s">
        <v>222</v>
      </c>
    </row>
    <row r="8" spans="1:2" x14ac:dyDescent="0.3">
      <c r="A8">
        <v>51672</v>
      </c>
      <c r="B8" t="s">
        <v>222</v>
      </c>
    </row>
    <row r="9" spans="1:2" x14ac:dyDescent="0.3">
      <c r="A9">
        <v>61680</v>
      </c>
      <c r="B9" t="s">
        <v>222</v>
      </c>
    </row>
    <row r="10" spans="1:2" x14ac:dyDescent="0.3">
      <c r="A10">
        <v>61680</v>
      </c>
      <c r="B10" t="s">
        <v>222</v>
      </c>
    </row>
    <row r="11" spans="1:2" x14ac:dyDescent="0.3">
      <c r="A11">
        <v>61680</v>
      </c>
      <c r="B11" t="s">
        <v>222</v>
      </c>
    </row>
    <row r="12" spans="1:2" x14ac:dyDescent="0.3">
      <c r="A12">
        <v>61680</v>
      </c>
      <c r="B12" t="s">
        <v>222</v>
      </c>
    </row>
    <row r="13" spans="1:2" x14ac:dyDescent="0.3">
      <c r="A13">
        <v>61680</v>
      </c>
      <c r="B13" t="s">
        <v>222</v>
      </c>
    </row>
    <row r="14" spans="1:2" x14ac:dyDescent="0.3">
      <c r="A14">
        <v>61680</v>
      </c>
      <c r="B14" t="s">
        <v>222</v>
      </c>
    </row>
    <row r="15" spans="1:2" x14ac:dyDescent="0.3">
      <c r="A15">
        <v>64380</v>
      </c>
      <c r="B15" t="s">
        <v>222</v>
      </c>
    </row>
    <row r="16" spans="1:2" x14ac:dyDescent="0.3">
      <c r="A16">
        <v>65000</v>
      </c>
      <c r="B16" t="s">
        <v>222</v>
      </c>
    </row>
    <row r="17" spans="1:2" x14ac:dyDescent="0.3">
      <c r="A17">
        <v>70000</v>
      </c>
      <c r="B17" t="s">
        <v>222</v>
      </c>
    </row>
    <row r="18" spans="1:2" x14ac:dyDescent="0.3">
      <c r="A18">
        <v>70785</v>
      </c>
      <c r="B18" t="s">
        <v>222</v>
      </c>
    </row>
    <row r="19" spans="1:2" x14ac:dyDescent="0.3">
      <c r="A19">
        <v>71793</v>
      </c>
      <c r="B19" t="s">
        <v>222</v>
      </c>
    </row>
    <row r="20" spans="1:2" x14ac:dyDescent="0.3">
      <c r="A20">
        <v>71793</v>
      </c>
      <c r="B20" t="s">
        <v>222</v>
      </c>
    </row>
    <row r="21" spans="1:2" x14ac:dyDescent="0.3">
      <c r="A21">
        <v>71990</v>
      </c>
      <c r="B21" t="s">
        <v>222</v>
      </c>
    </row>
    <row r="22" spans="1:2" x14ac:dyDescent="0.3">
      <c r="A22">
        <v>71990</v>
      </c>
      <c r="B22" t="s">
        <v>222</v>
      </c>
    </row>
    <row r="23" spans="1:2" x14ac:dyDescent="0.3">
      <c r="A23">
        <v>72500</v>
      </c>
      <c r="B23" t="s">
        <v>222</v>
      </c>
    </row>
    <row r="24" spans="1:2" x14ac:dyDescent="0.3">
      <c r="A24">
        <v>72500</v>
      </c>
      <c r="B24" t="s">
        <v>222</v>
      </c>
    </row>
    <row r="25" spans="1:2" x14ac:dyDescent="0.3">
      <c r="A25">
        <v>72604</v>
      </c>
      <c r="B25" t="s">
        <v>222</v>
      </c>
    </row>
    <row r="26" spans="1:2" x14ac:dyDescent="0.3">
      <c r="A26">
        <v>73513</v>
      </c>
      <c r="B26" t="s">
        <v>222</v>
      </c>
    </row>
    <row r="27" spans="1:2" x14ac:dyDescent="0.3">
      <c r="A27">
        <v>75000</v>
      </c>
      <c r="B27" t="s">
        <v>222</v>
      </c>
    </row>
    <row r="28" spans="1:2" x14ac:dyDescent="0.3">
      <c r="A28">
        <v>75312</v>
      </c>
      <c r="B28" t="s">
        <v>222</v>
      </c>
    </row>
    <row r="29" spans="1:2" x14ac:dyDescent="0.3">
      <c r="A29">
        <v>78453</v>
      </c>
      <c r="B29" t="s">
        <v>222</v>
      </c>
    </row>
    <row r="30" spans="1:2" x14ac:dyDescent="0.3">
      <c r="A30">
        <v>78453</v>
      </c>
      <c r="B30" t="s">
        <v>222</v>
      </c>
    </row>
    <row r="31" spans="1:2" x14ac:dyDescent="0.3">
      <c r="A31">
        <v>79800</v>
      </c>
      <c r="B31" t="s">
        <v>222</v>
      </c>
    </row>
    <row r="32" spans="1:2" x14ac:dyDescent="0.3">
      <c r="A32">
        <v>79800</v>
      </c>
      <c r="B32" t="s">
        <v>222</v>
      </c>
    </row>
    <row r="33" spans="1:2" x14ac:dyDescent="0.3">
      <c r="A33">
        <v>81446</v>
      </c>
      <c r="B33" t="s">
        <v>222</v>
      </c>
    </row>
    <row r="34" spans="1:2" x14ac:dyDescent="0.3">
      <c r="A34">
        <v>84000</v>
      </c>
      <c r="B34" t="s">
        <v>222</v>
      </c>
    </row>
    <row r="35" spans="1:2" x14ac:dyDescent="0.3">
      <c r="A35">
        <v>84452</v>
      </c>
      <c r="B35" t="s">
        <v>222</v>
      </c>
    </row>
    <row r="36" spans="1:2" x14ac:dyDescent="0.3">
      <c r="A36">
        <v>85000</v>
      </c>
      <c r="B36" t="s">
        <v>222</v>
      </c>
    </row>
    <row r="37" spans="1:2" x14ac:dyDescent="0.3">
      <c r="A37">
        <v>85000</v>
      </c>
      <c r="B37" t="s">
        <v>222</v>
      </c>
    </row>
    <row r="38" spans="1:2" x14ac:dyDescent="0.3">
      <c r="A38">
        <v>85000</v>
      </c>
      <c r="B38" t="s">
        <v>222</v>
      </c>
    </row>
    <row r="39" spans="1:2" x14ac:dyDescent="0.3">
      <c r="A39">
        <v>85000</v>
      </c>
      <c r="B39" t="s">
        <v>222</v>
      </c>
    </row>
    <row r="40" spans="1:2" x14ac:dyDescent="0.3">
      <c r="A40">
        <v>85000</v>
      </c>
      <c r="B40" t="s">
        <v>222</v>
      </c>
    </row>
    <row r="41" spans="1:2" x14ac:dyDescent="0.3">
      <c r="A41">
        <v>85000</v>
      </c>
      <c r="B41" t="s">
        <v>222</v>
      </c>
    </row>
    <row r="42" spans="1:2" x14ac:dyDescent="0.3">
      <c r="A42">
        <v>85000</v>
      </c>
      <c r="B42" t="s">
        <v>222</v>
      </c>
    </row>
    <row r="43" spans="1:2" x14ac:dyDescent="0.3">
      <c r="A43">
        <v>86265</v>
      </c>
      <c r="B43" t="s">
        <v>222</v>
      </c>
    </row>
    <row r="44" spans="1:2" x14ac:dyDescent="0.3">
      <c r="A44">
        <v>86855</v>
      </c>
      <c r="B44" t="s">
        <v>222</v>
      </c>
    </row>
    <row r="45" spans="1:2" x14ac:dyDescent="0.3">
      <c r="A45">
        <v>86855</v>
      </c>
      <c r="B45" t="s">
        <v>222</v>
      </c>
    </row>
    <row r="46" spans="1:2" x14ac:dyDescent="0.3">
      <c r="A46">
        <v>88027</v>
      </c>
      <c r="B46" t="s">
        <v>222</v>
      </c>
    </row>
    <row r="47" spans="1:2" x14ac:dyDescent="0.3">
      <c r="A47">
        <v>89042</v>
      </c>
      <c r="B47" t="s">
        <v>222</v>
      </c>
    </row>
    <row r="48" spans="1:2" x14ac:dyDescent="0.3">
      <c r="A48">
        <v>89042</v>
      </c>
      <c r="B48" t="s">
        <v>222</v>
      </c>
    </row>
    <row r="49" spans="1:2" x14ac:dyDescent="0.3">
      <c r="A49">
        <v>90000</v>
      </c>
      <c r="B49" t="s">
        <v>222</v>
      </c>
    </row>
    <row r="50" spans="1:2" x14ac:dyDescent="0.3">
      <c r="A50">
        <v>90000</v>
      </c>
      <c r="B50" t="s">
        <v>222</v>
      </c>
    </row>
    <row r="51" spans="1:2" x14ac:dyDescent="0.3">
      <c r="A51">
        <v>90000</v>
      </c>
      <c r="B51" t="s">
        <v>222</v>
      </c>
    </row>
    <row r="52" spans="1:2" x14ac:dyDescent="0.3">
      <c r="A52">
        <v>90402</v>
      </c>
      <c r="B52" t="s">
        <v>222</v>
      </c>
    </row>
    <row r="53" spans="1:2" x14ac:dyDescent="0.3">
      <c r="A53">
        <v>90402</v>
      </c>
      <c r="B53" t="s">
        <v>222</v>
      </c>
    </row>
    <row r="54" spans="1:2" x14ac:dyDescent="0.3">
      <c r="A54">
        <v>90407</v>
      </c>
      <c r="B54" t="s">
        <v>222</v>
      </c>
    </row>
    <row r="55" spans="1:2" x14ac:dyDescent="0.3">
      <c r="A55">
        <v>90407</v>
      </c>
      <c r="B55" t="s">
        <v>222</v>
      </c>
    </row>
    <row r="56" spans="1:2" x14ac:dyDescent="0.3">
      <c r="A56">
        <v>90418</v>
      </c>
      <c r="B56" t="s">
        <v>222</v>
      </c>
    </row>
    <row r="57" spans="1:2" x14ac:dyDescent="0.3">
      <c r="A57">
        <v>90526</v>
      </c>
      <c r="B57" t="s">
        <v>222</v>
      </c>
    </row>
    <row r="58" spans="1:2" x14ac:dyDescent="0.3">
      <c r="A58">
        <v>90710</v>
      </c>
      <c r="B58" t="s">
        <v>222</v>
      </c>
    </row>
    <row r="59" spans="1:2" x14ac:dyDescent="0.3">
      <c r="A59">
        <v>91998</v>
      </c>
      <c r="B59" t="s">
        <v>222</v>
      </c>
    </row>
    <row r="60" spans="1:2" x14ac:dyDescent="0.3">
      <c r="A60">
        <v>91998</v>
      </c>
      <c r="B60" t="s">
        <v>222</v>
      </c>
    </row>
    <row r="61" spans="1:2" x14ac:dyDescent="0.3">
      <c r="A61">
        <v>91998</v>
      </c>
      <c r="B61" t="s">
        <v>222</v>
      </c>
    </row>
    <row r="62" spans="1:2" x14ac:dyDescent="0.3">
      <c r="A62">
        <v>91998</v>
      </c>
      <c r="B62" t="s">
        <v>222</v>
      </c>
    </row>
    <row r="63" spans="1:2" x14ac:dyDescent="0.3">
      <c r="A63">
        <v>91998</v>
      </c>
      <c r="B63" t="s">
        <v>222</v>
      </c>
    </row>
    <row r="64" spans="1:2" x14ac:dyDescent="0.3">
      <c r="A64">
        <v>91998</v>
      </c>
      <c r="B64" t="s">
        <v>222</v>
      </c>
    </row>
    <row r="65" spans="1:2" x14ac:dyDescent="0.3">
      <c r="A65">
        <v>92003</v>
      </c>
      <c r="B65" t="s">
        <v>222</v>
      </c>
    </row>
    <row r="66" spans="1:2" x14ac:dyDescent="0.3">
      <c r="A66">
        <v>92237</v>
      </c>
      <c r="B66" t="s">
        <v>222</v>
      </c>
    </row>
    <row r="67" spans="1:2" x14ac:dyDescent="0.3">
      <c r="A67">
        <v>92305</v>
      </c>
      <c r="B67" t="s">
        <v>222</v>
      </c>
    </row>
    <row r="68" spans="1:2" x14ac:dyDescent="0.3">
      <c r="A68">
        <v>92430</v>
      </c>
      <c r="B68" t="s">
        <v>222</v>
      </c>
    </row>
    <row r="69" spans="1:2" x14ac:dyDescent="0.3">
      <c r="A69">
        <v>92625</v>
      </c>
      <c r="B69" t="s">
        <v>222</v>
      </c>
    </row>
    <row r="70" spans="1:2" x14ac:dyDescent="0.3">
      <c r="A70">
        <v>92625</v>
      </c>
      <c r="B70" t="s">
        <v>222</v>
      </c>
    </row>
    <row r="71" spans="1:2" x14ac:dyDescent="0.3">
      <c r="A71">
        <v>92625</v>
      </c>
      <c r="B71" t="s">
        <v>222</v>
      </c>
    </row>
    <row r="72" spans="1:2" x14ac:dyDescent="0.3">
      <c r="A72">
        <v>92625</v>
      </c>
      <c r="B72" t="s">
        <v>222</v>
      </c>
    </row>
    <row r="73" spans="1:2" x14ac:dyDescent="0.3">
      <c r="A73">
        <v>92625</v>
      </c>
      <c r="B73" t="s">
        <v>222</v>
      </c>
    </row>
    <row r="74" spans="1:2" x14ac:dyDescent="0.3">
      <c r="A74">
        <v>92625</v>
      </c>
      <c r="B74" t="s">
        <v>222</v>
      </c>
    </row>
    <row r="75" spans="1:2" x14ac:dyDescent="0.3">
      <c r="A75">
        <v>93028</v>
      </c>
      <c r="B75" t="s">
        <v>222</v>
      </c>
    </row>
    <row r="76" spans="1:2" x14ac:dyDescent="0.3">
      <c r="A76">
        <v>93028</v>
      </c>
      <c r="B76" t="s">
        <v>222</v>
      </c>
    </row>
    <row r="77" spans="1:2" x14ac:dyDescent="0.3">
      <c r="A77">
        <v>93316</v>
      </c>
      <c r="B77" t="s">
        <v>222</v>
      </c>
    </row>
    <row r="78" spans="1:2" x14ac:dyDescent="0.3">
      <c r="A78">
        <v>93316</v>
      </c>
      <c r="B78" t="s">
        <v>222</v>
      </c>
    </row>
    <row r="79" spans="1:2" x14ac:dyDescent="0.3">
      <c r="A79">
        <v>93967</v>
      </c>
      <c r="B79" t="s">
        <v>222</v>
      </c>
    </row>
    <row r="80" spans="1:2" x14ac:dyDescent="0.3">
      <c r="A80">
        <v>94580</v>
      </c>
      <c r="B80" t="s">
        <v>222</v>
      </c>
    </row>
    <row r="81" spans="1:2" x14ac:dyDescent="0.3">
      <c r="A81">
        <v>94719</v>
      </c>
      <c r="B81" t="s">
        <v>222</v>
      </c>
    </row>
    <row r="82" spans="1:2" x14ac:dyDescent="0.3">
      <c r="A82">
        <v>94719</v>
      </c>
      <c r="B82" t="s">
        <v>222</v>
      </c>
    </row>
    <row r="83" spans="1:2" x14ac:dyDescent="0.3">
      <c r="A83">
        <v>94974</v>
      </c>
      <c r="B83" t="s">
        <v>222</v>
      </c>
    </row>
    <row r="84" spans="1:2" x14ac:dyDescent="0.3">
      <c r="A84">
        <v>95000</v>
      </c>
      <c r="B84" t="s">
        <v>222</v>
      </c>
    </row>
    <row r="85" spans="1:2" x14ac:dyDescent="0.3">
      <c r="A85">
        <v>95000</v>
      </c>
      <c r="B85" t="s">
        <v>222</v>
      </c>
    </row>
    <row r="86" spans="1:2" x14ac:dyDescent="0.3">
      <c r="A86">
        <v>95136</v>
      </c>
      <c r="B86" t="s">
        <v>222</v>
      </c>
    </row>
    <row r="87" spans="1:2" x14ac:dyDescent="0.3">
      <c r="A87">
        <v>95585</v>
      </c>
      <c r="B87" t="s">
        <v>222</v>
      </c>
    </row>
    <row r="88" spans="1:2" x14ac:dyDescent="0.3">
      <c r="A88">
        <v>95893</v>
      </c>
      <c r="B88" t="s">
        <v>222</v>
      </c>
    </row>
    <row r="89" spans="1:2" x14ac:dyDescent="0.3">
      <c r="A89">
        <v>95893</v>
      </c>
      <c r="B89" t="s">
        <v>222</v>
      </c>
    </row>
    <row r="90" spans="1:2" x14ac:dyDescent="0.3">
      <c r="A90">
        <v>95911</v>
      </c>
      <c r="B90" t="s">
        <v>222</v>
      </c>
    </row>
    <row r="91" spans="1:2" x14ac:dyDescent="0.3">
      <c r="A91">
        <v>95911</v>
      </c>
      <c r="B91" t="s">
        <v>222</v>
      </c>
    </row>
    <row r="92" spans="1:2" x14ac:dyDescent="0.3">
      <c r="A92">
        <v>95911</v>
      </c>
      <c r="B92" t="s">
        <v>222</v>
      </c>
    </row>
    <row r="93" spans="1:2" x14ac:dyDescent="0.3">
      <c r="A93">
        <v>95911</v>
      </c>
      <c r="B93" t="s">
        <v>222</v>
      </c>
    </row>
    <row r="94" spans="1:2" x14ac:dyDescent="0.3">
      <c r="A94">
        <v>95911</v>
      </c>
      <c r="B94" t="s">
        <v>222</v>
      </c>
    </row>
    <row r="95" spans="1:2" x14ac:dyDescent="0.3">
      <c r="A95">
        <v>95911</v>
      </c>
      <c r="B95" t="s">
        <v>222</v>
      </c>
    </row>
    <row r="96" spans="1:2" x14ac:dyDescent="0.3">
      <c r="A96">
        <v>96511</v>
      </c>
      <c r="B96" t="s">
        <v>222</v>
      </c>
    </row>
    <row r="97" spans="1:2" x14ac:dyDescent="0.3">
      <c r="A97">
        <v>96564</v>
      </c>
      <c r="B97" t="s">
        <v>222</v>
      </c>
    </row>
    <row r="98" spans="1:2" x14ac:dyDescent="0.3">
      <c r="A98">
        <v>100000</v>
      </c>
      <c r="B98" t="s">
        <v>222</v>
      </c>
    </row>
    <row r="99" spans="1:2" x14ac:dyDescent="0.3">
      <c r="A99">
        <v>100932</v>
      </c>
      <c r="B99" t="s">
        <v>222</v>
      </c>
    </row>
    <row r="100" spans="1:2" x14ac:dyDescent="0.3">
      <c r="A100">
        <v>101571</v>
      </c>
      <c r="B100" t="s">
        <v>222</v>
      </c>
    </row>
    <row r="101" spans="1:2" x14ac:dyDescent="0.3">
      <c r="A101">
        <v>101936</v>
      </c>
      <c r="B101" t="s">
        <v>222</v>
      </c>
    </row>
    <row r="102" spans="1:2" x14ac:dyDescent="0.3">
      <c r="A102">
        <v>101936</v>
      </c>
      <c r="B102" t="s">
        <v>222</v>
      </c>
    </row>
    <row r="103" spans="1:2" x14ac:dyDescent="0.3">
      <c r="A103">
        <v>101936</v>
      </c>
      <c r="B103" t="s">
        <v>222</v>
      </c>
    </row>
    <row r="104" spans="1:2" x14ac:dyDescent="0.3">
      <c r="A104">
        <v>101936</v>
      </c>
      <c r="B104" t="s">
        <v>222</v>
      </c>
    </row>
    <row r="105" spans="1:2" x14ac:dyDescent="0.3">
      <c r="A105">
        <v>101936</v>
      </c>
      <c r="B105" t="s">
        <v>222</v>
      </c>
    </row>
    <row r="106" spans="1:2" x14ac:dyDescent="0.3">
      <c r="A106">
        <v>101936</v>
      </c>
      <c r="B106" t="s">
        <v>222</v>
      </c>
    </row>
    <row r="107" spans="1:2" x14ac:dyDescent="0.3">
      <c r="A107">
        <v>103335</v>
      </c>
      <c r="B107" t="s">
        <v>222</v>
      </c>
    </row>
    <row r="108" spans="1:2" x14ac:dyDescent="0.3">
      <c r="A108">
        <v>103557</v>
      </c>
      <c r="B108" t="s">
        <v>222</v>
      </c>
    </row>
    <row r="109" spans="1:2" x14ac:dyDescent="0.3">
      <c r="A109">
        <v>103817</v>
      </c>
      <c r="B109" t="s">
        <v>222</v>
      </c>
    </row>
    <row r="110" spans="1:2" x14ac:dyDescent="0.3">
      <c r="A110">
        <v>104126</v>
      </c>
      <c r="B110" t="s">
        <v>222</v>
      </c>
    </row>
    <row r="111" spans="1:2" x14ac:dyDescent="0.3">
      <c r="A111">
        <v>104647</v>
      </c>
      <c r="B111" t="s">
        <v>222</v>
      </c>
    </row>
    <row r="112" spans="1:2" x14ac:dyDescent="0.3">
      <c r="A112">
        <v>104647</v>
      </c>
      <c r="B112" t="s">
        <v>222</v>
      </c>
    </row>
    <row r="113" spans="1:2" x14ac:dyDescent="0.3">
      <c r="A113">
        <v>104647</v>
      </c>
      <c r="B113" t="s">
        <v>222</v>
      </c>
    </row>
    <row r="114" spans="1:2" x14ac:dyDescent="0.3">
      <c r="A114">
        <v>104647</v>
      </c>
      <c r="B114" t="s">
        <v>222</v>
      </c>
    </row>
    <row r="115" spans="1:2" x14ac:dyDescent="0.3">
      <c r="A115">
        <v>104647</v>
      </c>
      <c r="B115" t="s">
        <v>222</v>
      </c>
    </row>
    <row r="116" spans="1:2" x14ac:dyDescent="0.3">
      <c r="A116">
        <v>104647</v>
      </c>
      <c r="B116" t="s">
        <v>222</v>
      </c>
    </row>
    <row r="117" spans="1:2" x14ac:dyDescent="0.3">
      <c r="A117">
        <v>105000</v>
      </c>
      <c r="B117" t="s">
        <v>222</v>
      </c>
    </row>
    <row r="118" spans="1:2" x14ac:dyDescent="0.3">
      <c r="A118">
        <v>105000</v>
      </c>
      <c r="B118" t="s">
        <v>222</v>
      </c>
    </row>
    <row r="119" spans="1:2" x14ac:dyDescent="0.3">
      <c r="A119">
        <v>105000</v>
      </c>
      <c r="B119" t="s">
        <v>222</v>
      </c>
    </row>
    <row r="120" spans="1:2" x14ac:dyDescent="0.3">
      <c r="A120">
        <v>105000</v>
      </c>
      <c r="B120" t="s">
        <v>222</v>
      </c>
    </row>
    <row r="121" spans="1:2" x14ac:dyDescent="0.3">
      <c r="A121">
        <v>105000</v>
      </c>
      <c r="B121" t="s">
        <v>222</v>
      </c>
    </row>
    <row r="122" spans="1:2" x14ac:dyDescent="0.3">
      <c r="A122">
        <v>105000</v>
      </c>
      <c r="B122" t="s">
        <v>222</v>
      </c>
    </row>
    <row r="123" spans="1:2" x14ac:dyDescent="0.3">
      <c r="A123">
        <v>105000</v>
      </c>
      <c r="B123" t="s">
        <v>222</v>
      </c>
    </row>
    <row r="124" spans="1:2" x14ac:dyDescent="0.3">
      <c r="A124">
        <v>105000</v>
      </c>
      <c r="B124" t="s">
        <v>222</v>
      </c>
    </row>
    <row r="125" spans="1:2" x14ac:dyDescent="0.3">
      <c r="A125">
        <v>105000</v>
      </c>
      <c r="B125" t="s">
        <v>222</v>
      </c>
    </row>
    <row r="126" spans="1:2" x14ac:dyDescent="0.3">
      <c r="A126">
        <v>105000</v>
      </c>
      <c r="B126" t="s">
        <v>222</v>
      </c>
    </row>
    <row r="127" spans="1:2" x14ac:dyDescent="0.3">
      <c r="A127">
        <v>105000</v>
      </c>
      <c r="B127" t="s">
        <v>222</v>
      </c>
    </row>
    <row r="128" spans="1:2" x14ac:dyDescent="0.3">
      <c r="A128">
        <v>105000</v>
      </c>
      <c r="B128" t="s">
        <v>222</v>
      </c>
    </row>
    <row r="129" spans="1:2" x14ac:dyDescent="0.3">
      <c r="A129">
        <v>105000</v>
      </c>
      <c r="B129" t="s">
        <v>222</v>
      </c>
    </row>
    <row r="130" spans="1:2" x14ac:dyDescent="0.3">
      <c r="A130">
        <v>105000</v>
      </c>
      <c r="B130" t="s">
        <v>222</v>
      </c>
    </row>
    <row r="131" spans="1:2" x14ac:dyDescent="0.3">
      <c r="A131">
        <v>105299</v>
      </c>
      <c r="B131" t="s">
        <v>222</v>
      </c>
    </row>
    <row r="132" spans="1:2" x14ac:dyDescent="0.3">
      <c r="A132">
        <v>105696</v>
      </c>
      <c r="B132" t="s">
        <v>222</v>
      </c>
    </row>
    <row r="133" spans="1:2" x14ac:dyDescent="0.3">
      <c r="A133">
        <v>105977</v>
      </c>
      <c r="B133" t="s">
        <v>222</v>
      </c>
    </row>
    <row r="134" spans="1:2" x14ac:dyDescent="0.3">
      <c r="A134">
        <v>105977</v>
      </c>
      <c r="B134" t="s">
        <v>222</v>
      </c>
    </row>
    <row r="135" spans="1:2" x14ac:dyDescent="0.3">
      <c r="A135">
        <v>107055</v>
      </c>
      <c r="B135" t="s">
        <v>222</v>
      </c>
    </row>
    <row r="136" spans="1:2" x14ac:dyDescent="0.3">
      <c r="A136">
        <v>108168</v>
      </c>
      <c r="B136" t="s">
        <v>222</v>
      </c>
    </row>
    <row r="137" spans="1:2" x14ac:dyDescent="0.3">
      <c r="A137">
        <v>108168</v>
      </c>
      <c r="B137" t="s">
        <v>222</v>
      </c>
    </row>
    <row r="138" spans="1:2" x14ac:dyDescent="0.3">
      <c r="A138">
        <v>109585</v>
      </c>
      <c r="B138" t="s">
        <v>222</v>
      </c>
    </row>
    <row r="139" spans="1:2" x14ac:dyDescent="0.3">
      <c r="A139">
        <v>109880</v>
      </c>
      <c r="B139" t="s">
        <v>222</v>
      </c>
    </row>
    <row r="140" spans="1:2" x14ac:dyDescent="0.3">
      <c r="A140">
        <v>109880</v>
      </c>
      <c r="B140" t="s">
        <v>222</v>
      </c>
    </row>
    <row r="141" spans="1:2" x14ac:dyDescent="0.3">
      <c r="A141">
        <v>109880</v>
      </c>
      <c r="B141" t="s">
        <v>222</v>
      </c>
    </row>
    <row r="142" spans="1:2" x14ac:dyDescent="0.3">
      <c r="A142">
        <v>109880</v>
      </c>
      <c r="B142" t="s">
        <v>222</v>
      </c>
    </row>
    <row r="143" spans="1:2" x14ac:dyDescent="0.3">
      <c r="A143">
        <v>109880</v>
      </c>
      <c r="B143" t="s">
        <v>222</v>
      </c>
    </row>
    <row r="144" spans="1:2" x14ac:dyDescent="0.3">
      <c r="A144">
        <v>109880</v>
      </c>
      <c r="B144" t="s">
        <v>222</v>
      </c>
    </row>
    <row r="145" spans="1:2" x14ac:dyDescent="0.3">
      <c r="A145">
        <v>110000</v>
      </c>
      <c r="B145" t="s">
        <v>222</v>
      </c>
    </row>
    <row r="146" spans="1:2" x14ac:dyDescent="0.3">
      <c r="A146">
        <v>110000</v>
      </c>
      <c r="B146" t="s">
        <v>222</v>
      </c>
    </row>
    <row r="147" spans="1:2" x14ac:dyDescent="0.3">
      <c r="A147">
        <v>110000</v>
      </c>
      <c r="B147" t="s">
        <v>222</v>
      </c>
    </row>
    <row r="148" spans="1:2" x14ac:dyDescent="0.3">
      <c r="A148">
        <v>110000</v>
      </c>
      <c r="B148" t="s">
        <v>222</v>
      </c>
    </row>
    <row r="149" spans="1:2" x14ac:dyDescent="0.3">
      <c r="A149">
        <v>110000</v>
      </c>
      <c r="B149" t="s">
        <v>222</v>
      </c>
    </row>
    <row r="150" spans="1:2" x14ac:dyDescent="0.3">
      <c r="A150">
        <v>110000</v>
      </c>
      <c r="B150" t="s">
        <v>222</v>
      </c>
    </row>
    <row r="151" spans="1:2" x14ac:dyDescent="0.3">
      <c r="A151">
        <v>110000</v>
      </c>
      <c r="B151" t="s">
        <v>222</v>
      </c>
    </row>
    <row r="152" spans="1:2" x14ac:dyDescent="0.3">
      <c r="A152">
        <v>110000</v>
      </c>
      <c r="B152" t="s">
        <v>222</v>
      </c>
    </row>
    <row r="153" spans="1:2" x14ac:dyDescent="0.3">
      <c r="A153">
        <v>110000</v>
      </c>
      <c r="B153" t="s">
        <v>222</v>
      </c>
    </row>
    <row r="154" spans="1:2" x14ac:dyDescent="0.3">
      <c r="A154">
        <v>110000</v>
      </c>
      <c r="B154" t="s">
        <v>222</v>
      </c>
    </row>
    <row r="155" spans="1:2" x14ac:dyDescent="0.3">
      <c r="A155">
        <v>110000</v>
      </c>
      <c r="B155" t="s">
        <v>222</v>
      </c>
    </row>
    <row r="156" spans="1:2" x14ac:dyDescent="0.3">
      <c r="A156">
        <v>110000</v>
      </c>
      <c r="B156" t="s">
        <v>222</v>
      </c>
    </row>
    <row r="157" spans="1:2" x14ac:dyDescent="0.3">
      <c r="A157">
        <v>110000</v>
      </c>
      <c r="B157" t="s">
        <v>222</v>
      </c>
    </row>
    <row r="158" spans="1:2" x14ac:dyDescent="0.3">
      <c r="A158">
        <v>110000</v>
      </c>
      <c r="B158" t="s">
        <v>222</v>
      </c>
    </row>
    <row r="159" spans="1:2" x14ac:dyDescent="0.3">
      <c r="A159">
        <v>110000</v>
      </c>
      <c r="B159" t="s">
        <v>222</v>
      </c>
    </row>
    <row r="160" spans="1:2" x14ac:dyDescent="0.3">
      <c r="A160">
        <v>110000</v>
      </c>
      <c r="B160" t="s">
        <v>222</v>
      </c>
    </row>
    <row r="161" spans="1:2" x14ac:dyDescent="0.3">
      <c r="A161">
        <v>110000</v>
      </c>
      <c r="B161" t="s">
        <v>222</v>
      </c>
    </row>
    <row r="162" spans="1:2" x14ac:dyDescent="0.3">
      <c r="A162">
        <v>110000</v>
      </c>
      <c r="B162" t="s">
        <v>222</v>
      </c>
    </row>
    <row r="163" spans="1:2" x14ac:dyDescent="0.3">
      <c r="A163">
        <v>110164</v>
      </c>
      <c r="B163" t="s">
        <v>222</v>
      </c>
    </row>
    <row r="164" spans="1:2" x14ac:dyDescent="0.3">
      <c r="A164">
        <v>112436</v>
      </c>
      <c r="B164" t="s">
        <v>222</v>
      </c>
    </row>
    <row r="165" spans="1:2" x14ac:dyDescent="0.3">
      <c r="A165">
        <v>115000</v>
      </c>
      <c r="B165" t="s">
        <v>222</v>
      </c>
    </row>
    <row r="166" spans="1:2" x14ac:dyDescent="0.3">
      <c r="A166">
        <v>115000</v>
      </c>
      <c r="B166" t="s">
        <v>222</v>
      </c>
    </row>
    <row r="167" spans="1:2" x14ac:dyDescent="0.3">
      <c r="A167">
        <v>116258</v>
      </c>
      <c r="B167" t="s">
        <v>222</v>
      </c>
    </row>
    <row r="168" spans="1:2" x14ac:dyDescent="0.3">
      <c r="A168">
        <v>117500</v>
      </c>
      <c r="B168" t="s">
        <v>222</v>
      </c>
    </row>
    <row r="169" spans="1:2" x14ac:dyDescent="0.3">
      <c r="A169">
        <v>118000</v>
      </c>
      <c r="B169" t="s">
        <v>222</v>
      </c>
    </row>
    <row r="170" spans="1:2" x14ac:dyDescent="0.3">
      <c r="A170">
        <v>118520</v>
      </c>
      <c r="B170" t="s">
        <v>222</v>
      </c>
    </row>
    <row r="171" spans="1:2" x14ac:dyDescent="0.3">
      <c r="A171">
        <v>118820</v>
      </c>
      <c r="B171" t="s">
        <v>222</v>
      </c>
    </row>
    <row r="172" spans="1:2" x14ac:dyDescent="0.3">
      <c r="A172">
        <v>120000</v>
      </c>
      <c r="B172" t="s">
        <v>222</v>
      </c>
    </row>
    <row r="173" spans="1:2" x14ac:dyDescent="0.3">
      <c r="A173">
        <v>120000</v>
      </c>
      <c r="B173" t="s">
        <v>222</v>
      </c>
    </row>
    <row r="174" spans="1:2" x14ac:dyDescent="0.3">
      <c r="A174">
        <v>120000</v>
      </c>
      <c r="B174" t="s">
        <v>222</v>
      </c>
    </row>
    <row r="175" spans="1:2" x14ac:dyDescent="0.3">
      <c r="A175">
        <v>120000</v>
      </c>
      <c r="B175" t="s">
        <v>222</v>
      </c>
    </row>
    <row r="176" spans="1:2" x14ac:dyDescent="0.3">
      <c r="A176">
        <v>120000</v>
      </c>
      <c r="B176" t="s">
        <v>222</v>
      </c>
    </row>
    <row r="177" spans="1:2" x14ac:dyDescent="0.3">
      <c r="A177">
        <v>120000</v>
      </c>
      <c r="B177" t="s">
        <v>222</v>
      </c>
    </row>
    <row r="178" spans="1:2" x14ac:dyDescent="0.3">
      <c r="A178">
        <v>120000</v>
      </c>
      <c r="B178" t="s">
        <v>222</v>
      </c>
    </row>
    <row r="179" spans="1:2" x14ac:dyDescent="0.3">
      <c r="A179">
        <v>120000</v>
      </c>
      <c r="B179" t="s">
        <v>222</v>
      </c>
    </row>
    <row r="180" spans="1:2" x14ac:dyDescent="0.3">
      <c r="A180">
        <v>120000</v>
      </c>
      <c r="B180" t="s">
        <v>222</v>
      </c>
    </row>
    <row r="181" spans="1:2" x14ac:dyDescent="0.3">
      <c r="A181">
        <v>120000</v>
      </c>
      <c r="B181" t="s">
        <v>222</v>
      </c>
    </row>
    <row r="182" spans="1:2" x14ac:dyDescent="0.3">
      <c r="A182">
        <v>120000</v>
      </c>
      <c r="B182" t="s">
        <v>222</v>
      </c>
    </row>
    <row r="183" spans="1:2" x14ac:dyDescent="0.3">
      <c r="A183">
        <v>120000</v>
      </c>
      <c r="B183" t="s">
        <v>222</v>
      </c>
    </row>
    <row r="184" spans="1:2" x14ac:dyDescent="0.3">
      <c r="A184">
        <v>124923</v>
      </c>
      <c r="B184" t="s">
        <v>222</v>
      </c>
    </row>
    <row r="185" spans="1:2" x14ac:dyDescent="0.3">
      <c r="A185">
        <v>125000</v>
      </c>
      <c r="B185" t="s">
        <v>222</v>
      </c>
    </row>
    <row r="186" spans="1:2" x14ac:dyDescent="0.3">
      <c r="A186">
        <v>125000</v>
      </c>
      <c r="B186" t="s">
        <v>222</v>
      </c>
    </row>
    <row r="187" spans="1:2" x14ac:dyDescent="0.3">
      <c r="A187">
        <v>125000</v>
      </c>
      <c r="B187" t="s">
        <v>222</v>
      </c>
    </row>
    <row r="188" spans="1:2" x14ac:dyDescent="0.3">
      <c r="A188">
        <v>125350</v>
      </c>
      <c r="B188" t="s">
        <v>222</v>
      </c>
    </row>
    <row r="189" spans="1:2" x14ac:dyDescent="0.3">
      <c r="A189">
        <v>125983</v>
      </c>
      <c r="B189" t="s">
        <v>222</v>
      </c>
    </row>
    <row r="190" spans="1:2" x14ac:dyDescent="0.3">
      <c r="A190">
        <v>125983</v>
      </c>
      <c r="B190" t="s">
        <v>222</v>
      </c>
    </row>
    <row r="191" spans="1:2" x14ac:dyDescent="0.3">
      <c r="A191">
        <v>127000</v>
      </c>
      <c r="B191" t="s">
        <v>222</v>
      </c>
    </row>
    <row r="192" spans="1:2" x14ac:dyDescent="0.3">
      <c r="A192">
        <v>127000</v>
      </c>
      <c r="B192" t="s">
        <v>222</v>
      </c>
    </row>
    <row r="193" spans="1:2" x14ac:dyDescent="0.3">
      <c r="A193">
        <v>127000</v>
      </c>
      <c r="B193" t="s">
        <v>222</v>
      </c>
    </row>
    <row r="194" spans="1:2" x14ac:dyDescent="0.3">
      <c r="A194">
        <v>127000</v>
      </c>
      <c r="B194" t="s">
        <v>222</v>
      </c>
    </row>
    <row r="195" spans="1:2" x14ac:dyDescent="0.3">
      <c r="A195">
        <v>127000</v>
      </c>
      <c r="B195" t="s">
        <v>222</v>
      </c>
    </row>
    <row r="196" spans="1:2" x14ac:dyDescent="0.3">
      <c r="A196">
        <v>127000</v>
      </c>
      <c r="B196" t="s">
        <v>222</v>
      </c>
    </row>
    <row r="197" spans="1:2" x14ac:dyDescent="0.3">
      <c r="A197">
        <v>127227</v>
      </c>
      <c r="B197" t="s">
        <v>222</v>
      </c>
    </row>
    <row r="198" spans="1:2" x14ac:dyDescent="0.3">
      <c r="A198">
        <v>127500</v>
      </c>
      <c r="B198" t="s">
        <v>222</v>
      </c>
    </row>
    <row r="199" spans="1:2" x14ac:dyDescent="0.3">
      <c r="A199">
        <v>127680</v>
      </c>
      <c r="B199" t="s">
        <v>222</v>
      </c>
    </row>
    <row r="200" spans="1:2" x14ac:dyDescent="0.3">
      <c r="A200">
        <v>127680</v>
      </c>
      <c r="B200" t="s">
        <v>222</v>
      </c>
    </row>
    <row r="201" spans="1:2" x14ac:dyDescent="0.3">
      <c r="A201">
        <v>130000</v>
      </c>
      <c r="B201" t="s">
        <v>222</v>
      </c>
    </row>
    <row r="202" spans="1:2" x14ac:dyDescent="0.3">
      <c r="A202">
        <v>130000</v>
      </c>
      <c r="B202" t="s">
        <v>222</v>
      </c>
    </row>
    <row r="203" spans="1:2" x14ac:dyDescent="0.3">
      <c r="A203">
        <v>130000</v>
      </c>
      <c r="B203" t="s">
        <v>222</v>
      </c>
    </row>
    <row r="204" spans="1:2" x14ac:dyDescent="0.3">
      <c r="A204">
        <v>130000</v>
      </c>
      <c r="B204" t="s">
        <v>222</v>
      </c>
    </row>
    <row r="205" spans="1:2" x14ac:dyDescent="0.3">
      <c r="A205">
        <v>130000</v>
      </c>
      <c r="B205" t="s">
        <v>222</v>
      </c>
    </row>
    <row r="206" spans="1:2" x14ac:dyDescent="0.3">
      <c r="A206">
        <v>130000</v>
      </c>
      <c r="B206" t="s">
        <v>222</v>
      </c>
    </row>
    <row r="207" spans="1:2" x14ac:dyDescent="0.3">
      <c r="A207">
        <v>130000</v>
      </c>
      <c r="B207" t="s">
        <v>222</v>
      </c>
    </row>
    <row r="208" spans="1:2" x14ac:dyDescent="0.3">
      <c r="A208">
        <v>130000</v>
      </c>
      <c r="B208" t="s">
        <v>222</v>
      </c>
    </row>
    <row r="209" spans="1:2" x14ac:dyDescent="0.3">
      <c r="A209">
        <v>130000</v>
      </c>
      <c r="B209" t="s">
        <v>222</v>
      </c>
    </row>
    <row r="210" spans="1:2" x14ac:dyDescent="0.3">
      <c r="A210">
        <v>131861</v>
      </c>
      <c r="B210" t="s">
        <v>222</v>
      </c>
    </row>
    <row r="211" spans="1:2" x14ac:dyDescent="0.3">
      <c r="A211">
        <v>131861</v>
      </c>
      <c r="B211" t="s">
        <v>222</v>
      </c>
    </row>
    <row r="212" spans="1:2" x14ac:dyDescent="0.3">
      <c r="A212">
        <v>131861</v>
      </c>
      <c r="B212" t="s">
        <v>222</v>
      </c>
    </row>
    <row r="213" spans="1:2" x14ac:dyDescent="0.3">
      <c r="A213">
        <v>131861</v>
      </c>
      <c r="B213" t="s">
        <v>222</v>
      </c>
    </row>
    <row r="214" spans="1:2" x14ac:dyDescent="0.3">
      <c r="A214">
        <v>131861</v>
      </c>
      <c r="B214" t="s">
        <v>222</v>
      </c>
    </row>
    <row r="215" spans="1:2" x14ac:dyDescent="0.3">
      <c r="A215">
        <v>131861</v>
      </c>
      <c r="B215" t="s">
        <v>222</v>
      </c>
    </row>
    <row r="216" spans="1:2" x14ac:dyDescent="0.3">
      <c r="A216">
        <v>135000</v>
      </c>
      <c r="B216" t="s">
        <v>222</v>
      </c>
    </row>
    <row r="217" spans="1:2" x14ac:dyDescent="0.3">
      <c r="A217">
        <v>135000</v>
      </c>
      <c r="B217" t="s">
        <v>222</v>
      </c>
    </row>
    <row r="218" spans="1:2" x14ac:dyDescent="0.3">
      <c r="A218">
        <v>135000</v>
      </c>
      <c r="B218" t="s">
        <v>222</v>
      </c>
    </row>
    <row r="219" spans="1:2" x14ac:dyDescent="0.3">
      <c r="A219">
        <v>135000</v>
      </c>
      <c r="B219" t="s">
        <v>222</v>
      </c>
    </row>
    <row r="220" spans="1:2" x14ac:dyDescent="0.3">
      <c r="A220">
        <v>135000</v>
      </c>
      <c r="B220" t="s">
        <v>222</v>
      </c>
    </row>
    <row r="221" spans="1:2" x14ac:dyDescent="0.3">
      <c r="A221">
        <v>135000</v>
      </c>
      <c r="B221" t="s">
        <v>222</v>
      </c>
    </row>
    <row r="222" spans="1:2" x14ac:dyDescent="0.3">
      <c r="A222">
        <v>135000</v>
      </c>
      <c r="B222" t="s">
        <v>222</v>
      </c>
    </row>
    <row r="223" spans="1:2" x14ac:dyDescent="0.3">
      <c r="A223">
        <v>135000</v>
      </c>
      <c r="B223" t="s">
        <v>222</v>
      </c>
    </row>
    <row r="224" spans="1:2" x14ac:dyDescent="0.3">
      <c r="A224">
        <v>135000</v>
      </c>
      <c r="B224" t="s">
        <v>222</v>
      </c>
    </row>
    <row r="225" spans="1:2" x14ac:dyDescent="0.3">
      <c r="A225">
        <v>135800</v>
      </c>
      <c r="B225" t="s">
        <v>222</v>
      </c>
    </row>
    <row r="226" spans="1:2" x14ac:dyDescent="0.3">
      <c r="A226">
        <v>135800</v>
      </c>
      <c r="B226" t="s">
        <v>222</v>
      </c>
    </row>
    <row r="227" spans="1:2" x14ac:dyDescent="0.3">
      <c r="A227">
        <v>135800</v>
      </c>
      <c r="B227" t="s">
        <v>222</v>
      </c>
    </row>
    <row r="228" spans="1:2" x14ac:dyDescent="0.3">
      <c r="A228">
        <v>135800</v>
      </c>
      <c r="B228" t="s">
        <v>222</v>
      </c>
    </row>
    <row r="229" spans="1:2" x14ac:dyDescent="0.3">
      <c r="A229">
        <v>137250</v>
      </c>
      <c r="B229" t="s">
        <v>222</v>
      </c>
    </row>
    <row r="230" spans="1:2" x14ac:dyDescent="0.3">
      <c r="A230">
        <v>137324</v>
      </c>
      <c r="B230" t="s">
        <v>222</v>
      </c>
    </row>
    <row r="231" spans="1:2" x14ac:dyDescent="0.3">
      <c r="A231">
        <v>137324</v>
      </c>
      <c r="B231" t="s">
        <v>222</v>
      </c>
    </row>
    <row r="232" spans="1:2" x14ac:dyDescent="0.3">
      <c r="A232">
        <v>137324</v>
      </c>
      <c r="B232" t="s">
        <v>222</v>
      </c>
    </row>
    <row r="233" spans="1:2" x14ac:dyDescent="0.3">
      <c r="A233">
        <v>137324</v>
      </c>
      <c r="B233" t="s">
        <v>222</v>
      </c>
    </row>
    <row r="234" spans="1:2" x14ac:dyDescent="0.3">
      <c r="A234">
        <v>137324</v>
      </c>
      <c r="B234" t="s">
        <v>222</v>
      </c>
    </row>
    <row r="235" spans="1:2" x14ac:dyDescent="0.3">
      <c r="A235">
        <v>137324</v>
      </c>
      <c r="B235" t="s">
        <v>222</v>
      </c>
    </row>
    <row r="236" spans="1:2" x14ac:dyDescent="0.3">
      <c r="A236">
        <v>137324</v>
      </c>
      <c r="B236" t="s">
        <v>222</v>
      </c>
    </row>
    <row r="237" spans="1:2" x14ac:dyDescent="0.3">
      <c r="A237">
        <v>137324</v>
      </c>
      <c r="B237" t="s">
        <v>222</v>
      </c>
    </row>
    <row r="238" spans="1:2" x14ac:dyDescent="0.3">
      <c r="A238">
        <v>138475</v>
      </c>
      <c r="B238" t="s">
        <v>222</v>
      </c>
    </row>
    <row r="239" spans="1:2" x14ac:dyDescent="0.3">
      <c r="A239">
        <v>138475</v>
      </c>
      <c r="B239" t="s">
        <v>222</v>
      </c>
    </row>
    <row r="240" spans="1:2" x14ac:dyDescent="0.3">
      <c r="A240">
        <v>138475</v>
      </c>
      <c r="B240" t="s">
        <v>222</v>
      </c>
    </row>
    <row r="241" spans="1:2" x14ac:dyDescent="0.3">
      <c r="A241">
        <v>138475</v>
      </c>
      <c r="B241" t="s">
        <v>222</v>
      </c>
    </row>
    <row r="242" spans="1:2" x14ac:dyDescent="0.3">
      <c r="A242">
        <v>138475</v>
      </c>
      <c r="B242" t="s">
        <v>222</v>
      </c>
    </row>
    <row r="243" spans="1:2" x14ac:dyDescent="0.3">
      <c r="A243">
        <v>139000</v>
      </c>
      <c r="B243" t="s">
        <v>222</v>
      </c>
    </row>
    <row r="244" spans="1:2" x14ac:dyDescent="0.3">
      <c r="A244">
        <v>140000</v>
      </c>
      <c r="B244" t="s">
        <v>222</v>
      </c>
    </row>
    <row r="245" spans="1:2" x14ac:dyDescent="0.3">
      <c r="A245">
        <v>140000</v>
      </c>
      <c r="B245" t="s">
        <v>222</v>
      </c>
    </row>
    <row r="246" spans="1:2" x14ac:dyDescent="0.3">
      <c r="A246">
        <v>140000</v>
      </c>
      <c r="B246" t="s">
        <v>222</v>
      </c>
    </row>
    <row r="247" spans="1:2" x14ac:dyDescent="0.3">
      <c r="A247">
        <v>140000</v>
      </c>
      <c r="B247" t="s">
        <v>222</v>
      </c>
    </row>
    <row r="248" spans="1:2" x14ac:dyDescent="0.3">
      <c r="A248">
        <v>140000</v>
      </c>
      <c r="B248" t="s">
        <v>222</v>
      </c>
    </row>
    <row r="249" spans="1:2" x14ac:dyDescent="0.3">
      <c r="A249">
        <v>140000</v>
      </c>
      <c r="B249" t="s">
        <v>222</v>
      </c>
    </row>
    <row r="250" spans="1:2" x14ac:dyDescent="0.3">
      <c r="A250">
        <v>140000</v>
      </c>
      <c r="B250" t="s">
        <v>222</v>
      </c>
    </row>
    <row r="251" spans="1:2" x14ac:dyDescent="0.3">
      <c r="A251">
        <v>140000</v>
      </c>
      <c r="B251" t="s">
        <v>222</v>
      </c>
    </row>
    <row r="252" spans="1:2" x14ac:dyDescent="0.3">
      <c r="A252">
        <v>140000</v>
      </c>
      <c r="B252" t="s">
        <v>222</v>
      </c>
    </row>
    <row r="253" spans="1:2" x14ac:dyDescent="0.3">
      <c r="A253">
        <v>140000</v>
      </c>
      <c r="B253" t="s">
        <v>222</v>
      </c>
    </row>
    <row r="254" spans="1:2" x14ac:dyDescent="0.3">
      <c r="A254">
        <v>142932</v>
      </c>
      <c r="B254" t="s">
        <v>222</v>
      </c>
    </row>
    <row r="255" spans="1:2" x14ac:dyDescent="0.3">
      <c r="A255">
        <v>142932</v>
      </c>
      <c r="B255" t="s">
        <v>222</v>
      </c>
    </row>
    <row r="256" spans="1:2" x14ac:dyDescent="0.3">
      <c r="A256">
        <v>142932</v>
      </c>
      <c r="B256" t="s">
        <v>222</v>
      </c>
    </row>
    <row r="257" spans="1:2" x14ac:dyDescent="0.3">
      <c r="A257">
        <v>142932</v>
      </c>
      <c r="B257" t="s">
        <v>222</v>
      </c>
    </row>
    <row r="258" spans="1:2" x14ac:dyDescent="0.3">
      <c r="A258">
        <v>142932</v>
      </c>
      <c r="B258" t="s">
        <v>222</v>
      </c>
    </row>
    <row r="259" spans="1:2" x14ac:dyDescent="0.3">
      <c r="A259">
        <v>142932</v>
      </c>
      <c r="B259" t="s">
        <v>222</v>
      </c>
    </row>
    <row r="260" spans="1:2" x14ac:dyDescent="0.3">
      <c r="A260">
        <v>143877</v>
      </c>
      <c r="B260" t="s">
        <v>222</v>
      </c>
    </row>
    <row r="261" spans="1:2" x14ac:dyDescent="0.3">
      <c r="A261">
        <v>145000</v>
      </c>
      <c r="B261" t="s">
        <v>222</v>
      </c>
    </row>
    <row r="262" spans="1:2" x14ac:dyDescent="0.3">
      <c r="A262">
        <v>145000</v>
      </c>
      <c r="B262" t="s">
        <v>222</v>
      </c>
    </row>
    <row r="263" spans="1:2" x14ac:dyDescent="0.3">
      <c r="A263">
        <v>145000</v>
      </c>
      <c r="B263" t="s">
        <v>222</v>
      </c>
    </row>
    <row r="264" spans="1:2" x14ac:dyDescent="0.3">
      <c r="A264">
        <v>145000</v>
      </c>
      <c r="B264" t="s">
        <v>222</v>
      </c>
    </row>
    <row r="265" spans="1:2" x14ac:dyDescent="0.3">
      <c r="A265">
        <v>145000</v>
      </c>
      <c r="B265" t="s">
        <v>222</v>
      </c>
    </row>
    <row r="266" spans="1:2" x14ac:dyDescent="0.3">
      <c r="A266">
        <v>145000</v>
      </c>
      <c r="B266" t="s">
        <v>222</v>
      </c>
    </row>
    <row r="267" spans="1:2" x14ac:dyDescent="0.3">
      <c r="A267">
        <v>145000</v>
      </c>
      <c r="B267" t="s">
        <v>222</v>
      </c>
    </row>
    <row r="268" spans="1:2" x14ac:dyDescent="0.3">
      <c r="A268">
        <v>145000</v>
      </c>
      <c r="B268" t="s">
        <v>222</v>
      </c>
    </row>
    <row r="269" spans="1:2" x14ac:dyDescent="0.3">
      <c r="A269">
        <v>145000</v>
      </c>
      <c r="B269" t="s">
        <v>222</v>
      </c>
    </row>
    <row r="270" spans="1:2" x14ac:dyDescent="0.3">
      <c r="A270">
        <v>145000</v>
      </c>
      <c r="B270" t="s">
        <v>222</v>
      </c>
    </row>
    <row r="271" spans="1:2" x14ac:dyDescent="0.3">
      <c r="A271">
        <v>145000</v>
      </c>
      <c r="B271" t="s">
        <v>222</v>
      </c>
    </row>
    <row r="272" spans="1:2" x14ac:dyDescent="0.3">
      <c r="A272">
        <v>145000</v>
      </c>
      <c r="B272" t="s">
        <v>222</v>
      </c>
    </row>
    <row r="273" spans="1:2" x14ac:dyDescent="0.3">
      <c r="A273">
        <v>145000</v>
      </c>
      <c r="B273" t="s">
        <v>222</v>
      </c>
    </row>
    <row r="274" spans="1:2" x14ac:dyDescent="0.3">
      <c r="A274">
        <v>145000</v>
      </c>
      <c r="B274" t="s">
        <v>222</v>
      </c>
    </row>
    <row r="275" spans="1:2" x14ac:dyDescent="0.3">
      <c r="A275">
        <v>150000</v>
      </c>
      <c r="B275" t="s">
        <v>222</v>
      </c>
    </row>
    <row r="276" spans="1:2" x14ac:dyDescent="0.3">
      <c r="A276">
        <v>155000</v>
      </c>
      <c r="B276" t="s">
        <v>222</v>
      </c>
    </row>
    <row r="277" spans="1:2" x14ac:dyDescent="0.3">
      <c r="A277">
        <v>157000</v>
      </c>
      <c r="B277" t="s">
        <v>222</v>
      </c>
    </row>
    <row r="278" spans="1:2" x14ac:dyDescent="0.3">
      <c r="A278">
        <v>157000</v>
      </c>
      <c r="B278" t="s">
        <v>222</v>
      </c>
    </row>
    <row r="279" spans="1:2" x14ac:dyDescent="0.3">
      <c r="A279">
        <v>157000</v>
      </c>
      <c r="B279" t="s">
        <v>222</v>
      </c>
    </row>
    <row r="280" spans="1:2" x14ac:dyDescent="0.3">
      <c r="A280">
        <v>157000</v>
      </c>
      <c r="B280" t="s">
        <v>222</v>
      </c>
    </row>
    <row r="281" spans="1:2" x14ac:dyDescent="0.3">
      <c r="A281">
        <v>160000</v>
      </c>
      <c r="B281" t="s">
        <v>222</v>
      </c>
    </row>
    <row r="282" spans="1:2" x14ac:dyDescent="0.3">
      <c r="A282">
        <v>160000</v>
      </c>
      <c r="B282" t="s">
        <v>222</v>
      </c>
    </row>
    <row r="283" spans="1:2" x14ac:dyDescent="0.3">
      <c r="A283">
        <v>162100</v>
      </c>
      <c r="B283" t="s">
        <v>222</v>
      </c>
    </row>
    <row r="284" spans="1:2" x14ac:dyDescent="0.3">
      <c r="A284">
        <v>162100</v>
      </c>
      <c r="B284" t="s">
        <v>222</v>
      </c>
    </row>
    <row r="285" spans="1:2" x14ac:dyDescent="0.3">
      <c r="A285">
        <v>163000</v>
      </c>
      <c r="B285" t="s">
        <v>222</v>
      </c>
    </row>
    <row r="286" spans="1:2" x14ac:dyDescent="0.3">
      <c r="A286">
        <v>165000</v>
      </c>
      <c r="B286" t="s">
        <v>222</v>
      </c>
    </row>
    <row r="287" spans="1:2" x14ac:dyDescent="0.3">
      <c r="A287">
        <v>165000</v>
      </c>
      <c r="B287" t="s">
        <v>222</v>
      </c>
    </row>
    <row r="288" spans="1:2" x14ac:dyDescent="0.3">
      <c r="A288">
        <v>165000</v>
      </c>
      <c r="B288" t="s">
        <v>222</v>
      </c>
    </row>
    <row r="289" spans="1:2" x14ac:dyDescent="0.3">
      <c r="A289">
        <v>165000</v>
      </c>
      <c r="B289" t="s">
        <v>222</v>
      </c>
    </row>
    <row r="290" spans="1:2" x14ac:dyDescent="0.3">
      <c r="A290">
        <v>165000</v>
      </c>
      <c r="B290" t="s">
        <v>222</v>
      </c>
    </row>
    <row r="291" spans="1:2" x14ac:dyDescent="0.3">
      <c r="A291">
        <v>165000</v>
      </c>
      <c r="B291" t="s">
        <v>222</v>
      </c>
    </row>
    <row r="292" spans="1:2" x14ac:dyDescent="0.3">
      <c r="A292">
        <v>170000</v>
      </c>
      <c r="B292" t="s">
        <v>222</v>
      </c>
    </row>
    <row r="293" spans="1:2" x14ac:dyDescent="0.3">
      <c r="A293">
        <v>170000</v>
      </c>
      <c r="B293" t="s">
        <v>222</v>
      </c>
    </row>
    <row r="294" spans="1:2" x14ac:dyDescent="0.3">
      <c r="A294">
        <v>170000</v>
      </c>
      <c r="B294" t="s">
        <v>222</v>
      </c>
    </row>
    <row r="295" spans="1:2" x14ac:dyDescent="0.3">
      <c r="A295">
        <v>170000</v>
      </c>
      <c r="B295" t="s">
        <v>222</v>
      </c>
    </row>
    <row r="296" spans="1:2" x14ac:dyDescent="0.3">
      <c r="A296">
        <v>170000</v>
      </c>
      <c r="B296" t="s">
        <v>222</v>
      </c>
    </row>
    <row r="297" spans="1:2" x14ac:dyDescent="0.3">
      <c r="A297">
        <v>170000</v>
      </c>
      <c r="B297" t="s">
        <v>222</v>
      </c>
    </row>
    <row r="298" spans="1:2" x14ac:dyDescent="0.3">
      <c r="A298">
        <v>170000</v>
      </c>
      <c r="B298" t="s">
        <v>222</v>
      </c>
    </row>
    <row r="299" spans="1:2" x14ac:dyDescent="0.3">
      <c r="A299">
        <v>170000</v>
      </c>
      <c r="B299" t="s">
        <v>222</v>
      </c>
    </row>
    <row r="300" spans="1:2" x14ac:dyDescent="0.3">
      <c r="A300">
        <v>170000</v>
      </c>
      <c r="B300" t="s">
        <v>222</v>
      </c>
    </row>
    <row r="301" spans="1:2" x14ac:dyDescent="0.3">
      <c r="A301">
        <v>170000</v>
      </c>
      <c r="B301" t="s">
        <v>222</v>
      </c>
    </row>
    <row r="302" spans="1:2" x14ac:dyDescent="0.3">
      <c r="A302">
        <v>170000</v>
      </c>
      <c r="B302" t="s">
        <v>222</v>
      </c>
    </row>
    <row r="303" spans="1:2" x14ac:dyDescent="0.3">
      <c r="A303">
        <v>171289</v>
      </c>
      <c r="B303" t="s">
        <v>222</v>
      </c>
    </row>
    <row r="304" spans="1:2" x14ac:dyDescent="0.3">
      <c r="A304">
        <v>173475</v>
      </c>
      <c r="B304" t="s">
        <v>222</v>
      </c>
    </row>
    <row r="305" spans="1:2" x14ac:dyDescent="0.3">
      <c r="A305">
        <v>223775</v>
      </c>
      <c r="B305" t="s">
        <v>222</v>
      </c>
    </row>
    <row r="306" spans="1:2" x14ac:dyDescent="0.3">
      <c r="A306">
        <v>223775</v>
      </c>
      <c r="B306" t="s">
        <v>222</v>
      </c>
    </row>
    <row r="307" spans="1:2" x14ac:dyDescent="0.3">
      <c r="A307">
        <v>223775</v>
      </c>
      <c r="B307" t="s">
        <v>222</v>
      </c>
    </row>
    <row r="308" spans="1:2" x14ac:dyDescent="0.3">
      <c r="A308">
        <v>223775</v>
      </c>
      <c r="B308" t="s">
        <v>222</v>
      </c>
    </row>
    <row r="309" spans="1:2" x14ac:dyDescent="0.3">
      <c r="A309">
        <v>223775</v>
      </c>
      <c r="B309" t="s">
        <v>222</v>
      </c>
    </row>
    <row r="310" spans="1:2" x14ac:dyDescent="0.3">
      <c r="A310">
        <v>223775</v>
      </c>
      <c r="B310" t="s">
        <v>222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263C5-FDE0-4557-802A-BBB13C72BEAF}">
  <dimension ref="A1:B83"/>
  <sheetViews>
    <sheetView workbookViewId="0">
      <selection activeCell="A31" sqref="A31:B37"/>
    </sheetView>
  </sheetViews>
  <sheetFormatPr defaultRowHeight="14.4" x14ac:dyDescent="0.3"/>
  <cols>
    <col min="1" max="1" width="25.33203125" bestFit="1" customWidth="1"/>
    <col min="2" max="2" width="20.6640625" bestFit="1" customWidth="1"/>
    <col min="3" max="3" width="15.5546875" bestFit="1" customWidth="1"/>
  </cols>
  <sheetData>
    <row r="1" spans="1:2" x14ac:dyDescent="0.3">
      <c r="A1" s="7" t="s">
        <v>2055</v>
      </c>
      <c r="B1" t="s">
        <v>2082</v>
      </c>
    </row>
    <row r="2" spans="1:2" x14ac:dyDescent="0.3">
      <c r="A2" s="8" t="s">
        <v>572</v>
      </c>
      <c r="B2">
        <v>81119.512195121948</v>
      </c>
    </row>
    <row r="3" spans="1:2" x14ac:dyDescent="0.3">
      <c r="A3" s="8" t="s">
        <v>387</v>
      </c>
      <c r="B3">
        <v>116228.90938511326</v>
      </c>
    </row>
    <row r="4" spans="1:2" x14ac:dyDescent="0.3">
      <c r="A4" s="8" t="s">
        <v>58</v>
      </c>
      <c r="B4">
        <v>114277.49540517961</v>
      </c>
    </row>
    <row r="5" spans="1:2" x14ac:dyDescent="0.3">
      <c r="A5" s="8" t="s">
        <v>1759</v>
      </c>
      <c r="B5">
        <v>117908.77586206897</v>
      </c>
    </row>
    <row r="6" spans="1:2" x14ac:dyDescent="0.3">
      <c r="A6" s="8" t="s">
        <v>2047</v>
      </c>
      <c r="B6">
        <v>90074.078947368427</v>
      </c>
    </row>
    <row r="7" spans="1:2" x14ac:dyDescent="0.3">
      <c r="A7" s="8" t="s">
        <v>2056</v>
      </c>
      <c r="B7">
        <v>108768.64299424185</v>
      </c>
    </row>
    <row r="31" spans="1:2" x14ac:dyDescent="0.3">
      <c r="A31" s="7" t="s">
        <v>2055</v>
      </c>
      <c r="B31" t="s">
        <v>2083</v>
      </c>
    </row>
    <row r="32" spans="1:2" x14ac:dyDescent="0.3">
      <c r="A32" s="8" t="s">
        <v>572</v>
      </c>
      <c r="B32">
        <v>0.37195121951219512</v>
      </c>
    </row>
    <row r="33" spans="1:2" x14ac:dyDescent="0.3">
      <c r="A33" s="8" t="s">
        <v>387</v>
      </c>
      <c r="B33">
        <v>0.66019417475728159</v>
      </c>
    </row>
    <row r="34" spans="1:2" x14ac:dyDescent="0.3">
      <c r="A34" s="8" t="s">
        <v>58</v>
      </c>
      <c r="B34">
        <v>0.84461152882205515</v>
      </c>
    </row>
    <row r="35" spans="1:2" x14ac:dyDescent="0.3">
      <c r="A35" s="8" t="s">
        <v>1759</v>
      </c>
      <c r="B35">
        <v>0.67241379310344829</v>
      </c>
    </row>
    <row r="36" spans="1:2" x14ac:dyDescent="0.3">
      <c r="A36" s="8" t="s">
        <v>2047</v>
      </c>
      <c r="B36">
        <v>0.40789473684210525</v>
      </c>
    </row>
    <row r="37" spans="1:2" x14ac:dyDescent="0.3">
      <c r="A37" s="8" t="s">
        <v>2056</v>
      </c>
      <c r="B37">
        <v>0.7125719769673704</v>
      </c>
    </row>
    <row r="62" spans="1:2" x14ac:dyDescent="0.3">
      <c r="A62" s="7" t="s">
        <v>2055</v>
      </c>
      <c r="B62" t="s">
        <v>2086</v>
      </c>
    </row>
    <row r="63" spans="1:2" x14ac:dyDescent="0.3">
      <c r="A63" s="8" t="s">
        <v>572</v>
      </c>
      <c r="B63">
        <v>0.63109756097560976</v>
      </c>
    </row>
    <row r="64" spans="1:2" x14ac:dyDescent="0.3">
      <c r="A64" s="9" t="s">
        <v>2084</v>
      </c>
      <c r="B64">
        <v>0.81052631578947365</v>
      </c>
    </row>
    <row r="65" spans="1:2" x14ac:dyDescent="0.3">
      <c r="A65" s="9" t="s">
        <v>2085</v>
      </c>
      <c r="B65">
        <v>0.44444444444444442</v>
      </c>
    </row>
    <row r="66" spans="1:2" x14ac:dyDescent="0.3">
      <c r="A66" s="9" t="s">
        <v>51</v>
      </c>
      <c r="B66">
        <v>0.60869565217391308</v>
      </c>
    </row>
    <row r="67" spans="1:2" x14ac:dyDescent="0.3">
      <c r="A67" s="8" t="s">
        <v>387</v>
      </c>
      <c r="B67">
        <v>0.26213592233009708</v>
      </c>
    </row>
    <row r="68" spans="1:2" x14ac:dyDescent="0.3">
      <c r="A68" s="9" t="s">
        <v>2084</v>
      </c>
      <c r="B68">
        <v>0.4</v>
      </c>
    </row>
    <row r="69" spans="1:2" x14ac:dyDescent="0.3">
      <c r="A69" s="9" t="s">
        <v>2085</v>
      </c>
      <c r="B69">
        <v>0.17886178861788618</v>
      </c>
    </row>
    <row r="70" spans="1:2" x14ac:dyDescent="0.3">
      <c r="A70" s="9" t="s">
        <v>51</v>
      </c>
      <c r="B70">
        <v>0.29801324503311261</v>
      </c>
    </row>
    <row r="71" spans="1:2" x14ac:dyDescent="0.3">
      <c r="A71" s="8" t="s">
        <v>58</v>
      </c>
      <c r="B71">
        <v>0.33667502088554718</v>
      </c>
    </row>
    <row r="72" spans="1:2" x14ac:dyDescent="0.3">
      <c r="A72" s="9" t="s">
        <v>2084</v>
      </c>
      <c r="B72">
        <v>0.24255319148936169</v>
      </c>
    </row>
    <row r="73" spans="1:2" x14ac:dyDescent="0.3">
      <c r="A73" s="9" t="s">
        <v>2085</v>
      </c>
      <c r="B73">
        <v>0.10752688172043011</v>
      </c>
    </row>
    <row r="74" spans="1:2" x14ac:dyDescent="0.3">
      <c r="A74" s="9" t="s">
        <v>51</v>
      </c>
      <c r="B74">
        <v>0.46266471449487556</v>
      </c>
    </row>
    <row r="75" spans="1:2" x14ac:dyDescent="0.3">
      <c r="A75" s="8" t="s">
        <v>1759</v>
      </c>
      <c r="B75">
        <v>0.29310344827586204</v>
      </c>
    </row>
    <row r="76" spans="1:2" x14ac:dyDescent="0.3">
      <c r="A76" s="9" t="s">
        <v>2084</v>
      </c>
      <c r="B76">
        <v>0.18181818181818182</v>
      </c>
    </row>
    <row r="77" spans="1:2" x14ac:dyDescent="0.3">
      <c r="A77" s="9" t="s">
        <v>2085</v>
      </c>
      <c r="B77">
        <v>0.48717948717948717</v>
      </c>
    </row>
    <row r="78" spans="1:2" x14ac:dyDescent="0.3">
      <c r="A78" s="9" t="s">
        <v>51</v>
      </c>
      <c r="B78">
        <v>0.24778761061946902</v>
      </c>
    </row>
    <row r="79" spans="1:2" x14ac:dyDescent="0.3">
      <c r="A79" s="8" t="s">
        <v>2047</v>
      </c>
      <c r="B79">
        <v>0.30263157894736842</v>
      </c>
    </row>
    <row r="80" spans="1:2" x14ac:dyDescent="0.3">
      <c r="A80" s="9" t="s">
        <v>2084</v>
      </c>
      <c r="B80">
        <v>0.26829268292682928</v>
      </c>
    </row>
    <row r="81" spans="1:2" x14ac:dyDescent="0.3">
      <c r="A81" s="9" t="s">
        <v>2085</v>
      </c>
      <c r="B81">
        <v>0</v>
      </c>
    </row>
    <row r="82" spans="1:2" x14ac:dyDescent="0.3">
      <c r="A82" s="9" t="s">
        <v>51</v>
      </c>
      <c r="B82">
        <v>0.5</v>
      </c>
    </row>
    <row r="83" spans="1:2" x14ac:dyDescent="0.3">
      <c r="A83" s="8" t="s">
        <v>2056</v>
      </c>
      <c r="B83">
        <v>0.36708253358925141</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7967-4D64-4DC4-9E8A-ED1FA03659B2}">
  <dimension ref="A1:G2085"/>
  <sheetViews>
    <sheetView tabSelected="1" topLeftCell="A225" workbookViewId="0">
      <selection activeCell="H240" sqref="H240"/>
    </sheetView>
  </sheetViews>
  <sheetFormatPr defaultRowHeight="14.4" x14ac:dyDescent="0.3"/>
  <cols>
    <col min="1" max="1" width="23" bestFit="1" customWidth="1"/>
    <col min="2" max="2" width="15.88671875" bestFit="1" customWidth="1"/>
    <col min="3" max="3" width="12.44140625" bestFit="1" customWidth="1"/>
    <col min="4" max="4" width="10.5546875" bestFit="1" customWidth="1"/>
    <col min="5" max="5" width="21.5546875" bestFit="1" customWidth="1"/>
    <col min="6" max="6" width="23.109375" bestFit="1" customWidth="1"/>
    <col min="7" max="7" width="10.44140625" bestFit="1" customWidth="1"/>
    <col min="8" max="8" width="21.5546875" bestFit="1" customWidth="1"/>
    <col min="9" max="9" width="23.109375" bestFit="1" customWidth="1"/>
    <col min="10" max="10" width="10.44140625" bestFit="1" customWidth="1"/>
  </cols>
  <sheetData>
    <row r="1" spans="1:7" x14ac:dyDescent="0.3">
      <c r="A1" t="s">
        <v>2</v>
      </c>
      <c r="B1" t="s">
        <v>4</v>
      </c>
      <c r="C1" t="s">
        <v>13</v>
      </c>
      <c r="D1" t="s">
        <v>17</v>
      </c>
      <c r="E1" t="s">
        <v>18</v>
      </c>
      <c r="F1" t="s">
        <v>19</v>
      </c>
      <c r="G1" t="s">
        <v>20</v>
      </c>
    </row>
    <row r="2" spans="1:7" x14ac:dyDescent="0.3">
      <c r="A2" t="s">
        <v>1069</v>
      </c>
      <c r="B2">
        <v>3760</v>
      </c>
      <c r="C2">
        <v>0</v>
      </c>
      <c r="D2">
        <v>1</v>
      </c>
      <c r="E2">
        <v>0</v>
      </c>
      <c r="F2" t="s">
        <v>387</v>
      </c>
      <c r="G2" t="s">
        <v>2084</v>
      </c>
    </row>
    <row r="3" spans="1:7" x14ac:dyDescent="0.3">
      <c r="A3" t="s">
        <v>1069</v>
      </c>
      <c r="B3">
        <v>3760</v>
      </c>
      <c r="C3">
        <v>0</v>
      </c>
      <c r="D3">
        <v>1</v>
      </c>
      <c r="E3">
        <v>0</v>
      </c>
      <c r="F3" t="s">
        <v>387</v>
      </c>
      <c r="G3" t="s">
        <v>2084</v>
      </c>
    </row>
    <row r="4" spans="1:7" x14ac:dyDescent="0.3">
      <c r="A4" t="s">
        <v>1484</v>
      </c>
      <c r="B4">
        <v>5162</v>
      </c>
      <c r="C4">
        <v>0</v>
      </c>
      <c r="D4">
        <v>0</v>
      </c>
      <c r="E4">
        <v>0</v>
      </c>
      <c r="F4" t="s">
        <v>572</v>
      </c>
      <c r="G4" t="s">
        <v>2084</v>
      </c>
    </row>
    <row r="5" spans="1:7" x14ac:dyDescent="0.3">
      <c r="A5" t="s">
        <v>124</v>
      </c>
      <c r="B5">
        <v>5973</v>
      </c>
      <c r="C5">
        <v>1</v>
      </c>
      <c r="D5">
        <v>0</v>
      </c>
      <c r="E5">
        <v>0</v>
      </c>
      <c r="F5" t="s">
        <v>572</v>
      </c>
      <c r="G5" t="s">
        <v>51</v>
      </c>
    </row>
    <row r="6" spans="1:7" x14ac:dyDescent="0.3">
      <c r="A6" t="s">
        <v>336</v>
      </c>
      <c r="B6">
        <v>6000</v>
      </c>
      <c r="C6">
        <v>0</v>
      </c>
      <c r="D6">
        <v>0</v>
      </c>
      <c r="E6">
        <v>1</v>
      </c>
      <c r="F6" t="s">
        <v>1759</v>
      </c>
      <c r="G6" t="s">
        <v>51</v>
      </c>
    </row>
    <row r="7" spans="1:7" x14ac:dyDescent="0.3">
      <c r="A7" t="s">
        <v>1512</v>
      </c>
      <c r="B7">
        <v>6383</v>
      </c>
      <c r="C7">
        <v>1</v>
      </c>
      <c r="D7">
        <v>1</v>
      </c>
      <c r="E7">
        <v>0</v>
      </c>
      <c r="F7" t="s">
        <v>572</v>
      </c>
      <c r="G7" t="s">
        <v>51</v>
      </c>
    </row>
    <row r="8" spans="1:7" x14ac:dyDescent="0.3">
      <c r="A8" t="s">
        <v>168</v>
      </c>
      <c r="B8">
        <v>7000</v>
      </c>
      <c r="C8">
        <v>0</v>
      </c>
      <c r="D8">
        <v>1</v>
      </c>
      <c r="E8">
        <v>1</v>
      </c>
      <c r="F8" t="s">
        <v>1759</v>
      </c>
      <c r="G8" t="s">
        <v>2085</v>
      </c>
    </row>
    <row r="9" spans="1:7" x14ac:dyDescent="0.3">
      <c r="A9" t="s">
        <v>168</v>
      </c>
      <c r="B9">
        <v>7000</v>
      </c>
      <c r="C9">
        <v>0</v>
      </c>
      <c r="D9">
        <v>1</v>
      </c>
      <c r="E9">
        <v>1</v>
      </c>
      <c r="F9" t="s">
        <v>1759</v>
      </c>
      <c r="G9" t="s">
        <v>2085</v>
      </c>
    </row>
    <row r="10" spans="1:7" x14ac:dyDescent="0.3">
      <c r="A10" t="s">
        <v>168</v>
      </c>
      <c r="B10">
        <v>7000</v>
      </c>
      <c r="C10">
        <v>0</v>
      </c>
      <c r="D10">
        <v>1</v>
      </c>
      <c r="E10">
        <v>1</v>
      </c>
      <c r="F10" t="s">
        <v>1759</v>
      </c>
      <c r="G10" t="s">
        <v>2085</v>
      </c>
    </row>
    <row r="11" spans="1:7" x14ac:dyDescent="0.3">
      <c r="A11" t="s">
        <v>168</v>
      </c>
      <c r="B11">
        <v>7000</v>
      </c>
      <c r="C11">
        <v>0</v>
      </c>
      <c r="D11">
        <v>1</v>
      </c>
      <c r="E11">
        <v>1</v>
      </c>
      <c r="F11" t="s">
        <v>1759</v>
      </c>
      <c r="G11" t="s">
        <v>2085</v>
      </c>
    </row>
    <row r="12" spans="1:7" x14ac:dyDescent="0.3">
      <c r="A12" t="s">
        <v>168</v>
      </c>
      <c r="B12">
        <v>7000</v>
      </c>
      <c r="C12">
        <v>0</v>
      </c>
      <c r="D12">
        <v>1</v>
      </c>
      <c r="E12">
        <v>1</v>
      </c>
      <c r="F12" t="s">
        <v>1759</v>
      </c>
      <c r="G12" t="s">
        <v>2085</v>
      </c>
    </row>
    <row r="13" spans="1:7" x14ac:dyDescent="0.3">
      <c r="A13" t="s">
        <v>826</v>
      </c>
      <c r="B13">
        <v>7501</v>
      </c>
      <c r="C13">
        <v>0</v>
      </c>
      <c r="D13">
        <v>1</v>
      </c>
      <c r="E13">
        <v>1</v>
      </c>
      <c r="F13" t="s">
        <v>58</v>
      </c>
      <c r="G13" t="s">
        <v>51</v>
      </c>
    </row>
    <row r="14" spans="1:7" x14ac:dyDescent="0.3">
      <c r="A14" t="s">
        <v>826</v>
      </c>
      <c r="B14">
        <v>7501</v>
      </c>
      <c r="C14">
        <v>0</v>
      </c>
      <c r="D14">
        <v>1</v>
      </c>
      <c r="E14">
        <v>1</v>
      </c>
      <c r="F14" t="s">
        <v>58</v>
      </c>
      <c r="G14" t="s">
        <v>51</v>
      </c>
    </row>
    <row r="15" spans="1:7" x14ac:dyDescent="0.3">
      <c r="A15" t="s">
        <v>36</v>
      </c>
      <c r="B15">
        <v>10013</v>
      </c>
      <c r="C15">
        <v>1</v>
      </c>
      <c r="D15">
        <v>0</v>
      </c>
      <c r="E15">
        <v>1</v>
      </c>
      <c r="F15" t="s">
        <v>58</v>
      </c>
      <c r="G15" t="s">
        <v>2085</v>
      </c>
    </row>
    <row r="16" spans="1:7" x14ac:dyDescent="0.3">
      <c r="A16" t="s">
        <v>403</v>
      </c>
      <c r="B16">
        <v>26000</v>
      </c>
      <c r="C16">
        <v>0</v>
      </c>
      <c r="D16">
        <v>1</v>
      </c>
      <c r="E16">
        <v>0</v>
      </c>
      <c r="F16" t="s">
        <v>572</v>
      </c>
      <c r="G16" t="s">
        <v>2084</v>
      </c>
    </row>
    <row r="17" spans="1:7" x14ac:dyDescent="0.3">
      <c r="A17" t="s">
        <v>72</v>
      </c>
      <c r="B17">
        <v>39855</v>
      </c>
      <c r="C17">
        <v>0</v>
      </c>
      <c r="D17">
        <v>1</v>
      </c>
      <c r="E17">
        <v>0</v>
      </c>
      <c r="F17" t="s">
        <v>572</v>
      </c>
      <c r="G17" t="s">
        <v>2084</v>
      </c>
    </row>
    <row r="18" spans="1:7" x14ac:dyDescent="0.3">
      <c r="A18" t="s">
        <v>1451</v>
      </c>
      <c r="B18">
        <v>41000</v>
      </c>
      <c r="C18">
        <v>0</v>
      </c>
      <c r="D18">
        <v>1</v>
      </c>
      <c r="E18">
        <v>0</v>
      </c>
      <c r="F18" t="s">
        <v>572</v>
      </c>
      <c r="G18" t="s">
        <v>2085</v>
      </c>
    </row>
    <row r="19" spans="1:7" x14ac:dyDescent="0.3">
      <c r="A19" t="s">
        <v>988</v>
      </c>
      <c r="B19">
        <v>42700</v>
      </c>
      <c r="C19">
        <v>1</v>
      </c>
      <c r="D19">
        <v>0</v>
      </c>
      <c r="E19">
        <v>0</v>
      </c>
      <c r="F19" t="s">
        <v>387</v>
      </c>
      <c r="G19" t="s">
        <v>2084</v>
      </c>
    </row>
    <row r="20" spans="1:7" x14ac:dyDescent="0.3">
      <c r="A20" t="s">
        <v>988</v>
      </c>
      <c r="B20">
        <v>42700</v>
      </c>
      <c r="C20">
        <v>1</v>
      </c>
      <c r="D20">
        <v>0</v>
      </c>
      <c r="E20">
        <v>0</v>
      </c>
      <c r="F20" t="s">
        <v>387</v>
      </c>
      <c r="G20" t="s">
        <v>2084</v>
      </c>
    </row>
    <row r="21" spans="1:7" x14ac:dyDescent="0.3">
      <c r="A21" t="s">
        <v>36</v>
      </c>
      <c r="B21">
        <v>42740</v>
      </c>
      <c r="C21">
        <v>0</v>
      </c>
      <c r="D21">
        <v>0</v>
      </c>
      <c r="E21">
        <v>0</v>
      </c>
      <c r="F21" t="s">
        <v>572</v>
      </c>
      <c r="G21" t="s">
        <v>2084</v>
      </c>
    </row>
    <row r="22" spans="1:7" x14ac:dyDescent="0.3">
      <c r="A22" t="s">
        <v>417</v>
      </c>
      <c r="B22">
        <v>43000</v>
      </c>
      <c r="C22">
        <v>0</v>
      </c>
      <c r="D22">
        <v>1</v>
      </c>
      <c r="E22">
        <v>0</v>
      </c>
      <c r="F22" t="s">
        <v>572</v>
      </c>
      <c r="G22" t="s">
        <v>2084</v>
      </c>
    </row>
    <row r="23" spans="1:7" x14ac:dyDescent="0.3">
      <c r="A23" t="s">
        <v>1044</v>
      </c>
      <c r="B23">
        <v>43039</v>
      </c>
      <c r="C23">
        <v>1</v>
      </c>
      <c r="D23">
        <v>0</v>
      </c>
      <c r="E23">
        <v>1</v>
      </c>
      <c r="F23" t="s">
        <v>2047</v>
      </c>
      <c r="G23" t="s">
        <v>2084</v>
      </c>
    </row>
    <row r="24" spans="1:7" x14ac:dyDescent="0.3">
      <c r="A24" t="s">
        <v>869</v>
      </c>
      <c r="B24">
        <v>44000</v>
      </c>
      <c r="C24">
        <v>0</v>
      </c>
      <c r="D24">
        <v>0</v>
      </c>
      <c r="E24">
        <v>0</v>
      </c>
      <c r="F24" t="s">
        <v>387</v>
      </c>
      <c r="G24" t="s">
        <v>2084</v>
      </c>
    </row>
    <row r="25" spans="1:7" x14ac:dyDescent="0.3">
      <c r="A25" t="s">
        <v>869</v>
      </c>
      <c r="B25">
        <v>44000</v>
      </c>
      <c r="C25">
        <v>0</v>
      </c>
      <c r="D25">
        <v>0</v>
      </c>
      <c r="E25">
        <v>0</v>
      </c>
      <c r="F25" t="s">
        <v>387</v>
      </c>
      <c r="G25" t="s">
        <v>2084</v>
      </c>
    </row>
    <row r="26" spans="1:7" x14ac:dyDescent="0.3">
      <c r="A26" t="s">
        <v>1894</v>
      </c>
      <c r="B26">
        <v>44000</v>
      </c>
      <c r="C26">
        <v>0</v>
      </c>
      <c r="D26">
        <v>0</v>
      </c>
      <c r="E26">
        <v>1</v>
      </c>
      <c r="F26" t="s">
        <v>1759</v>
      </c>
      <c r="G26" t="s">
        <v>2085</v>
      </c>
    </row>
    <row r="27" spans="1:7" x14ac:dyDescent="0.3">
      <c r="A27" t="s">
        <v>36</v>
      </c>
      <c r="B27">
        <v>45000</v>
      </c>
      <c r="C27">
        <v>0</v>
      </c>
      <c r="D27">
        <v>0</v>
      </c>
      <c r="E27">
        <v>0</v>
      </c>
      <c r="F27" t="s">
        <v>572</v>
      </c>
      <c r="G27" t="s">
        <v>51</v>
      </c>
    </row>
    <row r="28" spans="1:7" x14ac:dyDescent="0.3">
      <c r="A28" t="s">
        <v>1367</v>
      </c>
      <c r="B28">
        <v>45000</v>
      </c>
      <c r="C28">
        <v>1</v>
      </c>
      <c r="D28">
        <v>0</v>
      </c>
      <c r="E28">
        <v>1</v>
      </c>
      <c r="F28" t="s">
        <v>572</v>
      </c>
      <c r="G28" t="s">
        <v>2085</v>
      </c>
    </row>
    <row r="29" spans="1:7" x14ac:dyDescent="0.3">
      <c r="A29" t="s">
        <v>36</v>
      </c>
      <c r="B29">
        <v>45000</v>
      </c>
      <c r="C29">
        <v>0</v>
      </c>
      <c r="D29">
        <v>0</v>
      </c>
      <c r="E29">
        <v>0</v>
      </c>
      <c r="F29" t="s">
        <v>572</v>
      </c>
      <c r="G29" t="s">
        <v>51</v>
      </c>
    </row>
    <row r="30" spans="1:7" x14ac:dyDescent="0.3">
      <c r="A30" t="s">
        <v>1367</v>
      </c>
      <c r="B30">
        <v>45000</v>
      </c>
      <c r="C30">
        <v>1</v>
      </c>
      <c r="D30">
        <v>0</v>
      </c>
      <c r="E30">
        <v>1</v>
      </c>
      <c r="F30" t="s">
        <v>572</v>
      </c>
      <c r="G30" t="s">
        <v>2085</v>
      </c>
    </row>
    <row r="31" spans="1:7" x14ac:dyDescent="0.3">
      <c r="A31" t="s">
        <v>36</v>
      </c>
      <c r="B31">
        <v>45000</v>
      </c>
      <c r="C31">
        <v>0</v>
      </c>
      <c r="D31">
        <v>0</v>
      </c>
      <c r="E31">
        <v>0</v>
      </c>
      <c r="F31" t="s">
        <v>572</v>
      </c>
      <c r="G31" t="s">
        <v>51</v>
      </c>
    </row>
    <row r="32" spans="1:7" x14ac:dyDescent="0.3">
      <c r="A32" t="s">
        <v>1367</v>
      </c>
      <c r="B32">
        <v>45000</v>
      </c>
      <c r="C32">
        <v>1</v>
      </c>
      <c r="D32">
        <v>0</v>
      </c>
      <c r="E32">
        <v>1</v>
      </c>
      <c r="F32" t="s">
        <v>572</v>
      </c>
      <c r="G32" t="s">
        <v>2085</v>
      </c>
    </row>
    <row r="33" spans="1:7" x14ac:dyDescent="0.3">
      <c r="A33" t="s">
        <v>36</v>
      </c>
      <c r="B33">
        <v>45000</v>
      </c>
      <c r="C33">
        <v>0</v>
      </c>
      <c r="D33">
        <v>0</v>
      </c>
      <c r="E33">
        <v>0</v>
      </c>
      <c r="F33" t="s">
        <v>572</v>
      </c>
      <c r="G33" t="s">
        <v>51</v>
      </c>
    </row>
    <row r="34" spans="1:7" x14ac:dyDescent="0.3">
      <c r="A34" t="s">
        <v>1367</v>
      </c>
      <c r="B34">
        <v>45000</v>
      </c>
      <c r="C34">
        <v>1</v>
      </c>
      <c r="D34">
        <v>0</v>
      </c>
      <c r="E34">
        <v>1</v>
      </c>
      <c r="F34" t="s">
        <v>572</v>
      </c>
      <c r="G34" t="s">
        <v>2085</v>
      </c>
    </row>
    <row r="35" spans="1:7" x14ac:dyDescent="0.3">
      <c r="A35" t="s">
        <v>36</v>
      </c>
      <c r="B35">
        <v>45000</v>
      </c>
      <c r="C35">
        <v>0</v>
      </c>
      <c r="D35">
        <v>0</v>
      </c>
      <c r="E35">
        <v>0</v>
      </c>
      <c r="F35" t="s">
        <v>572</v>
      </c>
      <c r="G35" t="s">
        <v>51</v>
      </c>
    </row>
    <row r="36" spans="1:7" x14ac:dyDescent="0.3">
      <c r="A36" t="s">
        <v>1367</v>
      </c>
      <c r="B36">
        <v>45000</v>
      </c>
      <c r="C36">
        <v>1</v>
      </c>
      <c r="D36">
        <v>0</v>
      </c>
      <c r="E36">
        <v>1</v>
      </c>
      <c r="F36" t="s">
        <v>572</v>
      </c>
      <c r="G36" t="s">
        <v>2085</v>
      </c>
    </row>
    <row r="37" spans="1:7" x14ac:dyDescent="0.3">
      <c r="A37" t="s">
        <v>45</v>
      </c>
      <c r="B37">
        <v>45000</v>
      </c>
      <c r="C37">
        <v>0</v>
      </c>
      <c r="D37">
        <v>0</v>
      </c>
      <c r="E37">
        <v>1</v>
      </c>
      <c r="F37" t="s">
        <v>1759</v>
      </c>
      <c r="G37" t="s">
        <v>2085</v>
      </c>
    </row>
    <row r="38" spans="1:7" x14ac:dyDescent="0.3">
      <c r="A38" t="s">
        <v>1367</v>
      </c>
      <c r="B38">
        <v>45000</v>
      </c>
      <c r="C38">
        <v>1</v>
      </c>
      <c r="D38">
        <v>0</v>
      </c>
      <c r="E38">
        <v>1</v>
      </c>
      <c r="F38" t="s">
        <v>572</v>
      </c>
      <c r="G38" t="s">
        <v>2085</v>
      </c>
    </row>
    <row r="39" spans="1:7" x14ac:dyDescent="0.3">
      <c r="A39" t="s">
        <v>45</v>
      </c>
      <c r="B39">
        <v>45000</v>
      </c>
      <c r="C39">
        <v>0</v>
      </c>
      <c r="D39">
        <v>0</v>
      </c>
      <c r="E39">
        <v>1</v>
      </c>
      <c r="F39" t="s">
        <v>1759</v>
      </c>
      <c r="G39" t="s">
        <v>2085</v>
      </c>
    </row>
    <row r="40" spans="1:7" x14ac:dyDescent="0.3">
      <c r="A40" t="s">
        <v>1681</v>
      </c>
      <c r="B40">
        <v>46220</v>
      </c>
      <c r="C40">
        <v>0</v>
      </c>
      <c r="D40">
        <v>1</v>
      </c>
      <c r="E40">
        <v>0</v>
      </c>
      <c r="F40" t="s">
        <v>572</v>
      </c>
      <c r="G40" t="s">
        <v>2084</v>
      </c>
    </row>
    <row r="41" spans="1:7" x14ac:dyDescent="0.3">
      <c r="A41" t="s">
        <v>1330</v>
      </c>
      <c r="B41">
        <v>46621</v>
      </c>
      <c r="C41">
        <v>0</v>
      </c>
      <c r="D41">
        <v>0</v>
      </c>
      <c r="E41">
        <v>0</v>
      </c>
      <c r="F41" t="s">
        <v>572</v>
      </c>
      <c r="G41" t="s">
        <v>51</v>
      </c>
    </row>
    <row r="42" spans="1:7" x14ac:dyDescent="0.3">
      <c r="A42" t="s">
        <v>1330</v>
      </c>
      <c r="B42">
        <v>46621</v>
      </c>
      <c r="C42">
        <v>0</v>
      </c>
      <c r="D42">
        <v>0</v>
      </c>
      <c r="E42">
        <v>0</v>
      </c>
      <c r="F42" t="s">
        <v>572</v>
      </c>
      <c r="G42" t="s">
        <v>51</v>
      </c>
    </row>
    <row r="43" spans="1:7" x14ac:dyDescent="0.3">
      <c r="A43" t="s">
        <v>1330</v>
      </c>
      <c r="B43">
        <v>46621</v>
      </c>
      <c r="C43">
        <v>0</v>
      </c>
      <c r="D43">
        <v>0</v>
      </c>
      <c r="E43">
        <v>0</v>
      </c>
      <c r="F43" t="s">
        <v>572</v>
      </c>
      <c r="G43" t="s">
        <v>51</v>
      </c>
    </row>
    <row r="44" spans="1:7" x14ac:dyDescent="0.3">
      <c r="A44" t="s">
        <v>1330</v>
      </c>
      <c r="B44">
        <v>46621</v>
      </c>
      <c r="C44">
        <v>0</v>
      </c>
      <c r="D44">
        <v>0</v>
      </c>
      <c r="E44">
        <v>0</v>
      </c>
      <c r="F44" t="s">
        <v>572</v>
      </c>
      <c r="G44" t="s">
        <v>51</v>
      </c>
    </row>
    <row r="45" spans="1:7" x14ac:dyDescent="0.3">
      <c r="A45" t="s">
        <v>1330</v>
      </c>
      <c r="B45">
        <v>46621</v>
      </c>
      <c r="C45">
        <v>0</v>
      </c>
      <c r="D45">
        <v>0</v>
      </c>
      <c r="E45">
        <v>0</v>
      </c>
      <c r="F45" t="s">
        <v>572</v>
      </c>
      <c r="G45" t="s">
        <v>51</v>
      </c>
    </row>
    <row r="46" spans="1:7" x14ac:dyDescent="0.3">
      <c r="A46" t="s">
        <v>1596</v>
      </c>
      <c r="B46">
        <v>46739</v>
      </c>
      <c r="C46">
        <v>1</v>
      </c>
      <c r="D46">
        <v>1</v>
      </c>
      <c r="E46">
        <v>0</v>
      </c>
      <c r="F46" t="s">
        <v>572</v>
      </c>
      <c r="G46" t="s">
        <v>51</v>
      </c>
    </row>
    <row r="47" spans="1:7" x14ac:dyDescent="0.3">
      <c r="A47" t="s">
        <v>365</v>
      </c>
      <c r="B47">
        <v>50637</v>
      </c>
      <c r="C47">
        <v>0</v>
      </c>
      <c r="D47">
        <v>1</v>
      </c>
      <c r="E47">
        <v>0</v>
      </c>
      <c r="F47" t="s">
        <v>572</v>
      </c>
      <c r="G47" t="s">
        <v>51</v>
      </c>
    </row>
    <row r="48" spans="1:7" x14ac:dyDescent="0.3">
      <c r="A48" t="s">
        <v>1390</v>
      </c>
      <c r="B48">
        <v>50692</v>
      </c>
      <c r="C48">
        <v>1</v>
      </c>
      <c r="D48">
        <v>1</v>
      </c>
      <c r="E48">
        <v>0</v>
      </c>
      <c r="F48" t="s">
        <v>572</v>
      </c>
      <c r="G48" t="s">
        <v>2084</v>
      </c>
    </row>
    <row r="49" spans="1:7" x14ac:dyDescent="0.3">
      <c r="A49" t="s">
        <v>1200</v>
      </c>
      <c r="B49">
        <v>51672</v>
      </c>
      <c r="C49">
        <v>1</v>
      </c>
      <c r="D49">
        <v>1</v>
      </c>
      <c r="E49">
        <v>0</v>
      </c>
      <c r="F49" t="s">
        <v>387</v>
      </c>
      <c r="G49" t="s">
        <v>51</v>
      </c>
    </row>
    <row r="50" spans="1:7" x14ac:dyDescent="0.3">
      <c r="A50" t="s">
        <v>95</v>
      </c>
      <c r="B50">
        <v>52000</v>
      </c>
      <c r="C50">
        <v>0</v>
      </c>
      <c r="D50">
        <v>1</v>
      </c>
      <c r="E50">
        <v>0</v>
      </c>
      <c r="F50" t="s">
        <v>572</v>
      </c>
      <c r="G50" t="s">
        <v>51</v>
      </c>
    </row>
    <row r="51" spans="1:7" x14ac:dyDescent="0.3">
      <c r="A51" t="s">
        <v>1647</v>
      </c>
      <c r="B51">
        <v>52032</v>
      </c>
      <c r="C51">
        <v>1</v>
      </c>
      <c r="D51">
        <v>1</v>
      </c>
      <c r="E51">
        <v>0</v>
      </c>
      <c r="F51" t="s">
        <v>572</v>
      </c>
      <c r="G51" t="s">
        <v>2085</v>
      </c>
    </row>
    <row r="52" spans="1:7" x14ac:dyDescent="0.3">
      <c r="A52" t="s">
        <v>1568</v>
      </c>
      <c r="B52">
        <v>52625</v>
      </c>
      <c r="C52">
        <v>0</v>
      </c>
      <c r="D52">
        <v>0</v>
      </c>
      <c r="E52">
        <v>0</v>
      </c>
      <c r="F52" t="s">
        <v>572</v>
      </c>
      <c r="G52" t="s">
        <v>51</v>
      </c>
    </row>
    <row r="53" spans="1:7" x14ac:dyDescent="0.3">
      <c r="A53" t="s">
        <v>316</v>
      </c>
      <c r="B53">
        <v>53640</v>
      </c>
      <c r="C53">
        <v>0</v>
      </c>
      <c r="D53">
        <v>0</v>
      </c>
      <c r="E53">
        <v>0</v>
      </c>
      <c r="F53" t="s">
        <v>572</v>
      </c>
      <c r="G53" t="s">
        <v>2085</v>
      </c>
    </row>
    <row r="54" spans="1:7" x14ac:dyDescent="0.3">
      <c r="A54" t="s">
        <v>1593</v>
      </c>
      <c r="B54">
        <v>53877</v>
      </c>
      <c r="C54">
        <v>0</v>
      </c>
      <c r="D54">
        <v>0</v>
      </c>
      <c r="E54">
        <v>0</v>
      </c>
      <c r="F54" t="s">
        <v>572</v>
      </c>
      <c r="G54" t="s">
        <v>2084</v>
      </c>
    </row>
    <row r="55" spans="1:7" x14ac:dyDescent="0.3">
      <c r="A55" t="s">
        <v>336</v>
      </c>
      <c r="B55">
        <v>54120</v>
      </c>
      <c r="C55">
        <v>0</v>
      </c>
      <c r="D55">
        <v>1</v>
      </c>
      <c r="E55">
        <v>1</v>
      </c>
      <c r="F55" t="s">
        <v>2047</v>
      </c>
      <c r="G55" t="s">
        <v>2084</v>
      </c>
    </row>
    <row r="56" spans="1:7" x14ac:dyDescent="0.3">
      <c r="A56" t="s">
        <v>751</v>
      </c>
      <c r="B56">
        <v>54281</v>
      </c>
      <c r="C56">
        <v>1</v>
      </c>
      <c r="D56">
        <v>0</v>
      </c>
      <c r="E56">
        <v>1</v>
      </c>
      <c r="F56" t="s">
        <v>58</v>
      </c>
      <c r="G56" t="s">
        <v>2084</v>
      </c>
    </row>
    <row r="57" spans="1:7" x14ac:dyDescent="0.3">
      <c r="A57" t="s">
        <v>751</v>
      </c>
      <c r="B57">
        <v>54281</v>
      </c>
      <c r="C57">
        <v>1</v>
      </c>
      <c r="D57">
        <v>0</v>
      </c>
      <c r="E57">
        <v>1</v>
      </c>
      <c r="F57" t="s">
        <v>58</v>
      </c>
      <c r="G57" t="s">
        <v>2084</v>
      </c>
    </row>
    <row r="58" spans="1:7" x14ac:dyDescent="0.3">
      <c r="A58" t="s">
        <v>859</v>
      </c>
      <c r="B58">
        <v>54291</v>
      </c>
      <c r="C58">
        <v>0</v>
      </c>
      <c r="D58">
        <v>0</v>
      </c>
      <c r="E58">
        <v>1</v>
      </c>
      <c r="F58" t="s">
        <v>1759</v>
      </c>
      <c r="G58" t="s">
        <v>51</v>
      </c>
    </row>
    <row r="59" spans="1:7" x14ac:dyDescent="0.3">
      <c r="A59" t="s">
        <v>859</v>
      </c>
      <c r="B59">
        <v>54291</v>
      </c>
      <c r="C59">
        <v>0</v>
      </c>
      <c r="D59">
        <v>0</v>
      </c>
      <c r="E59">
        <v>1</v>
      </c>
      <c r="F59" t="s">
        <v>1759</v>
      </c>
      <c r="G59" t="s">
        <v>51</v>
      </c>
    </row>
    <row r="60" spans="1:7" x14ac:dyDescent="0.3">
      <c r="A60" t="s">
        <v>859</v>
      </c>
      <c r="B60">
        <v>54291</v>
      </c>
      <c r="C60">
        <v>0</v>
      </c>
      <c r="D60">
        <v>0</v>
      </c>
      <c r="E60">
        <v>1</v>
      </c>
      <c r="F60" t="s">
        <v>1759</v>
      </c>
      <c r="G60" t="s">
        <v>51</v>
      </c>
    </row>
    <row r="61" spans="1:7" x14ac:dyDescent="0.3">
      <c r="A61" t="s">
        <v>859</v>
      </c>
      <c r="B61">
        <v>54291</v>
      </c>
      <c r="C61">
        <v>0</v>
      </c>
      <c r="D61">
        <v>0</v>
      </c>
      <c r="E61">
        <v>1</v>
      </c>
      <c r="F61" t="s">
        <v>1759</v>
      </c>
      <c r="G61" t="s">
        <v>51</v>
      </c>
    </row>
    <row r="62" spans="1:7" x14ac:dyDescent="0.3">
      <c r="A62" t="s">
        <v>859</v>
      </c>
      <c r="B62">
        <v>54291</v>
      </c>
      <c r="C62">
        <v>0</v>
      </c>
      <c r="D62">
        <v>0</v>
      </c>
      <c r="E62">
        <v>1</v>
      </c>
      <c r="F62" t="s">
        <v>1759</v>
      </c>
      <c r="G62" t="s">
        <v>51</v>
      </c>
    </row>
    <row r="63" spans="1:7" x14ac:dyDescent="0.3">
      <c r="A63" t="s">
        <v>36</v>
      </c>
      <c r="B63">
        <v>55000</v>
      </c>
      <c r="C63">
        <v>0</v>
      </c>
      <c r="D63">
        <v>0</v>
      </c>
      <c r="E63">
        <v>0</v>
      </c>
      <c r="F63" t="s">
        <v>2047</v>
      </c>
      <c r="G63" t="s">
        <v>2084</v>
      </c>
    </row>
    <row r="64" spans="1:7" x14ac:dyDescent="0.3">
      <c r="A64" t="s">
        <v>1417</v>
      </c>
      <c r="B64">
        <v>55278</v>
      </c>
      <c r="C64">
        <v>0</v>
      </c>
      <c r="D64">
        <v>1</v>
      </c>
      <c r="E64">
        <v>0</v>
      </c>
      <c r="F64" t="s">
        <v>572</v>
      </c>
      <c r="G64" t="s">
        <v>2085</v>
      </c>
    </row>
    <row r="65" spans="1:7" x14ac:dyDescent="0.3">
      <c r="A65" t="s">
        <v>1377</v>
      </c>
      <c r="B65">
        <v>56139</v>
      </c>
      <c r="C65">
        <v>0</v>
      </c>
      <c r="D65">
        <v>1</v>
      </c>
      <c r="E65">
        <v>0</v>
      </c>
      <c r="F65" t="s">
        <v>572</v>
      </c>
      <c r="G65" t="s">
        <v>51</v>
      </c>
    </row>
    <row r="66" spans="1:7" x14ac:dyDescent="0.3">
      <c r="A66" t="s">
        <v>1377</v>
      </c>
      <c r="B66">
        <v>56139</v>
      </c>
      <c r="C66">
        <v>0</v>
      </c>
      <c r="D66">
        <v>1</v>
      </c>
      <c r="E66">
        <v>0</v>
      </c>
      <c r="F66" t="s">
        <v>572</v>
      </c>
      <c r="G66" t="s">
        <v>51</v>
      </c>
    </row>
    <row r="67" spans="1:7" x14ac:dyDescent="0.3">
      <c r="A67" t="s">
        <v>1377</v>
      </c>
      <c r="B67">
        <v>56139</v>
      </c>
      <c r="C67">
        <v>0</v>
      </c>
      <c r="D67">
        <v>1</v>
      </c>
      <c r="E67">
        <v>0</v>
      </c>
      <c r="F67" t="s">
        <v>572</v>
      </c>
      <c r="G67" t="s">
        <v>51</v>
      </c>
    </row>
    <row r="68" spans="1:7" x14ac:dyDescent="0.3">
      <c r="A68" t="s">
        <v>1377</v>
      </c>
      <c r="B68">
        <v>56139</v>
      </c>
      <c r="C68">
        <v>0</v>
      </c>
      <c r="D68">
        <v>1</v>
      </c>
      <c r="E68">
        <v>0</v>
      </c>
      <c r="F68" t="s">
        <v>572</v>
      </c>
      <c r="G68" t="s">
        <v>51</v>
      </c>
    </row>
    <row r="69" spans="1:7" x14ac:dyDescent="0.3">
      <c r="A69" t="s">
        <v>1377</v>
      </c>
      <c r="B69">
        <v>56139</v>
      </c>
      <c r="C69">
        <v>0</v>
      </c>
      <c r="D69">
        <v>1</v>
      </c>
      <c r="E69">
        <v>0</v>
      </c>
      <c r="F69" t="s">
        <v>572</v>
      </c>
      <c r="G69" t="s">
        <v>51</v>
      </c>
    </row>
    <row r="70" spans="1:7" x14ac:dyDescent="0.3">
      <c r="A70" t="s">
        <v>422</v>
      </c>
      <c r="B70">
        <v>56280</v>
      </c>
      <c r="C70">
        <v>1</v>
      </c>
      <c r="D70">
        <v>0</v>
      </c>
      <c r="E70">
        <v>0</v>
      </c>
      <c r="F70" t="s">
        <v>58</v>
      </c>
      <c r="G70" t="s">
        <v>2085</v>
      </c>
    </row>
    <row r="71" spans="1:7" x14ac:dyDescent="0.3">
      <c r="A71" t="s">
        <v>1527</v>
      </c>
      <c r="B71">
        <v>56311</v>
      </c>
      <c r="C71">
        <v>1</v>
      </c>
      <c r="D71">
        <v>1</v>
      </c>
      <c r="E71">
        <v>0</v>
      </c>
      <c r="F71" t="s">
        <v>572</v>
      </c>
      <c r="G71" t="s">
        <v>51</v>
      </c>
    </row>
    <row r="72" spans="1:7" x14ac:dyDescent="0.3">
      <c r="A72" t="s">
        <v>237</v>
      </c>
      <c r="B72">
        <v>56614</v>
      </c>
      <c r="C72">
        <v>0</v>
      </c>
      <c r="D72">
        <v>1</v>
      </c>
      <c r="E72">
        <v>0</v>
      </c>
      <c r="F72" t="s">
        <v>572</v>
      </c>
      <c r="G72" t="s">
        <v>2084</v>
      </c>
    </row>
    <row r="73" spans="1:7" x14ac:dyDescent="0.3">
      <c r="A73" t="s">
        <v>1326</v>
      </c>
      <c r="B73">
        <v>56820</v>
      </c>
      <c r="C73">
        <v>1</v>
      </c>
      <c r="D73">
        <v>1</v>
      </c>
      <c r="E73">
        <v>0</v>
      </c>
      <c r="F73" t="s">
        <v>572</v>
      </c>
      <c r="G73" t="s">
        <v>51</v>
      </c>
    </row>
    <row r="74" spans="1:7" x14ac:dyDescent="0.3">
      <c r="A74" t="s">
        <v>1326</v>
      </c>
      <c r="B74">
        <v>56820</v>
      </c>
      <c r="C74">
        <v>1</v>
      </c>
      <c r="D74">
        <v>1</v>
      </c>
      <c r="E74">
        <v>0</v>
      </c>
      <c r="F74" t="s">
        <v>572</v>
      </c>
      <c r="G74" t="s">
        <v>51</v>
      </c>
    </row>
    <row r="75" spans="1:7" x14ac:dyDescent="0.3">
      <c r="A75" t="s">
        <v>1326</v>
      </c>
      <c r="B75">
        <v>56820</v>
      </c>
      <c r="C75">
        <v>1</v>
      </c>
      <c r="D75">
        <v>1</v>
      </c>
      <c r="E75">
        <v>0</v>
      </c>
      <c r="F75" t="s">
        <v>572</v>
      </c>
      <c r="G75" t="s">
        <v>51</v>
      </c>
    </row>
    <row r="76" spans="1:7" x14ac:dyDescent="0.3">
      <c r="A76" t="s">
        <v>1326</v>
      </c>
      <c r="B76">
        <v>56820</v>
      </c>
      <c r="C76">
        <v>1</v>
      </c>
      <c r="D76">
        <v>1</v>
      </c>
      <c r="E76">
        <v>0</v>
      </c>
      <c r="F76" t="s">
        <v>572</v>
      </c>
      <c r="G76" t="s">
        <v>51</v>
      </c>
    </row>
    <row r="77" spans="1:7" x14ac:dyDescent="0.3">
      <c r="A77" t="s">
        <v>1326</v>
      </c>
      <c r="B77">
        <v>56820</v>
      </c>
      <c r="C77">
        <v>1</v>
      </c>
      <c r="D77">
        <v>1</v>
      </c>
      <c r="E77">
        <v>0</v>
      </c>
      <c r="F77" t="s">
        <v>572</v>
      </c>
      <c r="G77" t="s">
        <v>51</v>
      </c>
    </row>
    <row r="78" spans="1:7" x14ac:dyDescent="0.3">
      <c r="A78" t="s">
        <v>891</v>
      </c>
      <c r="B78">
        <v>57243</v>
      </c>
      <c r="C78">
        <v>1</v>
      </c>
      <c r="D78">
        <v>0</v>
      </c>
      <c r="E78">
        <v>1</v>
      </c>
      <c r="F78" t="s">
        <v>2047</v>
      </c>
      <c r="G78" t="s">
        <v>2085</v>
      </c>
    </row>
    <row r="79" spans="1:7" x14ac:dyDescent="0.3">
      <c r="A79" t="s">
        <v>279</v>
      </c>
      <c r="B79">
        <v>57262</v>
      </c>
      <c r="C79">
        <v>0</v>
      </c>
      <c r="D79">
        <v>0</v>
      </c>
      <c r="E79">
        <v>1</v>
      </c>
      <c r="F79" t="s">
        <v>2047</v>
      </c>
      <c r="G79" t="s">
        <v>2085</v>
      </c>
    </row>
    <row r="80" spans="1:7" x14ac:dyDescent="0.3">
      <c r="A80" t="s">
        <v>108</v>
      </c>
      <c r="B80">
        <v>57500</v>
      </c>
      <c r="C80">
        <v>1</v>
      </c>
      <c r="D80">
        <v>0</v>
      </c>
      <c r="E80">
        <v>0</v>
      </c>
      <c r="F80" t="s">
        <v>58</v>
      </c>
      <c r="G80" t="s">
        <v>2084</v>
      </c>
    </row>
    <row r="81" spans="1:7" x14ac:dyDescent="0.3">
      <c r="A81" t="s">
        <v>149</v>
      </c>
      <c r="B81">
        <v>57500</v>
      </c>
      <c r="C81">
        <v>1</v>
      </c>
      <c r="D81">
        <v>0</v>
      </c>
      <c r="E81">
        <v>1</v>
      </c>
      <c r="F81" t="s">
        <v>58</v>
      </c>
      <c r="G81" t="s">
        <v>2084</v>
      </c>
    </row>
    <row r="82" spans="1:7" x14ac:dyDescent="0.3">
      <c r="A82" t="s">
        <v>108</v>
      </c>
      <c r="B82">
        <v>57500</v>
      </c>
      <c r="C82">
        <v>1</v>
      </c>
      <c r="D82">
        <v>0</v>
      </c>
      <c r="E82">
        <v>0</v>
      </c>
      <c r="F82" t="s">
        <v>58</v>
      </c>
      <c r="G82" t="s">
        <v>2084</v>
      </c>
    </row>
    <row r="83" spans="1:7" x14ac:dyDescent="0.3">
      <c r="A83" t="s">
        <v>108</v>
      </c>
      <c r="B83">
        <v>57500</v>
      </c>
      <c r="C83">
        <v>1</v>
      </c>
      <c r="D83">
        <v>0</v>
      </c>
      <c r="E83">
        <v>0</v>
      </c>
      <c r="F83" t="s">
        <v>58</v>
      </c>
      <c r="G83" t="s">
        <v>2084</v>
      </c>
    </row>
    <row r="84" spans="1:7" x14ac:dyDescent="0.3">
      <c r="A84" t="s">
        <v>108</v>
      </c>
      <c r="B84">
        <v>57500</v>
      </c>
      <c r="C84">
        <v>1</v>
      </c>
      <c r="D84">
        <v>0</v>
      </c>
      <c r="E84">
        <v>0</v>
      </c>
      <c r="F84" t="s">
        <v>58</v>
      </c>
      <c r="G84" t="s">
        <v>2084</v>
      </c>
    </row>
    <row r="85" spans="1:7" x14ac:dyDescent="0.3">
      <c r="A85" t="s">
        <v>108</v>
      </c>
      <c r="B85">
        <v>57500</v>
      </c>
      <c r="C85">
        <v>1</v>
      </c>
      <c r="D85">
        <v>0</v>
      </c>
      <c r="E85">
        <v>0</v>
      </c>
      <c r="F85" t="s">
        <v>58</v>
      </c>
      <c r="G85" t="s">
        <v>2084</v>
      </c>
    </row>
    <row r="86" spans="1:7" x14ac:dyDescent="0.3">
      <c r="A86" t="s">
        <v>108</v>
      </c>
      <c r="B86">
        <v>57500</v>
      </c>
      <c r="C86">
        <v>1</v>
      </c>
      <c r="D86">
        <v>0</v>
      </c>
      <c r="E86">
        <v>0</v>
      </c>
      <c r="F86" t="s">
        <v>58</v>
      </c>
      <c r="G86" t="s">
        <v>2084</v>
      </c>
    </row>
    <row r="87" spans="1:7" x14ac:dyDescent="0.3">
      <c r="A87" t="s">
        <v>108</v>
      </c>
      <c r="B87">
        <v>57500</v>
      </c>
      <c r="C87">
        <v>1</v>
      </c>
      <c r="D87">
        <v>0</v>
      </c>
      <c r="E87">
        <v>0</v>
      </c>
      <c r="F87" t="s">
        <v>58</v>
      </c>
      <c r="G87" t="s">
        <v>2084</v>
      </c>
    </row>
    <row r="88" spans="1:7" x14ac:dyDescent="0.3">
      <c r="A88" t="s">
        <v>108</v>
      </c>
      <c r="B88">
        <v>57500</v>
      </c>
      <c r="C88">
        <v>1</v>
      </c>
      <c r="D88">
        <v>0</v>
      </c>
      <c r="E88">
        <v>0</v>
      </c>
      <c r="F88" t="s">
        <v>58</v>
      </c>
      <c r="G88" t="s">
        <v>2084</v>
      </c>
    </row>
    <row r="89" spans="1:7" x14ac:dyDescent="0.3">
      <c r="A89" t="s">
        <v>108</v>
      </c>
      <c r="B89">
        <v>57500</v>
      </c>
      <c r="C89">
        <v>1</v>
      </c>
      <c r="D89">
        <v>0</v>
      </c>
      <c r="E89">
        <v>0</v>
      </c>
      <c r="F89" t="s">
        <v>58</v>
      </c>
      <c r="G89" t="s">
        <v>2084</v>
      </c>
    </row>
    <row r="90" spans="1:7" x14ac:dyDescent="0.3">
      <c r="A90" t="s">
        <v>108</v>
      </c>
      <c r="B90">
        <v>57500</v>
      </c>
      <c r="C90">
        <v>1</v>
      </c>
      <c r="D90">
        <v>0</v>
      </c>
      <c r="E90">
        <v>0</v>
      </c>
      <c r="F90" t="s">
        <v>58</v>
      </c>
      <c r="G90" t="s">
        <v>2084</v>
      </c>
    </row>
    <row r="91" spans="1:7" x14ac:dyDescent="0.3">
      <c r="A91" t="s">
        <v>108</v>
      </c>
      <c r="B91">
        <v>57500</v>
      </c>
      <c r="C91">
        <v>1</v>
      </c>
      <c r="D91">
        <v>0</v>
      </c>
      <c r="E91">
        <v>0</v>
      </c>
      <c r="F91" t="s">
        <v>58</v>
      </c>
      <c r="G91" t="s">
        <v>2084</v>
      </c>
    </row>
    <row r="92" spans="1:7" x14ac:dyDescent="0.3">
      <c r="A92" t="s">
        <v>108</v>
      </c>
      <c r="B92">
        <v>57500</v>
      </c>
      <c r="C92">
        <v>1</v>
      </c>
      <c r="D92">
        <v>0</v>
      </c>
      <c r="E92">
        <v>0</v>
      </c>
      <c r="F92" t="s">
        <v>58</v>
      </c>
      <c r="G92" t="s">
        <v>2084</v>
      </c>
    </row>
    <row r="93" spans="1:7" x14ac:dyDescent="0.3">
      <c r="A93" t="s">
        <v>108</v>
      </c>
      <c r="B93">
        <v>57500</v>
      </c>
      <c r="C93">
        <v>1</v>
      </c>
      <c r="D93">
        <v>0</v>
      </c>
      <c r="E93">
        <v>0</v>
      </c>
      <c r="F93" t="s">
        <v>58</v>
      </c>
      <c r="G93" t="s">
        <v>2084</v>
      </c>
    </row>
    <row r="94" spans="1:7" x14ac:dyDescent="0.3">
      <c r="A94" t="s">
        <v>108</v>
      </c>
      <c r="B94">
        <v>57500</v>
      </c>
      <c r="C94">
        <v>1</v>
      </c>
      <c r="D94">
        <v>0</v>
      </c>
      <c r="E94">
        <v>0</v>
      </c>
      <c r="F94" t="s">
        <v>58</v>
      </c>
      <c r="G94" t="s">
        <v>2084</v>
      </c>
    </row>
    <row r="95" spans="1:7" x14ac:dyDescent="0.3">
      <c r="A95" t="s">
        <v>108</v>
      </c>
      <c r="B95">
        <v>57500</v>
      </c>
      <c r="C95">
        <v>1</v>
      </c>
      <c r="D95">
        <v>0</v>
      </c>
      <c r="E95">
        <v>0</v>
      </c>
      <c r="F95" t="s">
        <v>58</v>
      </c>
      <c r="G95" t="s">
        <v>2084</v>
      </c>
    </row>
    <row r="96" spans="1:7" x14ac:dyDescent="0.3">
      <c r="A96" t="s">
        <v>108</v>
      </c>
      <c r="B96">
        <v>57500</v>
      </c>
      <c r="C96">
        <v>1</v>
      </c>
      <c r="D96">
        <v>0</v>
      </c>
      <c r="E96">
        <v>0</v>
      </c>
      <c r="F96" t="s">
        <v>58</v>
      </c>
      <c r="G96" t="s">
        <v>2084</v>
      </c>
    </row>
    <row r="97" spans="1:7" x14ac:dyDescent="0.3">
      <c r="A97" t="s">
        <v>108</v>
      </c>
      <c r="B97">
        <v>57500</v>
      </c>
      <c r="C97">
        <v>1</v>
      </c>
      <c r="D97">
        <v>0</v>
      </c>
      <c r="E97">
        <v>0</v>
      </c>
      <c r="F97" t="s">
        <v>58</v>
      </c>
      <c r="G97" t="s">
        <v>2084</v>
      </c>
    </row>
    <row r="98" spans="1:7" x14ac:dyDescent="0.3">
      <c r="A98" t="s">
        <v>108</v>
      </c>
      <c r="B98">
        <v>57500</v>
      </c>
      <c r="C98">
        <v>1</v>
      </c>
      <c r="D98">
        <v>0</v>
      </c>
      <c r="E98">
        <v>0</v>
      </c>
      <c r="F98" t="s">
        <v>58</v>
      </c>
      <c r="G98" t="s">
        <v>2084</v>
      </c>
    </row>
    <row r="99" spans="1:7" x14ac:dyDescent="0.3">
      <c r="A99" t="s">
        <v>108</v>
      </c>
      <c r="B99">
        <v>57500</v>
      </c>
      <c r="C99">
        <v>1</v>
      </c>
      <c r="D99">
        <v>0</v>
      </c>
      <c r="E99">
        <v>0</v>
      </c>
      <c r="F99" t="s">
        <v>58</v>
      </c>
      <c r="G99" t="s">
        <v>2084</v>
      </c>
    </row>
    <row r="100" spans="1:7" x14ac:dyDescent="0.3">
      <c r="A100" t="s">
        <v>149</v>
      </c>
      <c r="B100">
        <v>57500</v>
      </c>
      <c r="C100">
        <v>1</v>
      </c>
      <c r="D100">
        <v>0</v>
      </c>
      <c r="E100">
        <v>1</v>
      </c>
      <c r="F100" t="s">
        <v>58</v>
      </c>
      <c r="G100" t="s">
        <v>2084</v>
      </c>
    </row>
    <row r="101" spans="1:7" x14ac:dyDescent="0.3">
      <c r="A101" t="s">
        <v>149</v>
      </c>
      <c r="B101">
        <v>57500</v>
      </c>
      <c r="C101">
        <v>1</v>
      </c>
      <c r="D101">
        <v>0</v>
      </c>
      <c r="E101">
        <v>1</v>
      </c>
      <c r="F101" t="s">
        <v>58</v>
      </c>
      <c r="G101" t="s">
        <v>2084</v>
      </c>
    </row>
    <row r="102" spans="1:7" x14ac:dyDescent="0.3">
      <c r="A102" t="s">
        <v>108</v>
      </c>
      <c r="B102">
        <v>57500</v>
      </c>
      <c r="C102">
        <v>0</v>
      </c>
      <c r="D102">
        <v>0</v>
      </c>
      <c r="E102">
        <v>0</v>
      </c>
      <c r="F102" t="s">
        <v>572</v>
      </c>
      <c r="G102" t="s">
        <v>2084</v>
      </c>
    </row>
    <row r="103" spans="1:7" x14ac:dyDescent="0.3">
      <c r="A103" t="s">
        <v>108</v>
      </c>
      <c r="B103">
        <v>57500</v>
      </c>
      <c r="C103">
        <v>1</v>
      </c>
      <c r="D103">
        <v>1</v>
      </c>
      <c r="E103">
        <v>1</v>
      </c>
      <c r="F103" t="s">
        <v>2047</v>
      </c>
      <c r="G103" t="s">
        <v>2084</v>
      </c>
    </row>
    <row r="104" spans="1:7" x14ac:dyDescent="0.3">
      <c r="A104" t="s">
        <v>108</v>
      </c>
      <c r="B104">
        <v>57500</v>
      </c>
      <c r="C104">
        <v>1</v>
      </c>
      <c r="D104">
        <v>1</v>
      </c>
      <c r="E104">
        <v>1</v>
      </c>
      <c r="F104" t="s">
        <v>2047</v>
      </c>
      <c r="G104" t="s">
        <v>2084</v>
      </c>
    </row>
    <row r="105" spans="1:7" x14ac:dyDescent="0.3">
      <c r="A105" t="s">
        <v>108</v>
      </c>
      <c r="B105">
        <v>57500</v>
      </c>
      <c r="C105">
        <v>1</v>
      </c>
      <c r="D105">
        <v>1</v>
      </c>
      <c r="E105">
        <v>1</v>
      </c>
      <c r="F105" t="s">
        <v>2047</v>
      </c>
      <c r="G105" t="s">
        <v>2084</v>
      </c>
    </row>
    <row r="106" spans="1:7" x14ac:dyDescent="0.3">
      <c r="A106" t="s">
        <v>108</v>
      </c>
      <c r="B106">
        <v>57500</v>
      </c>
      <c r="C106">
        <v>1</v>
      </c>
      <c r="D106">
        <v>1</v>
      </c>
      <c r="E106">
        <v>1</v>
      </c>
      <c r="F106" t="s">
        <v>2047</v>
      </c>
      <c r="G106" t="s">
        <v>2084</v>
      </c>
    </row>
    <row r="107" spans="1:7" x14ac:dyDescent="0.3">
      <c r="A107" t="s">
        <v>108</v>
      </c>
      <c r="B107">
        <v>57500</v>
      </c>
      <c r="C107">
        <v>1</v>
      </c>
      <c r="D107">
        <v>1</v>
      </c>
      <c r="E107">
        <v>1</v>
      </c>
      <c r="F107" t="s">
        <v>2047</v>
      </c>
      <c r="G107" t="s">
        <v>2084</v>
      </c>
    </row>
    <row r="108" spans="1:7" x14ac:dyDescent="0.3">
      <c r="A108" t="s">
        <v>128</v>
      </c>
      <c r="B108">
        <v>57527</v>
      </c>
      <c r="C108">
        <v>1</v>
      </c>
      <c r="D108">
        <v>1</v>
      </c>
      <c r="E108">
        <v>1</v>
      </c>
      <c r="F108" t="s">
        <v>1759</v>
      </c>
      <c r="G108" t="s">
        <v>2084</v>
      </c>
    </row>
    <row r="109" spans="1:7" x14ac:dyDescent="0.3">
      <c r="A109" t="s">
        <v>644</v>
      </c>
      <c r="B109">
        <v>57839</v>
      </c>
      <c r="C109">
        <v>1</v>
      </c>
      <c r="D109">
        <v>1</v>
      </c>
      <c r="E109">
        <v>0</v>
      </c>
      <c r="F109" t="s">
        <v>572</v>
      </c>
      <c r="G109" t="s">
        <v>51</v>
      </c>
    </row>
    <row r="110" spans="1:7" x14ac:dyDescent="0.3">
      <c r="A110" t="s">
        <v>644</v>
      </c>
      <c r="B110">
        <v>57839</v>
      </c>
      <c r="C110">
        <v>1</v>
      </c>
      <c r="D110">
        <v>1</v>
      </c>
      <c r="E110">
        <v>0</v>
      </c>
      <c r="F110" t="s">
        <v>572</v>
      </c>
      <c r="G110" t="s">
        <v>51</v>
      </c>
    </row>
    <row r="111" spans="1:7" x14ac:dyDescent="0.3">
      <c r="A111" t="s">
        <v>644</v>
      </c>
      <c r="B111">
        <v>57839</v>
      </c>
      <c r="C111">
        <v>1</v>
      </c>
      <c r="D111">
        <v>1</v>
      </c>
      <c r="E111">
        <v>0</v>
      </c>
      <c r="F111" t="s">
        <v>572</v>
      </c>
      <c r="G111" t="s">
        <v>51</v>
      </c>
    </row>
    <row r="112" spans="1:7" x14ac:dyDescent="0.3">
      <c r="A112" t="s">
        <v>644</v>
      </c>
      <c r="B112">
        <v>57839</v>
      </c>
      <c r="C112">
        <v>1</v>
      </c>
      <c r="D112">
        <v>1</v>
      </c>
      <c r="E112">
        <v>0</v>
      </c>
      <c r="F112" t="s">
        <v>572</v>
      </c>
      <c r="G112" t="s">
        <v>51</v>
      </c>
    </row>
    <row r="113" spans="1:7" x14ac:dyDescent="0.3">
      <c r="A113" t="s">
        <v>644</v>
      </c>
      <c r="B113">
        <v>57839</v>
      </c>
      <c r="C113">
        <v>1</v>
      </c>
      <c r="D113">
        <v>1</v>
      </c>
      <c r="E113">
        <v>0</v>
      </c>
      <c r="F113" t="s">
        <v>572</v>
      </c>
      <c r="G113" t="s">
        <v>51</v>
      </c>
    </row>
    <row r="114" spans="1:7" x14ac:dyDescent="0.3">
      <c r="A114" t="s">
        <v>1512</v>
      </c>
      <c r="B114">
        <v>57851</v>
      </c>
      <c r="C114">
        <v>1</v>
      </c>
      <c r="D114">
        <v>1</v>
      </c>
      <c r="E114">
        <v>0</v>
      </c>
      <c r="F114" t="s">
        <v>572</v>
      </c>
      <c r="G114" t="s">
        <v>2084</v>
      </c>
    </row>
    <row r="115" spans="1:7" x14ac:dyDescent="0.3">
      <c r="A115" t="s">
        <v>633</v>
      </c>
      <c r="B115">
        <v>58000</v>
      </c>
      <c r="C115">
        <v>1</v>
      </c>
      <c r="D115">
        <v>0</v>
      </c>
      <c r="E115">
        <v>0</v>
      </c>
      <c r="F115" t="s">
        <v>572</v>
      </c>
      <c r="G115" t="s">
        <v>2085</v>
      </c>
    </row>
    <row r="116" spans="1:7" x14ac:dyDescent="0.3">
      <c r="A116" t="s">
        <v>1458</v>
      </c>
      <c r="B116">
        <v>58000</v>
      </c>
      <c r="C116">
        <v>1</v>
      </c>
      <c r="D116">
        <v>0</v>
      </c>
      <c r="E116">
        <v>0</v>
      </c>
      <c r="F116" t="s">
        <v>572</v>
      </c>
      <c r="G116" t="s">
        <v>2084</v>
      </c>
    </row>
    <row r="117" spans="1:7" x14ac:dyDescent="0.3">
      <c r="A117" t="s">
        <v>1636</v>
      </c>
      <c r="B117">
        <v>58056</v>
      </c>
      <c r="C117">
        <v>0</v>
      </c>
      <c r="D117">
        <v>0</v>
      </c>
      <c r="E117">
        <v>0</v>
      </c>
      <c r="F117" t="s">
        <v>572</v>
      </c>
      <c r="G117" t="s">
        <v>2085</v>
      </c>
    </row>
    <row r="118" spans="1:7" x14ac:dyDescent="0.3">
      <c r="A118" t="s">
        <v>1347</v>
      </c>
      <c r="B118">
        <v>58162</v>
      </c>
      <c r="C118">
        <v>1</v>
      </c>
      <c r="D118">
        <v>1</v>
      </c>
      <c r="E118">
        <v>0</v>
      </c>
      <c r="F118" t="s">
        <v>572</v>
      </c>
      <c r="G118" t="s">
        <v>2084</v>
      </c>
    </row>
    <row r="119" spans="1:7" x14ac:dyDescent="0.3">
      <c r="A119" t="s">
        <v>36</v>
      </c>
      <c r="B119">
        <v>58475</v>
      </c>
      <c r="C119">
        <v>0</v>
      </c>
      <c r="D119">
        <v>0</v>
      </c>
      <c r="E119">
        <v>0</v>
      </c>
      <c r="F119" t="s">
        <v>572</v>
      </c>
      <c r="G119" t="s">
        <v>2084</v>
      </c>
    </row>
    <row r="120" spans="1:7" x14ac:dyDescent="0.3">
      <c r="A120" t="s">
        <v>1385</v>
      </c>
      <c r="B120">
        <v>59627</v>
      </c>
      <c r="C120">
        <v>0</v>
      </c>
      <c r="D120">
        <v>1</v>
      </c>
      <c r="E120">
        <v>0</v>
      </c>
      <c r="F120" t="s">
        <v>572</v>
      </c>
      <c r="G120" t="s">
        <v>51</v>
      </c>
    </row>
    <row r="121" spans="1:7" x14ac:dyDescent="0.3">
      <c r="A121" t="s">
        <v>36</v>
      </c>
      <c r="B121">
        <v>60000</v>
      </c>
      <c r="C121">
        <v>0</v>
      </c>
      <c r="D121">
        <v>1</v>
      </c>
      <c r="E121">
        <v>0</v>
      </c>
      <c r="F121" t="s">
        <v>572</v>
      </c>
      <c r="G121" t="s">
        <v>51</v>
      </c>
    </row>
    <row r="122" spans="1:7" x14ac:dyDescent="0.3">
      <c r="A122" t="s">
        <v>36</v>
      </c>
      <c r="B122">
        <v>60000</v>
      </c>
      <c r="C122">
        <v>1</v>
      </c>
      <c r="D122">
        <v>1</v>
      </c>
      <c r="E122">
        <v>0</v>
      </c>
      <c r="F122" t="s">
        <v>572</v>
      </c>
      <c r="G122" t="s">
        <v>2085</v>
      </c>
    </row>
    <row r="123" spans="1:7" x14ac:dyDescent="0.3">
      <c r="A123" t="s">
        <v>36</v>
      </c>
      <c r="B123">
        <v>60000</v>
      </c>
      <c r="C123">
        <v>1</v>
      </c>
      <c r="D123">
        <v>1</v>
      </c>
      <c r="E123">
        <v>0</v>
      </c>
      <c r="F123" t="s">
        <v>572</v>
      </c>
      <c r="G123" t="s">
        <v>2085</v>
      </c>
    </row>
    <row r="124" spans="1:7" x14ac:dyDescent="0.3">
      <c r="A124" t="s">
        <v>656</v>
      </c>
      <c r="B124">
        <v>60458</v>
      </c>
      <c r="C124">
        <v>1</v>
      </c>
      <c r="D124">
        <v>0</v>
      </c>
      <c r="E124">
        <v>0</v>
      </c>
      <c r="F124" t="s">
        <v>572</v>
      </c>
      <c r="G124" t="s">
        <v>51</v>
      </c>
    </row>
    <row r="125" spans="1:7" x14ac:dyDescent="0.3">
      <c r="A125" t="s">
        <v>641</v>
      </c>
      <c r="B125">
        <v>61000</v>
      </c>
      <c r="C125">
        <v>1</v>
      </c>
      <c r="D125">
        <v>1</v>
      </c>
      <c r="E125">
        <v>1</v>
      </c>
      <c r="F125" t="s">
        <v>2047</v>
      </c>
      <c r="G125" t="s">
        <v>51</v>
      </c>
    </row>
    <row r="126" spans="1:7" x14ac:dyDescent="0.3">
      <c r="A126" t="s">
        <v>641</v>
      </c>
      <c r="B126">
        <v>61000</v>
      </c>
      <c r="C126">
        <v>1</v>
      </c>
      <c r="D126">
        <v>1</v>
      </c>
      <c r="E126">
        <v>1</v>
      </c>
      <c r="F126" t="s">
        <v>2047</v>
      </c>
      <c r="G126" t="s">
        <v>51</v>
      </c>
    </row>
    <row r="127" spans="1:7" x14ac:dyDescent="0.3">
      <c r="A127" t="s">
        <v>36</v>
      </c>
      <c r="B127">
        <v>61000</v>
      </c>
      <c r="C127">
        <v>0</v>
      </c>
      <c r="D127">
        <v>1</v>
      </c>
      <c r="E127">
        <v>0</v>
      </c>
      <c r="F127" t="s">
        <v>572</v>
      </c>
      <c r="G127" t="s">
        <v>2084</v>
      </c>
    </row>
    <row r="128" spans="1:7" x14ac:dyDescent="0.3">
      <c r="A128" t="s">
        <v>36</v>
      </c>
      <c r="B128">
        <v>61000</v>
      </c>
      <c r="C128">
        <v>0</v>
      </c>
      <c r="D128">
        <v>1</v>
      </c>
      <c r="E128">
        <v>0</v>
      </c>
      <c r="F128" t="s">
        <v>572</v>
      </c>
      <c r="G128" t="s">
        <v>2084</v>
      </c>
    </row>
    <row r="129" spans="1:7" x14ac:dyDescent="0.3">
      <c r="A129" t="s">
        <v>36</v>
      </c>
      <c r="B129">
        <v>61000</v>
      </c>
      <c r="C129">
        <v>0</v>
      </c>
      <c r="D129">
        <v>1</v>
      </c>
      <c r="E129">
        <v>0</v>
      </c>
      <c r="F129" t="s">
        <v>572</v>
      </c>
      <c r="G129" t="s">
        <v>2084</v>
      </c>
    </row>
    <row r="130" spans="1:7" x14ac:dyDescent="0.3">
      <c r="A130" t="s">
        <v>36</v>
      </c>
      <c r="B130">
        <v>61000</v>
      </c>
      <c r="C130">
        <v>0</v>
      </c>
      <c r="D130">
        <v>1</v>
      </c>
      <c r="E130">
        <v>0</v>
      </c>
      <c r="F130" t="s">
        <v>572</v>
      </c>
      <c r="G130" t="s">
        <v>2084</v>
      </c>
    </row>
    <row r="131" spans="1:7" x14ac:dyDescent="0.3">
      <c r="A131" t="s">
        <v>36</v>
      </c>
      <c r="B131">
        <v>61000</v>
      </c>
      <c r="C131">
        <v>0</v>
      </c>
      <c r="D131">
        <v>1</v>
      </c>
      <c r="E131">
        <v>0</v>
      </c>
      <c r="F131" t="s">
        <v>572</v>
      </c>
      <c r="G131" t="s">
        <v>2084</v>
      </c>
    </row>
    <row r="132" spans="1:7" x14ac:dyDescent="0.3">
      <c r="A132" t="s">
        <v>365</v>
      </c>
      <c r="B132">
        <v>61551</v>
      </c>
      <c r="C132">
        <v>0</v>
      </c>
      <c r="D132">
        <v>0</v>
      </c>
      <c r="E132">
        <v>0</v>
      </c>
      <c r="F132" t="s">
        <v>572</v>
      </c>
      <c r="G132" t="s">
        <v>51</v>
      </c>
    </row>
    <row r="133" spans="1:7" x14ac:dyDescent="0.3">
      <c r="A133" t="s">
        <v>599</v>
      </c>
      <c r="B133">
        <v>61680</v>
      </c>
      <c r="C133">
        <v>0</v>
      </c>
      <c r="D133">
        <v>1</v>
      </c>
      <c r="E133">
        <v>0</v>
      </c>
      <c r="F133" t="s">
        <v>387</v>
      </c>
      <c r="G133" t="s">
        <v>2085</v>
      </c>
    </row>
    <row r="134" spans="1:7" x14ac:dyDescent="0.3">
      <c r="A134" t="s">
        <v>599</v>
      </c>
      <c r="B134">
        <v>61680</v>
      </c>
      <c r="C134">
        <v>0</v>
      </c>
      <c r="D134">
        <v>1</v>
      </c>
      <c r="E134">
        <v>0</v>
      </c>
      <c r="F134" t="s">
        <v>387</v>
      </c>
      <c r="G134" t="s">
        <v>2085</v>
      </c>
    </row>
    <row r="135" spans="1:7" x14ac:dyDescent="0.3">
      <c r="A135" t="s">
        <v>599</v>
      </c>
      <c r="B135">
        <v>61680</v>
      </c>
      <c r="C135">
        <v>0</v>
      </c>
      <c r="D135">
        <v>1</v>
      </c>
      <c r="E135">
        <v>0</v>
      </c>
      <c r="F135" t="s">
        <v>387</v>
      </c>
      <c r="G135" t="s">
        <v>2085</v>
      </c>
    </row>
    <row r="136" spans="1:7" x14ac:dyDescent="0.3">
      <c r="A136" t="s">
        <v>599</v>
      </c>
      <c r="B136">
        <v>61680</v>
      </c>
      <c r="C136">
        <v>0</v>
      </c>
      <c r="D136">
        <v>1</v>
      </c>
      <c r="E136">
        <v>0</v>
      </c>
      <c r="F136" t="s">
        <v>387</v>
      </c>
      <c r="G136" t="s">
        <v>2085</v>
      </c>
    </row>
    <row r="137" spans="1:7" x14ac:dyDescent="0.3">
      <c r="A137" t="s">
        <v>599</v>
      </c>
      <c r="B137">
        <v>61680</v>
      </c>
      <c r="C137">
        <v>0</v>
      </c>
      <c r="D137">
        <v>1</v>
      </c>
      <c r="E137">
        <v>0</v>
      </c>
      <c r="F137" t="s">
        <v>387</v>
      </c>
      <c r="G137" t="s">
        <v>2085</v>
      </c>
    </row>
    <row r="138" spans="1:7" x14ac:dyDescent="0.3">
      <c r="A138" t="s">
        <v>599</v>
      </c>
      <c r="B138">
        <v>61680</v>
      </c>
      <c r="C138">
        <v>0</v>
      </c>
      <c r="D138">
        <v>1</v>
      </c>
      <c r="E138">
        <v>0</v>
      </c>
      <c r="F138" t="s">
        <v>387</v>
      </c>
      <c r="G138" t="s">
        <v>2085</v>
      </c>
    </row>
    <row r="139" spans="1:7" x14ac:dyDescent="0.3">
      <c r="A139" t="s">
        <v>1522</v>
      </c>
      <c r="B139">
        <v>61695</v>
      </c>
      <c r="C139">
        <v>0</v>
      </c>
      <c r="D139">
        <v>1</v>
      </c>
      <c r="E139">
        <v>0</v>
      </c>
      <c r="F139" t="s">
        <v>572</v>
      </c>
      <c r="G139" t="s">
        <v>51</v>
      </c>
    </row>
    <row r="140" spans="1:7" x14ac:dyDescent="0.3">
      <c r="A140" t="s">
        <v>1050</v>
      </c>
      <c r="B140">
        <v>61822</v>
      </c>
      <c r="C140">
        <v>0</v>
      </c>
      <c r="D140">
        <v>1</v>
      </c>
      <c r="E140">
        <v>0</v>
      </c>
      <c r="F140" t="s">
        <v>572</v>
      </c>
      <c r="G140" t="s">
        <v>2084</v>
      </c>
    </row>
    <row r="141" spans="1:7" x14ac:dyDescent="0.3">
      <c r="A141" t="s">
        <v>312</v>
      </c>
      <c r="B141">
        <v>61917</v>
      </c>
      <c r="C141">
        <v>0</v>
      </c>
      <c r="D141">
        <v>0</v>
      </c>
      <c r="E141">
        <v>0</v>
      </c>
      <c r="F141" t="s">
        <v>572</v>
      </c>
      <c r="G141" t="s">
        <v>51</v>
      </c>
    </row>
    <row r="142" spans="1:7" x14ac:dyDescent="0.3">
      <c r="A142" t="s">
        <v>108</v>
      </c>
      <c r="B142">
        <v>62500</v>
      </c>
      <c r="C142">
        <v>0</v>
      </c>
      <c r="D142">
        <v>0</v>
      </c>
      <c r="E142">
        <v>1</v>
      </c>
      <c r="F142" t="s">
        <v>2047</v>
      </c>
      <c r="G142" t="s">
        <v>2084</v>
      </c>
    </row>
    <row r="143" spans="1:7" x14ac:dyDescent="0.3">
      <c r="A143" t="s">
        <v>108</v>
      </c>
      <c r="B143">
        <v>62500</v>
      </c>
      <c r="C143">
        <v>0</v>
      </c>
      <c r="D143">
        <v>0</v>
      </c>
      <c r="E143">
        <v>1</v>
      </c>
      <c r="F143" t="s">
        <v>2047</v>
      </c>
      <c r="G143" t="s">
        <v>2084</v>
      </c>
    </row>
    <row r="144" spans="1:7" x14ac:dyDescent="0.3">
      <c r="A144" t="s">
        <v>108</v>
      </c>
      <c r="B144">
        <v>62500</v>
      </c>
      <c r="C144">
        <v>0</v>
      </c>
      <c r="D144">
        <v>0</v>
      </c>
      <c r="E144">
        <v>1</v>
      </c>
      <c r="F144" t="s">
        <v>2047</v>
      </c>
      <c r="G144" t="s">
        <v>2084</v>
      </c>
    </row>
    <row r="145" spans="1:7" x14ac:dyDescent="0.3">
      <c r="A145" t="s">
        <v>108</v>
      </c>
      <c r="B145">
        <v>62500</v>
      </c>
      <c r="C145">
        <v>0</v>
      </c>
      <c r="D145">
        <v>0</v>
      </c>
      <c r="E145">
        <v>1</v>
      </c>
      <c r="F145" t="s">
        <v>2047</v>
      </c>
      <c r="G145" t="s">
        <v>2084</v>
      </c>
    </row>
    <row r="146" spans="1:7" x14ac:dyDescent="0.3">
      <c r="A146" t="s">
        <v>108</v>
      </c>
      <c r="B146">
        <v>62500</v>
      </c>
      <c r="C146">
        <v>0</v>
      </c>
      <c r="D146">
        <v>0</v>
      </c>
      <c r="E146">
        <v>1</v>
      </c>
      <c r="F146" t="s">
        <v>2047</v>
      </c>
      <c r="G146" t="s">
        <v>2084</v>
      </c>
    </row>
    <row r="147" spans="1:7" x14ac:dyDescent="0.3">
      <c r="A147" t="s">
        <v>108</v>
      </c>
      <c r="B147">
        <v>62500</v>
      </c>
      <c r="C147">
        <v>0</v>
      </c>
      <c r="D147">
        <v>0</v>
      </c>
      <c r="E147">
        <v>1</v>
      </c>
      <c r="F147" t="s">
        <v>2047</v>
      </c>
      <c r="G147" t="s">
        <v>2084</v>
      </c>
    </row>
    <row r="148" spans="1:7" x14ac:dyDescent="0.3">
      <c r="A148" t="s">
        <v>108</v>
      </c>
      <c r="B148">
        <v>62500</v>
      </c>
      <c r="C148">
        <v>0</v>
      </c>
      <c r="D148">
        <v>0</v>
      </c>
      <c r="E148">
        <v>1</v>
      </c>
      <c r="F148" t="s">
        <v>2047</v>
      </c>
      <c r="G148" t="s">
        <v>2084</v>
      </c>
    </row>
    <row r="149" spans="1:7" x14ac:dyDescent="0.3">
      <c r="A149" t="s">
        <v>108</v>
      </c>
      <c r="B149">
        <v>62500</v>
      </c>
      <c r="C149">
        <v>0</v>
      </c>
      <c r="D149">
        <v>0</v>
      </c>
      <c r="E149">
        <v>1</v>
      </c>
      <c r="F149" t="s">
        <v>2047</v>
      </c>
      <c r="G149" t="s">
        <v>2084</v>
      </c>
    </row>
    <row r="150" spans="1:7" x14ac:dyDescent="0.3">
      <c r="A150" t="s">
        <v>108</v>
      </c>
      <c r="B150">
        <v>62500</v>
      </c>
      <c r="C150">
        <v>0</v>
      </c>
      <c r="D150">
        <v>0</v>
      </c>
      <c r="E150">
        <v>1</v>
      </c>
      <c r="F150" t="s">
        <v>2047</v>
      </c>
      <c r="G150" t="s">
        <v>2084</v>
      </c>
    </row>
    <row r="151" spans="1:7" x14ac:dyDescent="0.3">
      <c r="A151" t="s">
        <v>108</v>
      </c>
      <c r="B151">
        <v>62500</v>
      </c>
      <c r="C151">
        <v>0</v>
      </c>
      <c r="D151">
        <v>0</v>
      </c>
      <c r="E151">
        <v>1</v>
      </c>
      <c r="F151" t="s">
        <v>2047</v>
      </c>
      <c r="G151" t="s">
        <v>2084</v>
      </c>
    </row>
    <row r="152" spans="1:7" x14ac:dyDescent="0.3">
      <c r="A152" t="s">
        <v>108</v>
      </c>
      <c r="B152">
        <v>62500</v>
      </c>
      <c r="C152">
        <v>0</v>
      </c>
      <c r="D152">
        <v>0</v>
      </c>
      <c r="E152">
        <v>1</v>
      </c>
      <c r="F152" t="s">
        <v>2047</v>
      </c>
      <c r="G152" t="s">
        <v>2084</v>
      </c>
    </row>
    <row r="153" spans="1:7" x14ac:dyDescent="0.3">
      <c r="A153" t="s">
        <v>108</v>
      </c>
      <c r="B153">
        <v>62500</v>
      </c>
      <c r="C153">
        <v>0</v>
      </c>
      <c r="D153">
        <v>0</v>
      </c>
      <c r="E153">
        <v>1</v>
      </c>
      <c r="F153" t="s">
        <v>2047</v>
      </c>
      <c r="G153" t="s">
        <v>2084</v>
      </c>
    </row>
    <row r="154" spans="1:7" x14ac:dyDescent="0.3">
      <c r="A154" t="s">
        <v>108</v>
      </c>
      <c r="B154">
        <v>62500</v>
      </c>
      <c r="C154">
        <v>0</v>
      </c>
      <c r="D154">
        <v>0</v>
      </c>
      <c r="E154">
        <v>1</v>
      </c>
      <c r="F154" t="s">
        <v>2047</v>
      </c>
      <c r="G154" t="s">
        <v>2084</v>
      </c>
    </row>
    <row r="155" spans="1:7" x14ac:dyDescent="0.3">
      <c r="A155" t="s">
        <v>108</v>
      </c>
      <c r="B155">
        <v>62500</v>
      </c>
      <c r="C155">
        <v>0</v>
      </c>
      <c r="D155">
        <v>0</v>
      </c>
      <c r="E155">
        <v>1</v>
      </c>
      <c r="F155" t="s">
        <v>2047</v>
      </c>
      <c r="G155" t="s">
        <v>2084</v>
      </c>
    </row>
    <row r="156" spans="1:7" x14ac:dyDescent="0.3">
      <c r="A156" t="s">
        <v>108</v>
      </c>
      <c r="B156">
        <v>62500</v>
      </c>
      <c r="C156">
        <v>0</v>
      </c>
      <c r="D156">
        <v>0</v>
      </c>
      <c r="E156">
        <v>1</v>
      </c>
      <c r="F156" t="s">
        <v>2047</v>
      </c>
      <c r="G156" t="s">
        <v>2084</v>
      </c>
    </row>
    <row r="157" spans="1:7" x14ac:dyDescent="0.3">
      <c r="A157" t="s">
        <v>108</v>
      </c>
      <c r="B157">
        <v>62500</v>
      </c>
      <c r="C157">
        <v>0</v>
      </c>
      <c r="D157">
        <v>0</v>
      </c>
      <c r="E157">
        <v>1</v>
      </c>
      <c r="F157" t="s">
        <v>2047</v>
      </c>
      <c r="G157" t="s">
        <v>2084</v>
      </c>
    </row>
    <row r="158" spans="1:7" x14ac:dyDescent="0.3">
      <c r="A158" t="s">
        <v>108</v>
      </c>
      <c r="B158">
        <v>62500</v>
      </c>
      <c r="C158">
        <v>0</v>
      </c>
      <c r="D158">
        <v>0</v>
      </c>
      <c r="E158">
        <v>1</v>
      </c>
      <c r="F158" t="s">
        <v>2047</v>
      </c>
      <c r="G158" t="s">
        <v>2084</v>
      </c>
    </row>
    <row r="159" spans="1:7" x14ac:dyDescent="0.3">
      <c r="A159" t="s">
        <v>108</v>
      </c>
      <c r="B159">
        <v>62500</v>
      </c>
      <c r="C159">
        <v>0</v>
      </c>
      <c r="D159">
        <v>0</v>
      </c>
      <c r="E159">
        <v>1</v>
      </c>
      <c r="F159" t="s">
        <v>2047</v>
      </c>
      <c r="G159" t="s">
        <v>2084</v>
      </c>
    </row>
    <row r="160" spans="1:7" x14ac:dyDescent="0.3">
      <c r="A160" t="s">
        <v>108</v>
      </c>
      <c r="B160">
        <v>62500</v>
      </c>
      <c r="C160">
        <v>0</v>
      </c>
      <c r="D160">
        <v>0</v>
      </c>
      <c r="E160">
        <v>1</v>
      </c>
      <c r="F160" t="s">
        <v>2047</v>
      </c>
      <c r="G160" t="s">
        <v>2084</v>
      </c>
    </row>
    <row r="161" spans="1:7" x14ac:dyDescent="0.3">
      <c r="A161" t="s">
        <v>108</v>
      </c>
      <c r="B161">
        <v>62500</v>
      </c>
      <c r="C161">
        <v>0</v>
      </c>
      <c r="D161">
        <v>0</v>
      </c>
      <c r="E161">
        <v>1</v>
      </c>
      <c r="F161" t="s">
        <v>2047</v>
      </c>
      <c r="G161" t="s">
        <v>2084</v>
      </c>
    </row>
    <row r="162" spans="1:7" x14ac:dyDescent="0.3">
      <c r="A162" t="s">
        <v>108</v>
      </c>
      <c r="B162">
        <v>62500</v>
      </c>
      <c r="C162">
        <v>0</v>
      </c>
      <c r="D162">
        <v>0</v>
      </c>
      <c r="E162">
        <v>1</v>
      </c>
      <c r="F162" t="s">
        <v>2047</v>
      </c>
      <c r="G162" t="s">
        <v>2084</v>
      </c>
    </row>
    <row r="163" spans="1:7" x14ac:dyDescent="0.3">
      <c r="A163" t="s">
        <v>108</v>
      </c>
      <c r="B163">
        <v>62500</v>
      </c>
      <c r="C163">
        <v>0</v>
      </c>
      <c r="D163">
        <v>0</v>
      </c>
      <c r="E163">
        <v>1</v>
      </c>
      <c r="F163" t="s">
        <v>2047</v>
      </c>
      <c r="G163" t="s">
        <v>2084</v>
      </c>
    </row>
    <row r="164" spans="1:7" x14ac:dyDescent="0.3">
      <c r="A164" t="s">
        <v>108</v>
      </c>
      <c r="B164">
        <v>62500</v>
      </c>
      <c r="C164">
        <v>0</v>
      </c>
      <c r="D164">
        <v>0</v>
      </c>
      <c r="E164">
        <v>1</v>
      </c>
      <c r="F164" t="s">
        <v>2047</v>
      </c>
      <c r="G164" t="s">
        <v>2084</v>
      </c>
    </row>
    <row r="165" spans="1:7" x14ac:dyDescent="0.3">
      <c r="A165" t="s">
        <v>108</v>
      </c>
      <c r="B165">
        <v>62500</v>
      </c>
      <c r="C165">
        <v>0</v>
      </c>
      <c r="D165">
        <v>0</v>
      </c>
      <c r="E165">
        <v>1</v>
      </c>
      <c r="F165" t="s">
        <v>2047</v>
      </c>
      <c r="G165" t="s">
        <v>2084</v>
      </c>
    </row>
    <row r="166" spans="1:7" x14ac:dyDescent="0.3">
      <c r="A166" t="s">
        <v>1432</v>
      </c>
      <c r="B166">
        <v>62550</v>
      </c>
      <c r="C166">
        <v>0</v>
      </c>
      <c r="D166">
        <v>1</v>
      </c>
      <c r="E166">
        <v>0</v>
      </c>
      <c r="F166" t="s">
        <v>572</v>
      </c>
      <c r="G166" t="s">
        <v>51</v>
      </c>
    </row>
    <row r="167" spans="1:7" x14ac:dyDescent="0.3">
      <c r="A167" t="s">
        <v>1551</v>
      </c>
      <c r="B167">
        <v>62656</v>
      </c>
      <c r="C167">
        <v>1</v>
      </c>
      <c r="D167">
        <v>1</v>
      </c>
      <c r="E167">
        <v>0</v>
      </c>
      <c r="F167" t="s">
        <v>572</v>
      </c>
      <c r="G167" t="s">
        <v>2084</v>
      </c>
    </row>
    <row r="168" spans="1:7" x14ac:dyDescent="0.3">
      <c r="A168" t="s">
        <v>1382</v>
      </c>
      <c r="B168">
        <v>63000</v>
      </c>
      <c r="C168">
        <v>1</v>
      </c>
      <c r="D168">
        <v>1</v>
      </c>
      <c r="E168">
        <v>0</v>
      </c>
      <c r="F168" t="s">
        <v>572</v>
      </c>
      <c r="G168" t="s">
        <v>2084</v>
      </c>
    </row>
    <row r="169" spans="1:7" x14ac:dyDescent="0.3">
      <c r="A169" t="s">
        <v>149</v>
      </c>
      <c r="B169">
        <v>63211</v>
      </c>
      <c r="C169">
        <v>0</v>
      </c>
      <c r="D169">
        <v>1</v>
      </c>
      <c r="E169">
        <v>0</v>
      </c>
      <c r="F169" t="s">
        <v>572</v>
      </c>
      <c r="G169" t="s">
        <v>51</v>
      </c>
    </row>
    <row r="170" spans="1:7" x14ac:dyDescent="0.3">
      <c r="A170" t="s">
        <v>168</v>
      </c>
      <c r="B170">
        <v>63331</v>
      </c>
      <c r="C170">
        <v>1</v>
      </c>
      <c r="D170">
        <v>0</v>
      </c>
      <c r="E170">
        <v>1</v>
      </c>
      <c r="F170" t="s">
        <v>572</v>
      </c>
      <c r="G170" t="s">
        <v>2084</v>
      </c>
    </row>
    <row r="171" spans="1:7" x14ac:dyDescent="0.3">
      <c r="A171" t="s">
        <v>1436</v>
      </c>
      <c r="B171">
        <v>63954</v>
      </c>
      <c r="C171">
        <v>0</v>
      </c>
      <c r="D171">
        <v>1</v>
      </c>
      <c r="E171">
        <v>0</v>
      </c>
      <c r="F171" t="s">
        <v>572</v>
      </c>
      <c r="G171" t="s">
        <v>51</v>
      </c>
    </row>
    <row r="172" spans="1:7" x14ac:dyDescent="0.3">
      <c r="A172" t="s">
        <v>1563</v>
      </c>
      <c r="B172">
        <v>64075</v>
      </c>
      <c r="C172">
        <v>0</v>
      </c>
      <c r="D172">
        <v>1</v>
      </c>
      <c r="E172">
        <v>0</v>
      </c>
      <c r="F172" t="s">
        <v>572</v>
      </c>
      <c r="G172" t="s">
        <v>2085</v>
      </c>
    </row>
    <row r="173" spans="1:7" x14ac:dyDescent="0.3">
      <c r="A173" t="s">
        <v>1252</v>
      </c>
      <c r="B173">
        <v>64380</v>
      </c>
      <c r="C173">
        <v>1</v>
      </c>
      <c r="D173">
        <v>0</v>
      </c>
      <c r="E173">
        <v>0</v>
      </c>
      <c r="F173" t="s">
        <v>387</v>
      </c>
      <c r="G173" t="s">
        <v>51</v>
      </c>
    </row>
    <row r="174" spans="1:7" x14ac:dyDescent="0.3">
      <c r="A174" t="s">
        <v>782</v>
      </c>
      <c r="B174">
        <v>64608</v>
      </c>
      <c r="C174">
        <v>1</v>
      </c>
      <c r="D174">
        <v>1</v>
      </c>
      <c r="E174">
        <v>0</v>
      </c>
      <c r="F174" t="s">
        <v>572</v>
      </c>
      <c r="G174" t="s">
        <v>51</v>
      </c>
    </row>
    <row r="175" spans="1:7" x14ac:dyDescent="0.3">
      <c r="A175" t="s">
        <v>36</v>
      </c>
      <c r="B175">
        <v>65000</v>
      </c>
      <c r="C175">
        <v>1</v>
      </c>
      <c r="D175">
        <v>0</v>
      </c>
      <c r="E175">
        <v>0</v>
      </c>
      <c r="F175" t="s">
        <v>58</v>
      </c>
      <c r="G175" t="s">
        <v>2085</v>
      </c>
    </row>
    <row r="176" spans="1:7" x14ac:dyDescent="0.3">
      <c r="A176" t="s">
        <v>45</v>
      </c>
      <c r="B176">
        <v>65000</v>
      </c>
      <c r="C176">
        <v>1</v>
      </c>
      <c r="D176">
        <v>0</v>
      </c>
      <c r="E176">
        <v>0</v>
      </c>
      <c r="F176" t="s">
        <v>387</v>
      </c>
      <c r="G176" t="s">
        <v>2084</v>
      </c>
    </row>
    <row r="177" spans="1:7" x14ac:dyDescent="0.3">
      <c r="A177" t="s">
        <v>869</v>
      </c>
      <c r="B177">
        <v>65000</v>
      </c>
      <c r="C177">
        <v>1</v>
      </c>
      <c r="D177">
        <v>0</v>
      </c>
      <c r="E177">
        <v>0</v>
      </c>
      <c r="F177" t="s">
        <v>572</v>
      </c>
      <c r="G177" t="s">
        <v>2084</v>
      </c>
    </row>
    <row r="178" spans="1:7" x14ac:dyDescent="0.3">
      <c r="A178" t="s">
        <v>45</v>
      </c>
      <c r="B178">
        <v>65000</v>
      </c>
      <c r="C178">
        <v>0</v>
      </c>
      <c r="D178">
        <v>1</v>
      </c>
      <c r="E178">
        <v>0</v>
      </c>
      <c r="F178" t="s">
        <v>572</v>
      </c>
      <c r="G178" t="s">
        <v>2084</v>
      </c>
    </row>
    <row r="179" spans="1:7" x14ac:dyDescent="0.3">
      <c r="A179" t="s">
        <v>45</v>
      </c>
      <c r="B179">
        <v>65000</v>
      </c>
      <c r="C179">
        <v>0</v>
      </c>
      <c r="D179">
        <v>1</v>
      </c>
      <c r="E179">
        <v>0</v>
      </c>
      <c r="F179" t="s">
        <v>572</v>
      </c>
      <c r="G179" t="s">
        <v>2084</v>
      </c>
    </row>
    <row r="180" spans="1:7" x14ac:dyDescent="0.3">
      <c r="A180" t="s">
        <v>45</v>
      </c>
      <c r="B180">
        <v>65000</v>
      </c>
      <c r="C180">
        <v>0</v>
      </c>
      <c r="D180">
        <v>1</v>
      </c>
      <c r="E180">
        <v>0</v>
      </c>
      <c r="F180" t="s">
        <v>572</v>
      </c>
      <c r="G180" t="s">
        <v>2084</v>
      </c>
    </row>
    <row r="181" spans="1:7" x14ac:dyDescent="0.3">
      <c r="A181" t="s">
        <v>45</v>
      </c>
      <c r="B181">
        <v>65000</v>
      </c>
      <c r="C181">
        <v>0</v>
      </c>
      <c r="D181">
        <v>1</v>
      </c>
      <c r="E181">
        <v>0</v>
      </c>
      <c r="F181" t="s">
        <v>572</v>
      </c>
      <c r="G181" t="s">
        <v>2084</v>
      </c>
    </row>
    <row r="182" spans="1:7" x14ac:dyDescent="0.3">
      <c r="A182" t="s">
        <v>1319</v>
      </c>
      <c r="B182">
        <v>65004</v>
      </c>
      <c r="C182">
        <v>1</v>
      </c>
      <c r="D182">
        <v>1</v>
      </c>
      <c r="E182">
        <v>1</v>
      </c>
      <c r="F182" t="s">
        <v>572</v>
      </c>
      <c r="G182" t="s">
        <v>51</v>
      </c>
    </row>
    <row r="183" spans="1:7" x14ac:dyDescent="0.3">
      <c r="A183" t="s">
        <v>1319</v>
      </c>
      <c r="B183">
        <v>65004</v>
      </c>
      <c r="C183">
        <v>1</v>
      </c>
      <c r="D183">
        <v>1</v>
      </c>
      <c r="E183">
        <v>1</v>
      </c>
      <c r="F183" t="s">
        <v>572</v>
      </c>
      <c r="G183" t="s">
        <v>51</v>
      </c>
    </row>
    <row r="184" spans="1:7" x14ac:dyDescent="0.3">
      <c r="A184" t="s">
        <v>1319</v>
      </c>
      <c r="B184">
        <v>65004</v>
      </c>
      <c r="C184">
        <v>1</v>
      </c>
      <c r="D184">
        <v>1</v>
      </c>
      <c r="E184">
        <v>1</v>
      </c>
      <c r="F184" t="s">
        <v>572</v>
      </c>
      <c r="G184" t="s">
        <v>51</v>
      </c>
    </row>
    <row r="185" spans="1:7" x14ac:dyDescent="0.3">
      <c r="A185" t="s">
        <v>1319</v>
      </c>
      <c r="B185">
        <v>65004</v>
      </c>
      <c r="C185">
        <v>1</v>
      </c>
      <c r="D185">
        <v>1</v>
      </c>
      <c r="E185">
        <v>1</v>
      </c>
      <c r="F185" t="s">
        <v>572</v>
      </c>
      <c r="G185" t="s">
        <v>51</v>
      </c>
    </row>
    <row r="186" spans="1:7" x14ac:dyDescent="0.3">
      <c r="A186" t="s">
        <v>1319</v>
      </c>
      <c r="B186">
        <v>65004</v>
      </c>
      <c r="C186">
        <v>1</v>
      </c>
      <c r="D186">
        <v>1</v>
      </c>
      <c r="E186">
        <v>1</v>
      </c>
      <c r="F186" t="s">
        <v>572</v>
      </c>
      <c r="G186" t="s">
        <v>51</v>
      </c>
    </row>
    <row r="187" spans="1:7" x14ac:dyDescent="0.3">
      <c r="A187" t="s">
        <v>1708</v>
      </c>
      <c r="B187">
        <v>65148</v>
      </c>
      <c r="C187">
        <v>0</v>
      </c>
      <c r="D187">
        <v>1</v>
      </c>
      <c r="E187">
        <v>0</v>
      </c>
      <c r="F187" t="s">
        <v>572</v>
      </c>
      <c r="G187" t="s">
        <v>51</v>
      </c>
    </row>
    <row r="188" spans="1:7" x14ac:dyDescent="0.3">
      <c r="A188" t="s">
        <v>1708</v>
      </c>
      <c r="B188">
        <v>65148</v>
      </c>
      <c r="C188">
        <v>0</v>
      </c>
      <c r="D188">
        <v>1</v>
      </c>
      <c r="E188">
        <v>0</v>
      </c>
      <c r="F188" t="s">
        <v>572</v>
      </c>
      <c r="G188" t="s">
        <v>51</v>
      </c>
    </row>
    <row r="189" spans="1:7" x14ac:dyDescent="0.3">
      <c r="A189" t="s">
        <v>1708</v>
      </c>
      <c r="B189">
        <v>65148</v>
      </c>
      <c r="C189">
        <v>0</v>
      </c>
      <c r="D189">
        <v>1</v>
      </c>
      <c r="E189">
        <v>0</v>
      </c>
      <c r="F189" t="s">
        <v>572</v>
      </c>
      <c r="G189" t="s">
        <v>51</v>
      </c>
    </row>
    <row r="190" spans="1:7" x14ac:dyDescent="0.3">
      <c r="A190" t="s">
        <v>1708</v>
      </c>
      <c r="B190">
        <v>65148</v>
      </c>
      <c r="C190">
        <v>0</v>
      </c>
      <c r="D190">
        <v>1</v>
      </c>
      <c r="E190">
        <v>0</v>
      </c>
      <c r="F190" t="s">
        <v>572</v>
      </c>
      <c r="G190" t="s">
        <v>51</v>
      </c>
    </row>
    <row r="191" spans="1:7" x14ac:dyDescent="0.3">
      <c r="A191" t="s">
        <v>1555</v>
      </c>
      <c r="B191">
        <v>65530</v>
      </c>
      <c r="C191">
        <v>0</v>
      </c>
      <c r="D191">
        <v>1</v>
      </c>
      <c r="E191">
        <v>0</v>
      </c>
      <c r="F191" t="s">
        <v>572</v>
      </c>
      <c r="G191" t="s">
        <v>2085</v>
      </c>
    </row>
    <row r="192" spans="1:7" x14ac:dyDescent="0.3">
      <c r="A192" t="s">
        <v>811</v>
      </c>
      <c r="B192">
        <v>65773</v>
      </c>
      <c r="C192">
        <v>1</v>
      </c>
      <c r="D192">
        <v>1</v>
      </c>
      <c r="E192">
        <v>1</v>
      </c>
      <c r="F192" t="s">
        <v>58</v>
      </c>
      <c r="G192" t="s">
        <v>51</v>
      </c>
    </row>
    <row r="193" spans="1:7" x14ac:dyDescent="0.3">
      <c r="A193" t="s">
        <v>811</v>
      </c>
      <c r="B193">
        <v>65773</v>
      </c>
      <c r="C193">
        <v>1</v>
      </c>
      <c r="D193">
        <v>1</v>
      </c>
      <c r="E193">
        <v>1</v>
      </c>
      <c r="F193" t="s">
        <v>58</v>
      </c>
      <c r="G193" t="s">
        <v>51</v>
      </c>
    </row>
    <row r="194" spans="1:7" x14ac:dyDescent="0.3">
      <c r="A194" t="s">
        <v>201</v>
      </c>
      <c r="B194">
        <v>65776</v>
      </c>
      <c r="C194">
        <v>0</v>
      </c>
      <c r="D194">
        <v>0</v>
      </c>
      <c r="E194">
        <v>0</v>
      </c>
      <c r="F194" t="s">
        <v>572</v>
      </c>
      <c r="G194" t="s">
        <v>51</v>
      </c>
    </row>
    <row r="195" spans="1:7" x14ac:dyDescent="0.3">
      <c r="A195" t="s">
        <v>72</v>
      </c>
      <c r="B195">
        <v>65797</v>
      </c>
      <c r="C195">
        <v>0</v>
      </c>
      <c r="D195">
        <v>1</v>
      </c>
      <c r="E195">
        <v>0</v>
      </c>
      <c r="F195" t="s">
        <v>572</v>
      </c>
      <c r="G195" t="s">
        <v>51</v>
      </c>
    </row>
    <row r="196" spans="1:7" x14ac:dyDescent="0.3">
      <c r="A196" t="s">
        <v>656</v>
      </c>
      <c r="B196">
        <v>65916</v>
      </c>
      <c r="C196">
        <v>1</v>
      </c>
      <c r="D196">
        <v>1</v>
      </c>
      <c r="E196">
        <v>1</v>
      </c>
      <c r="F196" t="s">
        <v>1759</v>
      </c>
      <c r="G196" t="s">
        <v>51</v>
      </c>
    </row>
    <row r="197" spans="1:7" x14ac:dyDescent="0.3">
      <c r="A197" t="s">
        <v>874</v>
      </c>
      <c r="B197">
        <v>66151</v>
      </c>
      <c r="C197">
        <v>0</v>
      </c>
      <c r="D197">
        <v>0</v>
      </c>
      <c r="E197">
        <v>1</v>
      </c>
      <c r="F197" t="s">
        <v>58</v>
      </c>
      <c r="G197" t="s">
        <v>51</v>
      </c>
    </row>
    <row r="198" spans="1:7" x14ac:dyDescent="0.3">
      <c r="A198" t="s">
        <v>869</v>
      </c>
      <c r="B198">
        <v>66609</v>
      </c>
      <c r="C198">
        <v>1</v>
      </c>
      <c r="D198">
        <v>0</v>
      </c>
      <c r="E198">
        <v>1</v>
      </c>
      <c r="F198" t="s">
        <v>1759</v>
      </c>
      <c r="G198" t="s">
        <v>51</v>
      </c>
    </row>
    <row r="199" spans="1:7" x14ac:dyDescent="0.3">
      <c r="A199" t="s">
        <v>869</v>
      </c>
      <c r="B199">
        <v>66609</v>
      </c>
      <c r="C199">
        <v>1</v>
      </c>
      <c r="D199">
        <v>0</v>
      </c>
      <c r="E199">
        <v>1</v>
      </c>
      <c r="F199" t="s">
        <v>1759</v>
      </c>
      <c r="G199" t="s">
        <v>51</v>
      </c>
    </row>
    <row r="200" spans="1:7" x14ac:dyDescent="0.3">
      <c r="A200" t="s">
        <v>869</v>
      </c>
      <c r="B200">
        <v>66609</v>
      </c>
      <c r="C200">
        <v>1</v>
      </c>
      <c r="D200">
        <v>0</v>
      </c>
      <c r="E200">
        <v>1</v>
      </c>
      <c r="F200" t="s">
        <v>1759</v>
      </c>
      <c r="G200" t="s">
        <v>51</v>
      </c>
    </row>
    <row r="201" spans="1:7" x14ac:dyDescent="0.3">
      <c r="A201" t="s">
        <v>869</v>
      </c>
      <c r="B201">
        <v>66609</v>
      </c>
      <c r="C201">
        <v>1</v>
      </c>
      <c r="D201">
        <v>0</v>
      </c>
      <c r="E201">
        <v>1</v>
      </c>
      <c r="F201" t="s">
        <v>1759</v>
      </c>
      <c r="G201" t="s">
        <v>51</v>
      </c>
    </row>
    <row r="202" spans="1:7" x14ac:dyDescent="0.3">
      <c r="A202" t="s">
        <v>869</v>
      </c>
      <c r="B202">
        <v>66609</v>
      </c>
      <c r="C202">
        <v>1</v>
      </c>
      <c r="D202">
        <v>0</v>
      </c>
      <c r="E202">
        <v>1</v>
      </c>
      <c r="F202" t="s">
        <v>1759</v>
      </c>
      <c r="G202" t="s">
        <v>51</v>
      </c>
    </row>
    <row r="203" spans="1:7" x14ac:dyDescent="0.3">
      <c r="A203" t="s">
        <v>1405</v>
      </c>
      <c r="B203">
        <v>66785</v>
      </c>
      <c r="C203">
        <v>1</v>
      </c>
      <c r="D203">
        <v>1</v>
      </c>
      <c r="E203">
        <v>0</v>
      </c>
      <c r="F203" t="s">
        <v>572</v>
      </c>
      <c r="G203" t="s">
        <v>2085</v>
      </c>
    </row>
    <row r="204" spans="1:7" x14ac:dyDescent="0.3">
      <c r="A204" t="s">
        <v>674</v>
      </c>
      <c r="B204">
        <v>67000</v>
      </c>
      <c r="C204">
        <v>0</v>
      </c>
      <c r="D204">
        <v>1</v>
      </c>
      <c r="E204">
        <v>0</v>
      </c>
      <c r="F204" t="s">
        <v>572</v>
      </c>
      <c r="G204" t="s">
        <v>2084</v>
      </c>
    </row>
    <row r="205" spans="1:7" x14ac:dyDescent="0.3">
      <c r="A205" t="s">
        <v>291</v>
      </c>
      <c r="B205">
        <v>67038</v>
      </c>
      <c r="C205">
        <v>1</v>
      </c>
      <c r="D205">
        <v>1</v>
      </c>
      <c r="E205">
        <v>0</v>
      </c>
      <c r="F205" t="s">
        <v>572</v>
      </c>
      <c r="G205" t="s">
        <v>51</v>
      </c>
    </row>
    <row r="206" spans="1:7" x14ac:dyDescent="0.3">
      <c r="A206" t="s">
        <v>547</v>
      </c>
      <c r="B206">
        <v>67500</v>
      </c>
      <c r="C206">
        <v>0</v>
      </c>
      <c r="D206">
        <v>0</v>
      </c>
      <c r="E206">
        <v>0</v>
      </c>
      <c r="F206" t="s">
        <v>58</v>
      </c>
      <c r="G206" t="s">
        <v>2084</v>
      </c>
    </row>
    <row r="207" spans="1:7" x14ac:dyDescent="0.3">
      <c r="A207" t="s">
        <v>547</v>
      </c>
      <c r="B207">
        <v>67500</v>
      </c>
      <c r="C207">
        <v>0</v>
      </c>
      <c r="D207">
        <v>0</v>
      </c>
      <c r="E207">
        <v>0</v>
      </c>
      <c r="F207" t="s">
        <v>58</v>
      </c>
      <c r="G207" t="s">
        <v>2084</v>
      </c>
    </row>
    <row r="208" spans="1:7" x14ac:dyDescent="0.3">
      <c r="A208" t="s">
        <v>547</v>
      </c>
      <c r="B208">
        <v>67500</v>
      </c>
      <c r="C208">
        <v>0</v>
      </c>
      <c r="D208">
        <v>0</v>
      </c>
      <c r="E208">
        <v>0</v>
      </c>
      <c r="F208" t="s">
        <v>58</v>
      </c>
      <c r="G208" t="s">
        <v>2084</v>
      </c>
    </row>
    <row r="209" spans="1:7" x14ac:dyDescent="0.3">
      <c r="A209" t="s">
        <v>547</v>
      </c>
      <c r="B209">
        <v>67500</v>
      </c>
      <c r="C209">
        <v>0</v>
      </c>
      <c r="D209">
        <v>0</v>
      </c>
      <c r="E209">
        <v>0</v>
      </c>
      <c r="F209" t="s">
        <v>58</v>
      </c>
      <c r="G209" t="s">
        <v>2084</v>
      </c>
    </row>
    <row r="210" spans="1:7" x14ac:dyDescent="0.3">
      <c r="A210" t="s">
        <v>547</v>
      </c>
      <c r="B210">
        <v>67500</v>
      </c>
      <c r="C210">
        <v>0</v>
      </c>
      <c r="D210">
        <v>0</v>
      </c>
      <c r="E210">
        <v>0</v>
      </c>
      <c r="F210" t="s">
        <v>58</v>
      </c>
      <c r="G210" t="s">
        <v>2084</v>
      </c>
    </row>
    <row r="211" spans="1:7" x14ac:dyDescent="0.3">
      <c r="A211" t="s">
        <v>547</v>
      </c>
      <c r="B211">
        <v>67500</v>
      </c>
      <c r="C211">
        <v>0</v>
      </c>
      <c r="D211">
        <v>0</v>
      </c>
      <c r="E211">
        <v>0</v>
      </c>
      <c r="F211" t="s">
        <v>58</v>
      </c>
      <c r="G211" t="s">
        <v>2084</v>
      </c>
    </row>
    <row r="212" spans="1:7" x14ac:dyDescent="0.3">
      <c r="A212" t="s">
        <v>547</v>
      </c>
      <c r="B212">
        <v>67500</v>
      </c>
      <c r="C212">
        <v>0</v>
      </c>
      <c r="D212">
        <v>0</v>
      </c>
      <c r="E212">
        <v>0</v>
      </c>
      <c r="F212" t="s">
        <v>58</v>
      </c>
      <c r="G212" t="s">
        <v>2084</v>
      </c>
    </row>
    <row r="213" spans="1:7" x14ac:dyDescent="0.3">
      <c r="A213" t="s">
        <v>547</v>
      </c>
      <c r="B213">
        <v>67500</v>
      </c>
      <c r="C213">
        <v>0</v>
      </c>
      <c r="D213">
        <v>0</v>
      </c>
      <c r="E213">
        <v>0</v>
      </c>
      <c r="F213" t="s">
        <v>58</v>
      </c>
      <c r="G213" t="s">
        <v>2084</v>
      </c>
    </row>
    <row r="214" spans="1:7" x14ac:dyDescent="0.3">
      <c r="A214" t="s">
        <v>547</v>
      </c>
      <c r="B214">
        <v>67500</v>
      </c>
      <c r="C214">
        <v>0</v>
      </c>
      <c r="D214">
        <v>0</v>
      </c>
      <c r="E214">
        <v>0</v>
      </c>
      <c r="F214" t="s">
        <v>58</v>
      </c>
      <c r="G214" t="s">
        <v>2084</v>
      </c>
    </row>
    <row r="215" spans="1:7" x14ac:dyDescent="0.3">
      <c r="A215" t="s">
        <v>547</v>
      </c>
      <c r="B215">
        <v>67500</v>
      </c>
      <c r="C215">
        <v>0</v>
      </c>
      <c r="D215">
        <v>0</v>
      </c>
      <c r="E215">
        <v>0</v>
      </c>
      <c r="F215" t="s">
        <v>58</v>
      </c>
      <c r="G215" t="s">
        <v>2084</v>
      </c>
    </row>
    <row r="216" spans="1:7" x14ac:dyDescent="0.3">
      <c r="A216" t="s">
        <v>547</v>
      </c>
      <c r="B216">
        <v>67500</v>
      </c>
      <c r="C216">
        <v>0</v>
      </c>
      <c r="D216">
        <v>0</v>
      </c>
      <c r="E216">
        <v>0</v>
      </c>
      <c r="F216" t="s">
        <v>58</v>
      </c>
      <c r="G216" t="s">
        <v>2084</v>
      </c>
    </row>
    <row r="217" spans="1:7" x14ac:dyDescent="0.3">
      <c r="A217" t="s">
        <v>547</v>
      </c>
      <c r="B217">
        <v>67500</v>
      </c>
      <c r="C217">
        <v>0</v>
      </c>
      <c r="D217">
        <v>0</v>
      </c>
      <c r="E217">
        <v>0</v>
      </c>
      <c r="F217" t="s">
        <v>58</v>
      </c>
      <c r="G217" t="s">
        <v>2084</v>
      </c>
    </row>
    <row r="218" spans="1:7" x14ac:dyDescent="0.3">
      <c r="A218" t="s">
        <v>547</v>
      </c>
      <c r="B218">
        <v>67500</v>
      </c>
      <c r="C218">
        <v>0</v>
      </c>
      <c r="D218">
        <v>0</v>
      </c>
      <c r="E218">
        <v>0</v>
      </c>
      <c r="F218" t="s">
        <v>58</v>
      </c>
      <c r="G218" t="s">
        <v>2084</v>
      </c>
    </row>
    <row r="219" spans="1:7" x14ac:dyDescent="0.3">
      <c r="A219" t="s">
        <v>547</v>
      </c>
      <c r="B219">
        <v>67500</v>
      </c>
      <c r="C219">
        <v>0</v>
      </c>
      <c r="D219">
        <v>0</v>
      </c>
      <c r="E219">
        <v>0</v>
      </c>
      <c r="F219" t="s">
        <v>58</v>
      </c>
      <c r="G219" t="s">
        <v>2084</v>
      </c>
    </row>
    <row r="220" spans="1:7" x14ac:dyDescent="0.3">
      <c r="A220" t="s">
        <v>547</v>
      </c>
      <c r="B220">
        <v>67500</v>
      </c>
      <c r="C220">
        <v>0</v>
      </c>
      <c r="D220">
        <v>0</v>
      </c>
      <c r="E220">
        <v>0</v>
      </c>
      <c r="F220" t="s">
        <v>58</v>
      </c>
      <c r="G220" t="s">
        <v>2084</v>
      </c>
    </row>
    <row r="221" spans="1:7" x14ac:dyDescent="0.3">
      <c r="A221" t="s">
        <v>547</v>
      </c>
      <c r="B221">
        <v>67500</v>
      </c>
      <c r="C221">
        <v>0</v>
      </c>
      <c r="D221">
        <v>0</v>
      </c>
      <c r="E221">
        <v>0</v>
      </c>
      <c r="F221" t="s">
        <v>58</v>
      </c>
      <c r="G221" t="s">
        <v>2084</v>
      </c>
    </row>
    <row r="222" spans="1:7" x14ac:dyDescent="0.3">
      <c r="A222" t="s">
        <v>547</v>
      </c>
      <c r="B222">
        <v>67500</v>
      </c>
      <c r="C222">
        <v>0</v>
      </c>
      <c r="D222">
        <v>0</v>
      </c>
      <c r="E222">
        <v>0</v>
      </c>
      <c r="F222" t="s">
        <v>58</v>
      </c>
      <c r="G222" t="s">
        <v>2084</v>
      </c>
    </row>
    <row r="223" spans="1:7" x14ac:dyDescent="0.3">
      <c r="A223" t="s">
        <v>547</v>
      </c>
      <c r="B223">
        <v>67500</v>
      </c>
      <c r="C223">
        <v>0</v>
      </c>
      <c r="D223">
        <v>0</v>
      </c>
      <c r="E223">
        <v>0</v>
      </c>
      <c r="F223" t="s">
        <v>58</v>
      </c>
      <c r="G223" t="s">
        <v>2084</v>
      </c>
    </row>
    <row r="224" spans="1:7" x14ac:dyDescent="0.3">
      <c r="A224" t="s">
        <v>547</v>
      </c>
      <c r="B224">
        <v>67500</v>
      </c>
      <c r="C224">
        <v>0</v>
      </c>
      <c r="D224">
        <v>0</v>
      </c>
      <c r="E224">
        <v>0</v>
      </c>
      <c r="F224" t="s">
        <v>58</v>
      </c>
      <c r="G224" t="s">
        <v>2084</v>
      </c>
    </row>
    <row r="225" spans="1:7" x14ac:dyDescent="0.3">
      <c r="A225" t="s">
        <v>547</v>
      </c>
      <c r="B225">
        <v>67500</v>
      </c>
      <c r="C225">
        <v>0</v>
      </c>
      <c r="D225">
        <v>0</v>
      </c>
      <c r="E225">
        <v>0</v>
      </c>
      <c r="F225" t="s">
        <v>58</v>
      </c>
      <c r="G225" t="s">
        <v>2084</v>
      </c>
    </row>
    <row r="226" spans="1:7" x14ac:dyDescent="0.3">
      <c r="A226" t="s">
        <v>547</v>
      </c>
      <c r="B226">
        <v>67500</v>
      </c>
      <c r="C226">
        <v>0</v>
      </c>
      <c r="D226">
        <v>0</v>
      </c>
      <c r="E226">
        <v>0</v>
      </c>
      <c r="F226" t="s">
        <v>58</v>
      </c>
      <c r="G226" t="s">
        <v>2084</v>
      </c>
    </row>
    <row r="227" spans="1:7" x14ac:dyDescent="0.3">
      <c r="A227" t="s">
        <v>547</v>
      </c>
      <c r="B227">
        <v>67500</v>
      </c>
      <c r="C227">
        <v>0</v>
      </c>
      <c r="D227">
        <v>0</v>
      </c>
      <c r="E227">
        <v>0</v>
      </c>
      <c r="F227" t="s">
        <v>58</v>
      </c>
      <c r="G227" t="s">
        <v>2084</v>
      </c>
    </row>
    <row r="228" spans="1:7" x14ac:dyDescent="0.3">
      <c r="A228" t="s">
        <v>547</v>
      </c>
      <c r="B228">
        <v>67500</v>
      </c>
      <c r="C228">
        <v>0</v>
      </c>
      <c r="D228">
        <v>0</v>
      </c>
      <c r="E228">
        <v>0</v>
      </c>
      <c r="F228" t="s">
        <v>58</v>
      </c>
      <c r="G228" t="s">
        <v>2084</v>
      </c>
    </row>
    <row r="229" spans="1:7" x14ac:dyDescent="0.3">
      <c r="A229" t="s">
        <v>45</v>
      </c>
      <c r="B229">
        <v>67500</v>
      </c>
      <c r="C229">
        <v>0</v>
      </c>
      <c r="D229">
        <v>0</v>
      </c>
      <c r="E229">
        <v>0</v>
      </c>
      <c r="F229" t="s">
        <v>572</v>
      </c>
      <c r="G229" t="s">
        <v>51</v>
      </c>
    </row>
    <row r="230" spans="1:7" x14ac:dyDescent="0.3">
      <c r="A230" t="s">
        <v>547</v>
      </c>
      <c r="B230">
        <v>67500</v>
      </c>
      <c r="C230">
        <v>0</v>
      </c>
      <c r="D230">
        <v>0</v>
      </c>
      <c r="E230">
        <v>0</v>
      </c>
      <c r="F230" t="s">
        <v>58</v>
      </c>
      <c r="G230" t="s">
        <v>2084</v>
      </c>
    </row>
    <row r="231" spans="1:7" x14ac:dyDescent="0.3">
      <c r="A231" t="s">
        <v>108</v>
      </c>
      <c r="B231">
        <v>67500</v>
      </c>
      <c r="C231">
        <v>1</v>
      </c>
      <c r="D231">
        <v>0</v>
      </c>
      <c r="E231">
        <v>1</v>
      </c>
      <c r="F231" t="s">
        <v>1759</v>
      </c>
      <c r="G231" t="s">
        <v>2084</v>
      </c>
    </row>
    <row r="232" spans="1:7" x14ac:dyDescent="0.3">
      <c r="A232" t="s">
        <v>547</v>
      </c>
      <c r="B232">
        <v>67500</v>
      </c>
      <c r="C232">
        <v>0</v>
      </c>
      <c r="D232">
        <v>0</v>
      </c>
      <c r="E232">
        <v>0</v>
      </c>
      <c r="F232" t="s">
        <v>58</v>
      </c>
      <c r="G232" t="s">
        <v>2084</v>
      </c>
    </row>
    <row r="233" spans="1:7" x14ac:dyDescent="0.3">
      <c r="A233" t="s">
        <v>108</v>
      </c>
      <c r="B233">
        <v>67500</v>
      </c>
      <c r="C233">
        <v>1</v>
      </c>
      <c r="D233">
        <v>0</v>
      </c>
      <c r="E233">
        <v>1</v>
      </c>
      <c r="F233" t="s">
        <v>1759</v>
      </c>
      <c r="G233" t="s">
        <v>2084</v>
      </c>
    </row>
    <row r="234" spans="1:7" x14ac:dyDescent="0.3">
      <c r="A234" t="s">
        <v>547</v>
      </c>
      <c r="B234">
        <v>67500</v>
      </c>
      <c r="C234">
        <v>0</v>
      </c>
      <c r="D234">
        <v>0</v>
      </c>
      <c r="E234">
        <v>0</v>
      </c>
      <c r="F234" t="s">
        <v>58</v>
      </c>
      <c r="G234" t="s">
        <v>2084</v>
      </c>
    </row>
    <row r="235" spans="1:7" x14ac:dyDescent="0.3">
      <c r="A235" t="s">
        <v>108</v>
      </c>
      <c r="B235">
        <v>67500</v>
      </c>
      <c r="C235">
        <v>1</v>
      </c>
      <c r="D235">
        <v>0</v>
      </c>
      <c r="E235">
        <v>1</v>
      </c>
      <c r="F235" t="s">
        <v>1759</v>
      </c>
      <c r="G235" t="s">
        <v>2084</v>
      </c>
    </row>
    <row r="236" spans="1:7" x14ac:dyDescent="0.3">
      <c r="A236" t="s">
        <v>547</v>
      </c>
      <c r="B236">
        <v>67500</v>
      </c>
      <c r="C236">
        <v>0</v>
      </c>
      <c r="D236">
        <v>0</v>
      </c>
      <c r="E236">
        <v>0</v>
      </c>
      <c r="F236" t="s">
        <v>58</v>
      </c>
      <c r="G236" t="s">
        <v>2084</v>
      </c>
    </row>
    <row r="237" spans="1:7" x14ac:dyDescent="0.3">
      <c r="A237" t="s">
        <v>108</v>
      </c>
      <c r="B237">
        <v>67500</v>
      </c>
      <c r="C237">
        <v>1</v>
      </c>
      <c r="D237">
        <v>0</v>
      </c>
      <c r="E237">
        <v>1</v>
      </c>
      <c r="F237" t="s">
        <v>1759</v>
      </c>
      <c r="G237" t="s">
        <v>2084</v>
      </c>
    </row>
    <row r="238" spans="1:7" x14ac:dyDescent="0.3">
      <c r="A238" t="s">
        <v>547</v>
      </c>
      <c r="B238">
        <v>67500</v>
      </c>
      <c r="C238">
        <v>0</v>
      </c>
      <c r="D238">
        <v>0</v>
      </c>
      <c r="E238">
        <v>0</v>
      </c>
      <c r="F238" t="s">
        <v>58</v>
      </c>
      <c r="G238" t="s">
        <v>2084</v>
      </c>
    </row>
    <row r="239" spans="1:7" x14ac:dyDescent="0.3">
      <c r="A239" t="s">
        <v>108</v>
      </c>
      <c r="B239">
        <v>67500</v>
      </c>
      <c r="C239">
        <v>1</v>
      </c>
      <c r="D239">
        <v>0</v>
      </c>
      <c r="E239">
        <v>1</v>
      </c>
      <c r="F239" t="s">
        <v>1759</v>
      </c>
      <c r="G239" t="s">
        <v>2084</v>
      </c>
    </row>
    <row r="240" spans="1:7" x14ac:dyDescent="0.3">
      <c r="A240" t="s">
        <v>316</v>
      </c>
      <c r="B240">
        <v>67800</v>
      </c>
      <c r="C240">
        <v>1</v>
      </c>
      <c r="D240">
        <v>1</v>
      </c>
      <c r="E240">
        <v>0</v>
      </c>
      <c r="F240" t="s">
        <v>572</v>
      </c>
      <c r="G240" t="s">
        <v>51</v>
      </c>
    </row>
    <row r="241" spans="1:7" x14ac:dyDescent="0.3">
      <c r="A241" t="s">
        <v>1601</v>
      </c>
      <c r="B241">
        <v>67882</v>
      </c>
      <c r="C241">
        <v>0</v>
      </c>
      <c r="D241">
        <v>1</v>
      </c>
      <c r="E241">
        <v>0</v>
      </c>
      <c r="F241" t="s">
        <v>572</v>
      </c>
      <c r="G241" t="s">
        <v>51</v>
      </c>
    </row>
    <row r="242" spans="1:7" x14ac:dyDescent="0.3">
      <c r="A242" t="s">
        <v>474</v>
      </c>
      <c r="B242">
        <v>67918</v>
      </c>
      <c r="C242">
        <v>1</v>
      </c>
      <c r="D242">
        <v>1</v>
      </c>
      <c r="E242">
        <v>0</v>
      </c>
      <c r="F242" t="s">
        <v>572</v>
      </c>
      <c r="G242" t="s">
        <v>51</v>
      </c>
    </row>
    <row r="243" spans="1:7" x14ac:dyDescent="0.3">
      <c r="A243" t="s">
        <v>345</v>
      </c>
      <c r="B243">
        <v>68229</v>
      </c>
      <c r="C243">
        <v>0</v>
      </c>
      <c r="D243">
        <v>0</v>
      </c>
      <c r="E243">
        <v>1</v>
      </c>
      <c r="F243" t="s">
        <v>2047</v>
      </c>
      <c r="G243" t="s">
        <v>2085</v>
      </c>
    </row>
    <row r="244" spans="1:7" x14ac:dyDescent="0.3">
      <c r="A244" t="s">
        <v>1872</v>
      </c>
      <c r="B244">
        <v>68500</v>
      </c>
      <c r="C244">
        <v>1</v>
      </c>
      <c r="D244">
        <v>0</v>
      </c>
      <c r="E244">
        <v>1</v>
      </c>
      <c r="F244" t="s">
        <v>1759</v>
      </c>
      <c r="G244" t="s">
        <v>51</v>
      </c>
    </row>
    <row r="245" spans="1:7" x14ac:dyDescent="0.3">
      <c r="A245" t="s">
        <v>1641</v>
      </c>
      <c r="B245">
        <v>68617</v>
      </c>
      <c r="C245">
        <v>1</v>
      </c>
      <c r="D245">
        <v>1</v>
      </c>
      <c r="E245">
        <v>0</v>
      </c>
      <c r="F245" t="s">
        <v>572</v>
      </c>
      <c r="G245" t="s">
        <v>2085</v>
      </c>
    </row>
    <row r="246" spans="1:7" x14ac:dyDescent="0.3">
      <c r="A246" t="s">
        <v>201</v>
      </c>
      <c r="B246">
        <v>68871</v>
      </c>
      <c r="C246">
        <v>1</v>
      </c>
      <c r="D246">
        <v>1</v>
      </c>
      <c r="E246">
        <v>0</v>
      </c>
      <c r="F246" t="s">
        <v>572</v>
      </c>
      <c r="G246" t="s">
        <v>2084</v>
      </c>
    </row>
    <row r="247" spans="1:7" x14ac:dyDescent="0.3">
      <c r="A247" t="s">
        <v>1471</v>
      </c>
      <c r="B247">
        <v>68900</v>
      </c>
      <c r="C247">
        <v>0</v>
      </c>
      <c r="D247">
        <v>0</v>
      </c>
      <c r="E247">
        <v>0</v>
      </c>
      <c r="F247" t="s">
        <v>572</v>
      </c>
      <c r="G247" t="s">
        <v>2085</v>
      </c>
    </row>
    <row r="248" spans="1:7" x14ac:dyDescent="0.3">
      <c r="A248" t="s">
        <v>760</v>
      </c>
      <c r="B248">
        <v>69078</v>
      </c>
      <c r="C248">
        <v>1</v>
      </c>
      <c r="D248">
        <v>1</v>
      </c>
      <c r="E248">
        <v>0</v>
      </c>
      <c r="F248" t="s">
        <v>572</v>
      </c>
      <c r="G248" t="s">
        <v>51</v>
      </c>
    </row>
    <row r="249" spans="1:7" x14ac:dyDescent="0.3">
      <c r="A249" t="s">
        <v>1347</v>
      </c>
      <c r="B249">
        <v>69440</v>
      </c>
      <c r="C249">
        <v>0</v>
      </c>
      <c r="D249">
        <v>1</v>
      </c>
      <c r="E249">
        <v>0</v>
      </c>
      <c r="F249" t="s">
        <v>572</v>
      </c>
      <c r="G249" t="s">
        <v>51</v>
      </c>
    </row>
    <row r="250" spans="1:7" x14ac:dyDescent="0.3">
      <c r="A250" t="s">
        <v>1347</v>
      </c>
      <c r="B250">
        <v>69440</v>
      </c>
      <c r="C250">
        <v>0</v>
      </c>
      <c r="D250">
        <v>1</v>
      </c>
      <c r="E250">
        <v>0</v>
      </c>
      <c r="F250" t="s">
        <v>572</v>
      </c>
      <c r="G250" t="s">
        <v>51</v>
      </c>
    </row>
    <row r="251" spans="1:7" x14ac:dyDescent="0.3">
      <c r="A251" t="s">
        <v>1347</v>
      </c>
      <c r="B251">
        <v>69440</v>
      </c>
      <c r="C251">
        <v>0</v>
      </c>
      <c r="D251">
        <v>1</v>
      </c>
      <c r="E251">
        <v>0</v>
      </c>
      <c r="F251" t="s">
        <v>572</v>
      </c>
      <c r="G251" t="s">
        <v>51</v>
      </c>
    </row>
    <row r="252" spans="1:7" x14ac:dyDescent="0.3">
      <c r="A252" t="s">
        <v>1347</v>
      </c>
      <c r="B252">
        <v>69440</v>
      </c>
      <c r="C252">
        <v>0</v>
      </c>
      <c r="D252">
        <v>1</v>
      </c>
      <c r="E252">
        <v>0</v>
      </c>
      <c r="F252" t="s">
        <v>572</v>
      </c>
      <c r="G252" t="s">
        <v>51</v>
      </c>
    </row>
    <row r="253" spans="1:7" x14ac:dyDescent="0.3">
      <c r="A253" t="s">
        <v>1347</v>
      </c>
      <c r="B253">
        <v>69440</v>
      </c>
      <c r="C253">
        <v>0</v>
      </c>
      <c r="D253">
        <v>1</v>
      </c>
      <c r="E253">
        <v>0</v>
      </c>
      <c r="F253" t="s">
        <v>572</v>
      </c>
      <c r="G253" t="s">
        <v>51</v>
      </c>
    </row>
    <row r="254" spans="1:7" x14ac:dyDescent="0.3">
      <c r="A254" t="s">
        <v>1876</v>
      </c>
      <c r="B254">
        <v>69910</v>
      </c>
      <c r="C254">
        <v>1</v>
      </c>
      <c r="D254">
        <v>1</v>
      </c>
      <c r="E254">
        <v>1</v>
      </c>
      <c r="F254" t="s">
        <v>1759</v>
      </c>
      <c r="G254" t="s">
        <v>2084</v>
      </c>
    </row>
    <row r="255" spans="1:7" x14ac:dyDescent="0.3">
      <c r="A255" t="s">
        <v>124</v>
      </c>
      <c r="B255">
        <v>70000</v>
      </c>
      <c r="C255">
        <v>1</v>
      </c>
      <c r="D255">
        <v>0</v>
      </c>
      <c r="E255">
        <v>1</v>
      </c>
      <c r="F255" t="s">
        <v>58</v>
      </c>
      <c r="G255" t="s">
        <v>51</v>
      </c>
    </row>
    <row r="256" spans="1:7" x14ac:dyDescent="0.3">
      <c r="A256" t="s">
        <v>743</v>
      </c>
      <c r="B256">
        <v>70000</v>
      </c>
      <c r="C256">
        <v>1</v>
      </c>
      <c r="D256">
        <v>1</v>
      </c>
      <c r="E256">
        <v>1</v>
      </c>
      <c r="F256" t="s">
        <v>58</v>
      </c>
      <c r="G256" t="s">
        <v>51</v>
      </c>
    </row>
    <row r="257" spans="1:7" x14ac:dyDescent="0.3">
      <c r="A257" t="s">
        <v>743</v>
      </c>
      <c r="B257">
        <v>70000</v>
      </c>
      <c r="C257">
        <v>1</v>
      </c>
      <c r="D257">
        <v>1</v>
      </c>
      <c r="E257">
        <v>1</v>
      </c>
      <c r="F257" t="s">
        <v>58</v>
      </c>
      <c r="G257" t="s">
        <v>51</v>
      </c>
    </row>
    <row r="258" spans="1:7" x14ac:dyDescent="0.3">
      <c r="A258" t="s">
        <v>743</v>
      </c>
      <c r="B258">
        <v>70000</v>
      </c>
      <c r="C258">
        <v>1</v>
      </c>
      <c r="D258">
        <v>1</v>
      </c>
      <c r="E258">
        <v>1</v>
      </c>
      <c r="F258" t="s">
        <v>58</v>
      </c>
      <c r="G258" t="s">
        <v>51</v>
      </c>
    </row>
    <row r="259" spans="1:7" x14ac:dyDescent="0.3">
      <c r="A259" t="s">
        <v>36</v>
      </c>
      <c r="B259">
        <v>70000</v>
      </c>
      <c r="C259">
        <v>1</v>
      </c>
      <c r="D259">
        <v>0</v>
      </c>
      <c r="E259">
        <v>0</v>
      </c>
      <c r="F259" t="s">
        <v>387</v>
      </c>
      <c r="G259" t="s">
        <v>2084</v>
      </c>
    </row>
    <row r="260" spans="1:7" x14ac:dyDescent="0.3">
      <c r="A260" t="s">
        <v>62</v>
      </c>
      <c r="B260">
        <v>70000</v>
      </c>
      <c r="C260">
        <v>0</v>
      </c>
      <c r="D260">
        <v>1</v>
      </c>
      <c r="E260">
        <v>0</v>
      </c>
      <c r="F260" t="s">
        <v>572</v>
      </c>
      <c r="G260" t="s">
        <v>2084</v>
      </c>
    </row>
    <row r="261" spans="1:7" x14ac:dyDescent="0.3">
      <c r="A261" t="s">
        <v>1501</v>
      </c>
      <c r="B261">
        <v>70000</v>
      </c>
      <c r="C261">
        <v>1</v>
      </c>
      <c r="D261">
        <v>1</v>
      </c>
      <c r="E261">
        <v>0</v>
      </c>
      <c r="F261" t="s">
        <v>572</v>
      </c>
      <c r="G261" t="s">
        <v>2085</v>
      </c>
    </row>
    <row r="262" spans="1:7" x14ac:dyDescent="0.3">
      <c r="A262" t="s">
        <v>62</v>
      </c>
      <c r="B262">
        <v>70125</v>
      </c>
      <c r="C262">
        <v>0</v>
      </c>
      <c r="D262">
        <v>1</v>
      </c>
      <c r="E262">
        <v>0</v>
      </c>
      <c r="F262" t="s">
        <v>572</v>
      </c>
      <c r="G262" t="s">
        <v>51</v>
      </c>
    </row>
    <row r="263" spans="1:7" x14ac:dyDescent="0.3">
      <c r="A263" t="s">
        <v>62</v>
      </c>
      <c r="B263">
        <v>70125</v>
      </c>
      <c r="C263">
        <v>0</v>
      </c>
      <c r="D263">
        <v>1</v>
      </c>
      <c r="E263">
        <v>0</v>
      </c>
      <c r="F263" t="s">
        <v>572</v>
      </c>
      <c r="G263" t="s">
        <v>51</v>
      </c>
    </row>
    <row r="264" spans="1:7" x14ac:dyDescent="0.3">
      <c r="A264" t="s">
        <v>62</v>
      </c>
      <c r="B264">
        <v>70125</v>
      </c>
      <c r="C264">
        <v>0</v>
      </c>
      <c r="D264">
        <v>1</v>
      </c>
      <c r="E264">
        <v>0</v>
      </c>
      <c r="F264" t="s">
        <v>572</v>
      </c>
      <c r="G264" t="s">
        <v>51</v>
      </c>
    </row>
    <row r="265" spans="1:7" x14ac:dyDescent="0.3">
      <c r="A265" t="s">
        <v>62</v>
      </c>
      <c r="B265">
        <v>70125</v>
      </c>
      <c r="C265">
        <v>0</v>
      </c>
      <c r="D265">
        <v>1</v>
      </c>
      <c r="E265">
        <v>0</v>
      </c>
      <c r="F265" t="s">
        <v>572</v>
      </c>
      <c r="G265" t="s">
        <v>51</v>
      </c>
    </row>
    <row r="266" spans="1:7" x14ac:dyDescent="0.3">
      <c r="A266" t="s">
        <v>62</v>
      </c>
      <c r="B266">
        <v>70125</v>
      </c>
      <c r="C266">
        <v>0</v>
      </c>
      <c r="D266">
        <v>1</v>
      </c>
      <c r="E266">
        <v>0</v>
      </c>
      <c r="F266" t="s">
        <v>572</v>
      </c>
      <c r="G266" t="s">
        <v>51</v>
      </c>
    </row>
    <row r="267" spans="1:7" x14ac:dyDescent="0.3">
      <c r="A267" t="s">
        <v>36</v>
      </c>
      <c r="B267">
        <v>70600</v>
      </c>
      <c r="C267">
        <v>1</v>
      </c>
      <c r="D267">
        <v>1</v>
      </c>
      <c r="E267">
        <v>1</v>
      </c>
      <c r="F267" t="s">
        <v>2047</v>
      </c>
      <c r="G267" t="s">
        <v>2084</v>
      </c>
    </row>
    <row r="268" spans="1:7" x14ac:dyDescent="0.3">
      <c r="A268" t="s">
        <v>36</v>
      </c>
      <c r="B268">
        <v>70600</v>
      </c>
      <c r="C268">
        <v>1</v>
      </c>
      <c r="D268">
        <v>1</v>
      </c>
      <c r="E268">
        <v>1</v>
      </c>
      <c r="F268" t="s">
        <v>2047</v>
      </c>
      <c r="G268" t="s">
        <v>2084</v>
      </c>
    </row>
    <row r="269" spans="1:7" x14ac:dyDescent="0.3">
      <c r="A269" t="s">
        <v>36</v>
      </c>
      <c r="B269">
        <v>70600</v>
      </c>
      <c r="C269">
        <v>1</v>
      </c>
      <c r="D269">
        <v>1</v>
      </c>
      <c r="E269">
        <v>1</v>
      </c>
      <c r="F269" t="s">
        <v>2047</v>
      </c>
      <c r="G269" t="s">
        <v>2084</v>
      </c>
    </row>
    <row r="270" spans="1:7" x14ac:dyDescent="0.3">
      <c r="A270" t="s">
        <v>36</v>
      </c>
      <c r="B270">
        <v>70600</v>
      </c>
      <c r="C270">
        <v>1</v>
      </c>
      <c r="D270">
        <v>1</v>
      </c>
      <c r="E270">
        <v>1</v>
      </c>
      <c r="F270" t="s">
        <v>2047</v>
      </c>
      <c r="G270" t="s">
        <v>2084</v>
      </c>
    </row>
    <row r="271" spans="1:7" x14ac:dyDescent="0.3">
      <c r="A271" t="s">
        <v>36</v>
      </c>
      <c r="B271">
        <v>70600</v>
      </c>
      <c r="C271">
        <v>1</v>
      </c>
      <c r="D271">
        <v>1</v>
      </c>
      <c r="E271">
        <v>1</v>
      </c>
      <c r="F271" t="s">
        <v>2047</v>
      </c>
      <c r="G271" t="s">
        <v>2084</v>
      </c>
    </row>
    <row r="272" spans="1:7" x14ac:dyDescent="0.3">
      <c r="A272" t="s">
        <v>220</v>
      </c>
      <c r="B272">
        <v>70785</v>
      </c>
      <c r="C272">
        <v>1</v>
      </c>
      <c r="D272">
        <v>0</v>
      </c>
      <c r="E272">
        <v>1</v>
      </c>
      <c r="F272" t="s">
        <v>387</v>
      </c>
      <c r="G272" t="s">
        <v>2084</v>
      </c>
    </row>
    <row r="273" spans="1:7" x14ac:dyDescent="0.3">
      <c r="A273" t="s">
        <v>1421</v>
      </c>
      <c r="B273">
        <v>70840</v>
      </c>
      <c r="C273">
        <v>0</v>
      </c>
      <c r="D273">
        <v>1</v>
      </c>
      <c r="E273">
        <v>0</v>
      </c>
      <c r="F273" t="s">
        <v>572</v>
      </c>
      <c r="G273" t="s">
        <v>51</v>
      </c>
    </row>
    <row r="274" spans="1:7" x14ac:dyDescent="0.3">
      <c r="A274" t="s">
        <v>581</v>
      </c>
      <c r="B274">
        <v>70879</v>
      </c>
      <c r="C274">
        <v>0</v>
      </c>
      <c r="D274">
        <v>1</v>
      </c>
      <c r="E274">
        <v>0</v>
      </c>
      <c r="F274" t="s">
        <v>572</v>
      </c>
      <c r="G274" t="s">
        <v>51</v>
      </c>
    </row>
    <row r="275" spans="1:7" x14ac:dyDescent="0.3">
      <c r="A275" t="s">
        <v>45</v>
      </c>
      <c r="B275">
        <v>71122</v>
      </c>
      <c r="C275">
        <v>0</v>
      </c>
      <c r="D275">
        <v>1</v>
      </c>
      <c r="E275">
        <v>0</v>
      </c>
      <c r="F275" t="s">
        <v>572</v>
      </c>
      <c r="G275" t="s">
        <v>51</v>
      </c>
    </row>
    <row r="276" spans="1:7" x14ac:dyDescent="0.3">
      <c r="A276" t="s">
        <v>1633</v>
      </c>
      <c r="B276">
        <v>71583</v>
      </c>
      <c r="C276">
        <v>0</v>
      </c>
      <c r="D276">
        <v>0</v>
      </c>
      <c r="E276">
        <v>0</v>
      </c>
      <c r="F276" t="s">
        <v>572</v>
      </c>
      <c r="G276" t="s">
        <v>51</v>
      </c>
    </row>
    <row r="277" spans="1:7" x14ac:dyDescent="0.3">
      <c r="A277" t="s">
        <v>995</v>
      </c>
      <c r="B277">
        <v>71793</v>
      </c>
      <c r="C277">
        <v>1</v>
      </c>
      <c r="D277">
        <v>1</v>
      </c>
      <c r="E277">
        <v>0</v>
      </c>
      <c r="F277" t="s">
        <v>387</v>
      </c>
      <c r="G277" t="s">
        <v>2084</v>
      </c>
    </row>
    <row r="278" spans="1:7" x14ac:dyDescent="0.3">
      <c r="A278" t="s">
        <v>995</v>
      </c>
      <c r="B278">
        <v>71793</v>
      </c>
      <c r="C278">
        <v>1</v>
      </c>
      <c r="D278">
        <v>1</v>
      </c>
      <c r="E278">
        <v>0</v>
      </c>
      <c r="F278" t="s">
        <v>387</v>
      </c>
      <c r="G278" t="s">
        <v>2084</v>
      </c>
    </row>
    <row r="279" spans="1:7" x14ac:dyDescent="0.3">
      <c r="A279" t="s">
        <v>62</v>
      </c>
      <c r="B279">
        <v>71990</v>
      </c>
      <c r="C279">
        <v>1</v>
      </c>
      <c r="D279">
        <v>0</v>
      </c>
      <c r="E279">
        <v>1</v>
      </c>
      <c r="F279" t="s">
        <v>387</v>
      </c>
      <c r="G279" t="s">
        <v>51</v>
      </c>
    </row>
    <row r="280" spans="1:7" x14ac:dyDescent="0.3">
      <c r="A280" t="s">
        <v>62</v>
      </c>
      <c r="B280">
        <v>71990</v>
      </c>
      <c r="C280">
        <v>1</v>
      </c>
      <c r="D280">
        <v>0</v>
      </c>
      <c r="E280">
        <v>1</v>
      </c>
      <c r="F280" t="s">
        <v>387</v>
      </c>
      <c r="G280" t="s">
        <v>51</v>
      </c>
    </row>
    <row r="281" spans="1:7" x14ac:dyDescent="0.3">
      <c r="A281" t="s">
        <v>36</v>
      </c>
      <c r="B281">
        <v>72000</v>
      </c>
      <c r="C281">
        <v>0</v>
      </c>
      <c r="D281">
        <v>1</v>
      </c>
      <c r="E281">
        <v>0</v>
      </c>
      <c r="F281" t="s">
        <v>572</v>
      </c>
      <c r="G281" t="s">
        <v>2084</v>
      </c>
    </row>
    <row r="282" spans="1:7" x14ac:dyDescent="0.3">
      <c r="A282" t="s">
        <v>36</v>
      </c>
      <c r="B282">
        <v>72000</v>
      </c>
      <c r="C282">
        <v>0</v>
      </c>
      <c r="D282">
        <v>1</v>
      </c>
      <c r="E282">
        <v>0</v>
      </c>
      <c r="F282" t="s">
        <v>572</v>
      </c>
      <c r="G282" t="s">
        <v>2084</v>
      </c>
    </row>
    <row r="283" spans="1:7" x14ac:dyDescent="0.3">
      <c r="A283" t="s">
        <v>36</v>
      </c>
      <c r="B283">
        <v>72000</v>
      </c>
      <c r="C283">
        <v>0</v>
      </c>
      <c r="D283">
        <v>1</v>
      </c>
      <c r="E283">
        <v>0</v>
      </c>
      <c r="F283" t="s">
        <v>572</v>
      </c>
      <c r="G283" t="s">
        <v>2084</v>
      </c>
    </row>
    <row r="284" spans="1:7" x14ac:dyDescent="0.3">
      <c r="A284" t="s">
        <v>36</v>
      </c>
      <c r="B284">
        <v>72000</v>
      </c>
      <c r="C284">
        <v>0</v>
      </c>
      <c r="D284">
        <v>1</v>
      </c>
      <c r="E284">
        <v>0</v>
      </c>
      <c r="F284" t="s">
        <v>572</v>
      </c>
      <c r="G284" t="s">
        <v>2084</v>
      </c>
    </row>
    <row r="285" spans="1:7" x14ac:dyDescent="0.3">
      <c r="A285" t="s">
        <v>36</v>
      </c>
      <c r="B285">
        <v>72000</v>
      </c>
      <c r="C285">
        <v>0</v>
      </c>
      <c r="D285">
        <v>1</v>
      </c>
      <c r="E285">
        <v>0</v>
      </c>
      <c r="F285" t="s">
        <v>572</v>
      </c>
      <c r="G285" t="s">
        <v>2084</v>
      </c>
    </row>
    <row r="286" spans="1:7" x14ac:dyDescent="0.3">
      <c r="A286" t="s">
        <v>874</v>
      </c>
      <c r="B286">
        <v>72374</v>
      </c>
      <c r="C286">
        <v>0</v>
      </c>
      <c r="D286">
        <v>1</v>
      </c>
      <c r="E286">
        <v>0</v>
      </c>
      <c r="F286" t="s">
        <v>572</v>
      </c>
      <c r="G286" t="s">
        <v>2084</v>
      </c>
    </row>
    <row r="287" spans="1:7" x14ac:dyDescent="0.3">
      <c r="A287" t="s">
        <v>874</v>
      </c>
      <c r="B287">
        <v>72374</v>
      </c>
      <c r="C287">
        <v>0</v>
      </c>
      <c r="D287">
        <v>1</v>
      </c>
      <c r="E287">
        <v>0</v>
      </c>
      <c r="F287" t="s">
        <v>572</v>
      </c>
      <c r="G287" t="s">
        <v>2084</v>
      </c>
    </row>
    <row r="288" spans="1:7" x14ac:dyDescent="0.3">
      <c r="A288" t="s">
        <v>874</v>
      </c>
      <c r="B288">
        <v>72374</v>
      </c>
      <c r="C288">
        <v>0</v>
      </c>
      <c r="D288">
        <v>1</v>
      </c>
      <c r="E288">
        <v>0</v>
      </c>
      <c r="F288" t="s">
        <v>572</v>
      </c>
      <c r="G288" t="s">
        <v>2084</v>
      </c>
    </row>
    <row r="289" spans="1:7" x14ac:dyDescent="0.3">
      <c r="A289" t="s">
        <v>874</v>
      </c>
      <c r="B289">
        <v>72374</v>
      </c>
      <c r="C289">
        <v>0</v>
      </c>
      <c r="D289">
        <v>1</v>
      </c>
      <c r="E289">
        <v>0</v>
      </c>
      <c r="F289" t="s">
        <v>572</v>
      </c>
      <c r="G289" t="s">
        <v>2084</v>
      </c>
    </row>
    <row r="290" spans="1:7" x14ac:dyDescent="0.3">
      <c r="A290" t="s">
        <v>36</v>
      </c>
      <c r="B290">
        <v>72500</v>
      </c>
      <c r="C290">
        <v>0</v>
      </c>
      <c r="D290">
        <v>0</v>
      </c>
      <c r="E290">
        <v>1</v>
      </c>
      <c r="F290" t="s">
        <v>58</v>
      </c>
      <c r="G290" t="s">
        <v>2084</v>
      </c>
    </row>
    <row r="291" spans="1:7" x14ac:dyDescent="0.3">
      <c r="A291" t="s">
        <v>36</v>
      </c>
      <c r="B291">
        <v>72500</v>
      </c>
      <c r="C291">
        <v>0</v>
      </c>
      <c r="D291">
        <v>0</v>
      </c>
      <c r="E291">
        <v>1</v>
      </c>
      <c r="F291" t="s">
        <v>58</v>
      </c>
      <c r="G291" t="s">
        <v>2084</v>
      </c>
    </row>
    <row r="292" spans="1:7" x14ac:dyDescent="0.3">
      <c r="A292" t="s">
        <v>36</v>
      </c>
      <c r="B292">
        <v>72500</v>
      </c>
      <c r="C292">
        <v>0</v>
      </c>
      <c r="D292">
        <v>0</v>
      </c>
      <c r="E292">
        <v>1</v>
      </c>
      <c r="F292" t="s">
        <v>58</v>
      </c>
      <c r="G292" t="s">
        <v>2084</v>
      </c>
    </row>
    <row r="293" spans="1:7" x14ac:dyDescent="0.3">
      <c r="A293" t="s">
        <v>36</v>
      </c>
      <c r="B293">
        <v>72500</v>
      </c>
      <c r="C293">
        <v>0</v>
      </c>
      <c r="D293">
        <v>0</v>
      </c>
      <c r="E293">
        <v>1</v>
      </c>
      <c r="F293" t="s">
        <v>58</v>
      </c>
      <c r="G293" t="s">
        <v>2084</v>
      </c>
    </row>
    <row r="294" spans="1:7" x14ac:dyDescent="0.3">
      <c r="A294" t="s">
        <v>36</v>
      </c>
      <c r="B294">
        <v>72500</v>
      </c>
      <c r="C294">
        <v>0</v>
      </c>
      <c r="D294">
        <v>0</v>
      </c>
      <c r="E294">
        <v>1</v>
      </c>
      <c r="F294" t="s">
        <v>58</v>
      </c>
      <c r="G294" t="s">
        <v>2084</v>
      </c>
    </row>
    <row r="295" spans="1:7" x14ac:dyDescent="0.3">
      <c r="A295" t="s">
        <v>36</v>
      </c>
      <c r="B295">
        <v>72500</v>
      </c>
      <c r="C295">
        <v>0</v>
      </c>
      <c r="D295">
        <v>0</v>
      </c>
      <c r="E295">
        <v>1</v>
      </c>
      <c r="F295" t="s">
        <v>58</v>
      </c>
      <c r="G295" t="s">
        <v>2084</v>
      </c>
    </row>
    <row r="296" spans="1:7" x14ac:dyDescent="0.3">
      <c r="A296" t="s">
        <v>36</v>
      </c>
      <c r="B296">
        <v>72500</v>
      </c>
      <c r="C296">
        <v>0</v>
      </c>
      <c r="D296">
        <v>0</v>
      </c>
      <c r="E296">
        <v>1</v>
      </c>
      <c r="F296" t="s">
        <v>58</v>
      </c>
      <c r="G296" t="s">
        <v>2084</v>
      </c>
    </row>
    <row r="297" spans="1:7" x14ac:dyDescent="0.3">
      <c r="A297" t="s">
        <v>36</v>
      </c>
      <c r="B297">
        <v>72500</v>
      </c>
      <c r="C297">
        <v>0</v>
      </c>
      <c r="D297">
        <v>0</v>
      </c>
      <c r="E297">
        <v>1</v>
      </c>
      <c r="F297" t="s">
        <v>58</v>
      </c>
      <c r="G297" t="s">
        <v>2084</v>
      </c>
    </row>
    <row r="298" spans="1:7" x14ac:dyDescent="0.3">
      <c r="A298" t="s">
        <v>36</v>
      </c>
      <c r="B298">
        <v>72500</v>
      </c>
      <c r="C298">
        <v>0</v>
      </c>
      <c r="D298">
        <v>0</v>
      </c>
      <c r="E298">
        <v>1</v>
      </c>
      <c r="F298" t="s">
        <v>58</v>
      </c>
      <c r="G298" t="s">
        <v>2084</v>
      </c>
    </row>
    <row r="299" spans="1:7" x14ac:dyDescent="0.3">
      <c r="A299" t="s">
        <v>36</v>
      </c>
      <c r="B299">
        <v>72500</v>
      </c>
      <c r="C299">
        <v>0</v>
      </c>
      <c r="D299">
        <v>0</v>
      </c>
      <c r="E299">
        <v>1</v>
      </c>
      <c r="F299" t="s">
        <v>58</v>
      </c>
      <c r="G299" t="s">
        <v>2084</v>
      </c>
    </row>
    <row r="300" spans="1:7" x14ac:dyDescent="0.3">
      <c r="A300" t="s">
        <v>36</v>
      </c>
      <c r="B300">
        <v>72500</v>
      </c>
      <c r="C300">
        <v>0</v>
      </c>
      <c r="D300">
        <v>0</v>
      </c>
      <c r="E300">
        <v>1</v>
      </c>
      <c r="F300" t="s">
        <v>58</v>
      </c>
      <c r="G300" t="s">
        <v>2084</v>
      </c>
    </row>
    <row r="301" spans="1:7" x14ac:dyDescent="0.3">
      <c r="A301" t="s">
        <v>36</v>
      </c>
      <c r="B301">
        <v>72500</v>
      </c>
      <c r="C301">
        <v>0</v>
      </c>
      <c r="D301">
        <v>0</v>
      </c>
      <c r="E301">
        <v>1</v>
      </c>
      <c r="F301" t="s">
        <v>58</v>
      </c>
      <c r="G301" t="s">
        <v>2084</v>
      </c>
    </row>
    <row r="302" spans="1:7" x14ac:dyDescent="0.3">
      <c r="A302" t="s">
        <v>36</v>
      </c>
      <c r="B302">
        <v>72500</v>
      </c>
      <c r="C302">
        <v>0</v>
      </c>
      <c r="D302">
        <v>0</v>
      </c>
      <c r="E302">
        <v>1</v>
      </c>
      <c r="F302" t="s">
        <v>58</v>
      </c>
      <c r="G302" t="s">
        <v>2084</v>
      </c>
    </row>
    <row r="303" spans="1:7" x14ac:dyDescent="0.3">
      <c r="A303" t="s">
        <v>36</v>
      </c>
      <c r="B303">
        <v>72500</v>
      </c>
      <c r="C303">
        <v>0</v>
      </c>
      <c r="D303">
        <v>0</v>
      </c>
      <c r="E303">
        <v>1</v>
      </c>
      <c r="F303" t="s">
        <v>58</v>
      </c>
      <c r="G303" t="s">
        <v>2084</v>
      </c>
    </row>
    <row r="304" spans="1:7" x14ac:dyDescent="0.3">
      <c r="A304" t="s">
        <v>36</v>
      </c>
      <c r="B304">
        <v>72500</v>
      </c>
      <c r="C304">
        <v>0</v>
      </c>
      <c r="D304">
        <v>0</v>
      </c>
      <c r="E304">
        <v>1</v>
      </c>
      <c r="F304" t="s">
        <v>58</v>
      </c>
      <c r="G304" t="s">
        <v>2084</v>
      </c>
    </row>
    <row r="305" spans="1:7" x14ac:dyDescent="0.3">
      <c r="A305" t="s">
        <v>36</v>
      </c>
      <c r="B305">
        <v>72500</v>
      </c>
      <c r="C305">
        <v>0</v>
      </c>
      <c r="D305">
        <v>0</v>
      </c>
      <c r="E305">
        <v>1</v>
      </c>
      <c r="F305" t="s">
        <v>58</v>
      </c>
      <c r="G305" t="s">
        <v>2084</v>
      </c>
    </row>
    <row r="306" spans="1:7" x14ac:dyDescent="0.3">
      <c r="A306" t="s">
        <v>36</v>
      </c>
      <c r="B306">
        <v>72500</v>
      </c>
      <c r="C306">
        <v>0</v>
      </c>
      <c r="D306">
        <v>0</v>
      </c>
      <c r="E306">
        <v>1</v>
      </c>
      <c r="F306" t="s">
        <v>58</v>
      </c>
      <c r="G306" t="s">
        <v>2084</v>
      </c>
    </row>
    <row r="307" spans="1:7" x14ac:dyDescent="0.3">
      <c r="A307" t="s">
        <v>36</v>
      </c>
      <c r="B307">
        <v>72500</v>
      </c>
      <c r="C307">
        <v>0</v>
      </c>
      <c r="D307">
        <v>0</v>
      </c>
      <c r="E307">
        <v>1</v>
      </c>
      <c r="F307" t="s">
        <v>58</v>
      </c>
      <c r="G307" t="s">
        <v>2084</v>
      </c>
    </row>
    <row r="308" spans="1:7" x14ac:dyDescent="0.3">
      <c r="A308" t="s">
        <v>36</v>
      </c>
      <c r="B308">
        <v>72500</v>
      </c>
      <c r="C308">
        <v>0</v>
      </c>
      <c r="D308">
        <v>0</v>
      </c>
      <c r="E308">
        <v>1</v>
      </c>
      <c r="F308" t="s">
        <v>58</v>
      </c>
      <c r="G308" t="s">
        <v>2084</v>
      </c>
    </row>
    <row r="309" spans="1:7" x14ac:dyDescent="0.3">
      <c r="A309" t="s">
        <v>36</v>
      </c>
      <c r="B309">
        <v>72500</v>
      </c>
      <c r="C309">
        <v>0</v>
      </c>
      <c r="D309">
        <v>0</v>
      </c>
      <c r="E309">
        <v>1</v>
      </c>
      <c r="F309" t="s">
        <v>58</v>
      </c>
      <c r="G309" t="s">
        <v>2084</v>
      </c>
    </row>
    <row r="310" spans="1:7" x14ac:dyDescent="0.3">
      <c r="A310" t="s">
        <v>36</v>
      </c>
      <c r="B310">
        <v>72500</v>
      </c>
      <c r="C310">
        <v>0</v>
      </c>
      <c r="D310">
        <v>0</v>
      </c>
      <c r="E310">
        <v>1</v>
      </c>
      <c r="F310" t="s">
        <v>58</v>
      </c>
      <c r="G310" t="s">
        <v>2084</v>
      </c>
    </row>
    <row r="311" spans="1:7" x14ac:dyDescent="0.3">
      <c r="A311" t="s">
        <v>36</v>
      </c>
      <c r="B311">
        <v>72500</v>
      </c>
      <c r="C311">
        <v>0</v>
      </c>
      <c r="D311">
        <v>0</v>
      </c>
      <c r="E311">
        <v>1</v>
      </c>
      <c r="F311" t="s">
        <v>58</v>
      </c>
      <c r="G311" t="s">
        <v>2084</v>
      </c>
    </row>
    <row r="312" spans="1:7" x14ac:dyDescent="0.3">
      <c r="A312" t="s">
        <v>36</v>
      </c>
      <c r="B312">
        <v>72500</v>
      </c>
      <c r="C312">
        <v>0</v>
      </c>
      <c r="D312">
        <v>0</v>
      </c>
      <c r="E312">
        <v>1</v>
      </c>
      <c r="F312" t="s">
        <v>58</v>
      </c>
      <c r="G312" t="s">
        <v>2084</v>
      </c>
    </row>
    <row r="313" spans="1:7" x14ac:dyDescent="0.3">
      <c r="A313" t="s">
        <v>36</v>
      </c>
      <c r="B313">
        <v>72500</v>
      </c>
      <c r="C313">
        <v>0</v>
      </c>
      <c r="D313">
        <v>0</v>
      </c>
      <c r="E313">
        <v>1</v>
      </c>
      <c r="F313" t="s">
        <v>58</v>
      </c>
      <c r="G313" t="s">
        <v>2084</v>
      </c>
    </row>
    <row r="314" spans="1:7" x14ac:dyDescent="0.3">
      <c r="A314" t="s">
        <v>36</v>
      </c>
      <c r="B314">
        <v>72500</v>
      </c>
      <c r="C314">
        <v>0</v>
      </c>
      <c r="D314">
        <v>0</v>
      </c>
      <c r="E314">
        <v>1</v>
      </c>
      <c r="F314" t="s">
        <v>58</v>
      </c>
      <c r="G314" t="s">
        <v>2084</v>
      </c>
    </row>
    <row r="315" spans="1:7" x14ac:dyDescent="0.3">
      <c r="A315" t="s">
        <v>36</v>
      </c>
      <c r="B315">
        <v>72500</v>
      </c>
      <c r="C315">
        <v>0</v>
      </c>
      <c r="D315">
        <v>0</v>
      </c>
      <c r="E315">
        <v>1</v>
      </c>
      <c r="F315" t="s">
        <v>58</v>
      </c>
      <c r="G315" t="s">
        <v>2084</v>
      </c>
    </row>
    <row r="316" spans="1:7" x14ac:dyDescent="0.3">
      <c r="A316" t="s">
        <v>36</v>
      </c>
      <c r="B316">
        <v>72500</v>
      </c>
      <c r="C316">
        <v>0</v>
      </c>
      <c r="D316">
        <v>0</v>
      </c>
      <c r="E316">
        <v>1</v>
      </c>
      <c r="F316" t="s">
        <v>58</v>
      </c>
      <c r="G316" t="s">
        <v>2084</v>
      </c>
    </row>
    <row r="317" spans="1:7" x14ac:dyDescent="0.3">
      <c r="A317" t="s">
        <v>36</v>
      </c>
      <c r="B317">
        <v>72500</v>
      </c>
      <c r="C317">
        <v>0</v>
      </c>
      <c r="D317">
        <v>0</v>
      </c>
      <c r="E317">
        <v>1</v>
      </c>
      <c r="F317" t="s">
        <v>58</v>
      </c>
      <c r="G317" t="s">
        <v>2084</v>
      </c>
    </row>
    <row r="318" spans="1:7" x14ac:dyDescent="0.3">
      <c r="A318" t="s">
        <v>36</v>
      </c>
      <c r="B318">
        <v>72500</v>
      </c>
      <c r="C318">
        <v>0</v>
      </c>
      <c r="D318">
        <v>0</v>
      </c>
      <c r="E318">
        <v>1</v>
      </c>
      <c r="F318" t="s">
        <v>58</v>
      </c>
      <c r="G318" t="s">
        <v>2084</v>
      </c>
    </row>
    <row r="319" spans="1:7" x14ac:dyDescent="0.3">
      <c r="A319" t="s">
        <v>36</v>
      </c>
      <c r="B319">
        <v>72500</v>
      </c>
      <c r="C319">
        <v>0</v>
      </c>
      <c r="D319">
        <v>0</v>
      </c>
      <c r="E319">
        <v>1</v>
      </c>
      <c r="F319" t="s">
        <v>58</v>
      </c>
      <c r="G319" t="s">
        <v>2084</v>
      </c>
    </row>
    <row r="320" spans="1:7" x14ac:dyDescent="0.3">
      <c r="A320" t="s">
        <v>36</v>
      </c>
      <c r="B320">
        <v>72500</v>
      </c>
      <c r="C320">
        <v>0</v>
      </c>
      <c r="D320">
        <v>0</v>
      </c>
      <c r="E320">
        <v>1</v>
      </c>
      <c r="F320" t="s">
        <v>58</v>
      </c>
      <c r="G320" t="s">
        <v>2084</v>
      </c>
    </row>
    <row r="321" spans="1:7" x14ac:dyDescent="0.3">
      <c r="A321" t="s">
        <v>36</v>
      </c>
      <c r="B321">
        <v>72500</v>
      </c>
      <c r="C321">
        <v>0</v>
      </c>
      <c r="D321">
        <v>0</v>
      </c>
      <c r="E321">
        <v>1</v>
      </c>
      <c r="F321" t="s">
        <v>58</v>
      </c>
      <c r="G321" t="s">
        <v>2084</v>
      </c>
    </row>
    <row r="322" spans="1:7" x14ac:dyDescent="0.3">
      <c r="A322" t="s">
        <v>36</v>
      </c>
      <c r="B322">
        <v>72500</v>
      </c>
      <c r="C322">
        <v>0</v>
      </c>
      <c r="D322">
        <v>0</v>
      </c>
      <c r="E322">
        <v>1</v>
      </c>
      <c r="F322" t="s">
        <v>58</v>
      </c>
      <c r="G322" t="s">
        <v>2084</v>
      </c>
    </row>
    <row r="323" spans="1:7" x14ac:dyDescent="0.3">
      <c r="A323" t="s">
        <v>36</v>
      </c>
      <c r="B323">
        <v>72500</v>
      </c>
      <c r="C323">
        <v>0</v>
      </c>
      <c r="D323">
        <v>0</v>
      </c>
      <c r="E323">
        <v>1</v>
      </c>
      <c r="F323" t="s">
        <v>58</v>
      </c>
      <c r="G323" t="s">
        <v>2084</v>
      </c>
    </row>
    <row r="324" spans="1:7" x14ac:dyDescent="0.3">
      <c r="A324" t="s">
        <v>36</v>
      </c>
      <c r="B324">
        <v>72500</v>
      </c>
      <c r="C324">
        <v>0</v>
      </c>
      <c r="D324">
        <v>0</v>
      </c>
      <c r="E324">
        <v>1</v>
      </c>
      <c r="F324" t="s">
        <v>58</v>
      </c>
      <c r="G324" t="s">
        <v>2084</v>
      </c>
    </row>
    <row r="325" spans="1:7" x14ac:dyDescent="0.3">
      <c r="A325" t="s">
        <v>36</v>
      </c>
      <c r="B325">
        <v>72500</v>
      </c>
      <c r="C325">
        <v>0</v>
      </c>
      <c r="D325">
        <v>0</v>
      </c>
      <c r="E325">
        <v>1</v>
      </c>
      <c r="F325" t="s">
        <v>58</v>
      </c>
      <c r="G325" t="s">
        <v>2084</v>
      </c>
    </row>
    <row r="326" spans="1:7" x14ac:dyDescent="0.3">
      <c r="A326" t="s">
        <v>36</v>
      </c>
      <c r="B326">
        <v>72500</v>
      </c>
      <c r="C326">
        <v>0</v>
      </c>
      <c r="D326">
        <v>0</v>
      </c>
      <c r="E326">
        <v>1</v>
      </c>
      <c r="F326" t="s">
        <v>58</v>
      </c>
      <c r="G326" t="s">
        <v>2084</v>
      </c>
    </row>
    <row r="327" spans="1:7" x14ac:dyDescent="0.3">
      <c r="A327" t="s">
        <v>36</v>
      </c>
      <c r="B327">
        <v>72500</v>
      </c>
      <c r="C327">
        <v>0</v>
      </c>
      <c r="D327">
        <v>0</v>
      </c>
      <c r="E327">
        <v>1</v>
      </c>
      <c r="F327" t="s">
        <v>58</v>
      </c>
      <c r="G327" t="s">
        <v>2084</v>
      </c>
    </row>
    <row r="328" spans="1:7" x14ac:dyDescent="0.3">
      <c r="A328" t="s">
        <v>36</v>
      </c>
      <c r="B328">
        <v>72500</v>
      </c>
      <c r="C328">
        <v>0</v>
      </c>
      <c r="D328">
        <v>0</v>
      </c>
      <c r="E328">
        <v>1</v>
      </c>
      <c r="F328" t="s">
        <v>58</v>
      </c>
      <c r="G328" t="s">
        <v>2084</v>
      </c>
    </row>
    <row r="329" spans="1:7" x14ac:dyDescent="0.3">
      <c r="A329" t="s">
        <v>36</v>
      </c>
      <c r="B329">
        <v>72500</v>
      </c>
      <c r="C329">
        <v>0</v>
      </c>
      <c r="D329">
        <v>0</v>
      </c>
      <c r="E329">
        <v>1</v>
      </c>
      <c r="F329" t="s">
        <v>58</v>
      </c>
      <c r="G329" t="s">
        <v>2084</v>
      </c>
    </row>
    <row r="330" spans="1:7" x14ac:dyDescent="0.3">
      <c r="A330" t="s">
        <v>36</v>
      </c>
      <c r="B330">
        <v>72500</v>
      </c>
      <c r="C330">
        <v>0</v>
      </c>
      <c r="D330">
        <v>0</v>
      </c>
      <c r="E330">
        <v>1</v>
      </c>
      <c r="F330" t="s">
        <v>58</v>
      </c>
      <c r="G330" t="s">
        <v>2084</v>
      </c>
    </row>
    <row r="331" spans="1:7" x14ac:dyDescent="0.3">
      <c r="A331" t="s">
        <v>329</v>
      </c>
      <c r="B331">
        <v>72500</v>
      </c>
      <c r="C331">
        <v>1</v>
      </c>
      <c r="D331">
        <v>1</v>
      </c>
      <c r="E331">
        <v>0</v>
      </c>
      <c r="F331" t="s">
        <v>572</v>
      </c>
      <c r="G331" t="s">
        <v>51</v>
      </c>
    </row>
    <row r="332" spans="1:7" x14ac:dyDescent="0.3">
      <c r="A332" t="s">
        <v>1269</v>
      </c>
      <c r="B332">
        <v>72500</v>
      </c>
      <c r="C332">
        <v>0</v>
      </c>
      <c r="D332">
        <v>0</v>
      </c>
      <c r="E332">
        <v>0</v>
      </c>
      <c r="F332" t="s">
        <v>387</v>
      </c>
      <c r="G332" t="s">
        <v>2085</v>
      </c>
    </row>
    <row r="333" spans="1:7" x14ac:dyDescent="0.3">
      <c r="A333" t="s">
        <v>1269</v>
      </c>
      <c r="B333">
        <v>72500</v>
      </c>
      <c r="C333">
        <v>0</v>
      </c>
      <c r="D333">
        <v>0</v>
      </c>
      <c r="E333">
        <v>0</v>
      </c>
      <c r="F333" t="s">
        <v>387</v>
      </c>
      <c r="G333" t="s">
        <v>2085</v>
      </c>
    </row>
    <row r="334" spans="1:7" x14ac:dyDescent="0.3">
      <c r="A334" t="s">
        <v>36</v>
      </c>
      <c r="B334">
        <v>72500</v>
      </c>
      <c r="C334">
        <v>0</v>
      </c>
      <c r="D334">
        <v>0</v>
      </c>
      <c r="E334">
        <v>0</v>
      </c>
      <c r="F334" t="s">
        <v>572</v>
      </c>
      <c r="G334" t="s">
        <v>2085</v>
      </c>
    </row>
    <row r="335" spans="1:7" x14ac:dyDescent="0.3">
      <c r="A335" t="s">
        <v>36</v>
      </c>
      <c r="B335">
        <v>72500</v>
      </c>
      <c r="C335">
        <v>0</v>
      </c>
      <c r="D335">
        <v>0</v>
      </c>
      <c r="E335">
        <v>0</v>
      </c>
      <c r="F335" t="s">
        <v>572</v>
      </c>
      <c r="G335" t="s">
        <v>2084</v>
      </c>
    </row>
    <row r="336" spans="1:7" x14ac:dyDescent="0.3">
      <c r="A336" t="s">
        <v>329</v>
      </c>
      <c r="B336">
        <v>72500</v>
      </c>
      <c r="C336">
        <v>1</v>
      </c>
      <c r="D336">
        <v>1</v>
      </c>
      <c r="E336">
        <v>0</v>
      </c>
      <c r="F336" t="s">
        <v>572</v>
      </c>
      <c r="G336" t="s">
        <v>51</v>
      </c>
    </row>
    <row r="337" spans="1:7" x14ac:dyDescent="0.3">
      <c r="A337" t="s">
        <v>1560</v>
      </c>
      <c r="B337">
        <v>72500</v>
      </c>
      <c r="C337">
        <v>0</v>
      </c>
      <c r="D337">
        <v>1</v>
      </c>
      <c r="E337">
        <v>0</v>
      </c>
      <c r="F337" t="s">
        <v>572</v>
      </c>
      <c r="G337" t="s">
        <v>51</v>
      </c>
    </row>
    <row r="338" spans="1:7" x14ac:dyDescent="0.3">
      <c r="A338" t="s">
        <v>36</v>
      </c>
      <c r="B338">
        <v>72500</v>
      </c>
      <c r="C338">
        <v>0</v>
      </c>
      <c r="D338">
        <v>0</v>
      </c>
      <c r="E338">
        <v>0</v>
      </c>
      <c r="F338" t="s">
        <v>572</v>
      </c>
      <c r="G338" t="s">
        <v>2085</v>
      </c>
    </row>
    <row r="339" spans="1:7" x14ac:dyDescent="0.3">
      <c r="A339" t="s">
        <v>36</v>
      </c>
      <c r="B339">
        <v>72500</v>
      </c>
      <c r="C339">
        <v>0</v>
      </c>
      <c r="D339">
        <v>0</v>
      </c>
      <c r="E339">
        <v>0</v>
      </c>
      <c r="F339" t="s">
        <v>572</v>
      </c>
      <c r="G339" t="s">
        <v>2084</v>
      </c>
    </row>
    <row r="340" spans="1:7" x14ac:dyDescent="0.3">
      <c r="A340" t="s">
        <v>36</v>
      </c>
      <c r="B340">
        <v>72500</v>
      </c>
      <c r="C340">
        <v>0</v>
      </c>
      <c r="D340">
        <v>0</v>
      </c>
      <c r="E340">
        <v>0</v>
      </c>
      <c r="F340" t="s">
        <v>572</v>
      </c>
      <c r="G340" t="s">
        <v>2085</v>
      </c>
    </row>
    <row r="341" spans="1:7" x14ac:dyDescent="0.3">
      <c r="A341" t="s">
        <v>36</v>
      </c>
      <c r="B341">
        <v>72500</v>
      </c>
      <c r="C341">
        <v>0</v>
      </c>
      <c r="D341">
        <v>0</v>
      </c>
      <c r="E341">
        <v>0</v>
      </c>
      <c r="F341" t="s">
        <v>572</v>
      </c>
      <c r="G341" t="s">
        <v>2084</v>
      </c>
    </row>
    <row r="342" spans="1:7" x14ac:dyDescent="0.3">
      <c r="A342" t="s">
        <v>36</v>
      </c>
      <c r="B342">
        <v>72500</v>
      </c>
      <c r="C342">
        <v>0</v>
      </c>
      <c r="D342">
        <v>0</v>
      </c>
      <c r="E342">
        <v>0</v>
      </c>
      <c r="F342" t="s">
        <v>572</v>
      </c>
      <c r="G342" t="s">
        <v>2085</v>
      </c>
    </row>
    <row r="343" spans="1:7" x14ac:dyDescent="0.3">
      <c r="A343" t="s">
        <v>36</v>
      </c>
      <c r="B343">
        <v>72500</v>
      </c>
      <c r="C343">
        <v>0</v>
      </c>
      <c r="D343">
        <v>0</v>
      </c>
      <c r="E343">
        <v>0</v>
      </c>
      <c r="F343" t="s">
        <v>572</v>
      </c>
      <c r="G343" t="s">
        <v>2084</v>
      </c>
    </row>
    <row r="344" spans="1:7" x14ac:dyDescent="0.3">
      <c r="A344" t="s">
        <v>36</v>
      </c>
      <c r="B344">
        <v>72500</v>
      </c>
      <c r="C344">
        <v>0</v>
      </c>
      <c r="D344">
        <v>0</v>
      </c>
      <c r="E344">
        <v>0</v>
      </c>
      <c r="F344" t="s">
        <v>572</v>
      </c>
      <c r="G344" t="s">
        <v>2085</v>
      </c>
    </row>
    <row r="345" spans="1:7" x14ac:dyDescent="0.3">
      <c r="A345" t="s">
        <v>36</v>
      </c>
      <c r="B345">
        <v>72500</v>
      </c>
      <c r="C345">
        <v>0</v>
      </c>
      <c r="D345">
        <v>0</v>
      </c>
      <c r="E345">
        <v>0</v>
      </c>
      <c r="F345" t="s">
        <v>572</v>
      </c>
      <c r="G345" t="s">
        <v>2084</v>
      </c>
    </row>
    <row r="346" spans="1:7" x14ac:dyDescent="0.3">
      <c r="A346" t="s">
        <v>1257</v>
      </c>
      <c r="B346">
        <v>72604</v>
      </c>
      <c r="C346">
        <v>0</v>
      </c>
      <c r="D346">
        <v>0</v>
      </c>
      <c r="E346">
        <v>0</v>
      </c>
      <c r="F346" t="s">
        <v>387</v>
      </c>
      <c r="G346" t="s">
        <v>2084</v>
      </c>
    </row>
    <row r="347" spans="1:7" x14ac:dyDescent="0.3">
      <c r="A347" t="s">
        <v>62</v>
      </c>
      <c r="B347">
        <v>72658</v>
      </c>
      <c r="C347">
        <v>1</v>
      </c>
      <c r="D347">
        <v>0</v>
      </c>
      <c r="E347">
        <v>0</v>
      </c>
      <c r="F347" t="s">
        <v>572</v>
      </c>
      <c r="G347" t="s">
        <v>51</v>
      </c>
    </row>
    <row r="348" spans="1:7" x14ac:dyDescent="0.3">
      <c r="A348" t="s">
        <v>1723</v>
      </c>
      <c r="B348">
        <v>73338</v>
      </c>
      <c r="C348">
        <v>0</v>
      </c>
      <c r="D348">
        <v>0</v>
      </c>
      <c r="E348">
        <v>1</v>
      </c>
      <c r="F348" t="s">
        <v>1759</v>
      </c>
      <c r="G348" t="s">
        <v>2085</v>
      </c>
    </row>
    <row r="349" spans="1:7" x14ac:dyDescent="0.3">
      <c r="A349" t="s">
        <v>1723</v>
      </c>
      <c r="B349">
        <v>73338</v>
      </c>
      <c r="C349">
        <v>0</v>
      </c>
      <c r="D349">
        <v>0</v>
      </c>
      <c r="E349">
        <v>1</v>
      </c>
      <c r="F349" t="s">
        <v>1759</v>
      </c>
      <c r="G349" t="s">
        <v>2085</v>
      </c>
    </row>
    <row r="350" spans="1:7" x14ac:dyDescent="0.3">
      <c r="A350" t="s">
        <v>1723</v>
      </c>
      <c r="B350">
        <v>73338</v>
      </c>
      <c r="C350">
        <v>0</v>
      </c>
      <c r="D350">
        <v>0</v>
      </c>
      <c r="E350">
        <v>1</v>
      </c>
      <c r="F350" t="s">
        <v>1759</v>
      </c>
      <c r="G350" t="s">
        <v>2085</v>
      </c>
    </row>
    <row r="351" spans="1:7" x14ac:dyDescent="0.3">
      <c r="A351" t="s">
        <v>1723</v>
      </c>
      <c r="B351">
        <v>73338</v>
      </c>
      <c r="C351">
        <v>0</v>
      </c>
      <c r="D351">
        <v>0</v>
      </c>
      <c r="E351">
        <v>1</v>
      </c>
      <c r="F351" t="s">
        <v>1759</v>
      </c>
      <c r="G351" t="s">
        <v>2085</v>
      </c>
    </row>
    <row r="352" spans="1:7" x14ac:dyDescent="0.3">
      <c r="A352" t="s">
        <v>1723</v>
      </c>
      <c r="B352">
        <v>73338</v>
      </c>
      <c r="C352">
        <v>0</v>
      </c>
      <c r="D352">
        <v>0</v>
      </c>
      <c r="E352">
        <v>1</v>
      </c>
      <c r="F352" t="s">
        <v>1759</v>
      </c>
      <c r="G352" t="s">
        <v>2085</v>
      </c>
    </row>
    <row r="353" spans="1:7" x14ac:dyDescent="0.3">
      <c r="A353" t="s">
        <v>995</v>
      </c>
      <c r="B353">
        <v>73513</v>
      </c>
      <c r="C353">
        <v>1</v>
      </c>
      <c r="D353">
        <v>1</v>
      </c>
      <c r="E353">
        <v>0</v>
      </c>
      <c r="F353" t="s">
        <v>387</v>
      </c>
      <c r="G353" t="s">
        <v>2084</v>
      </c>
    </row>
    <row r="354" spans="1:7" x14ac:dyDescent="0.3">
      <c r="A354" t="s">
        <v>516</v>
      </c>
      <c r="B354">
        <v>73813</v>
      </c>
      <c r="C354">
        <v>1</v>
      </c>
      <c r="D354">
        <v>1</v>
      </c>
      <c r="E354">
        <v>1</v>
      </c>
      <c r="F354" t="s">
        <v>58</v>
      </c>
      <c r="G354" t="s">
        <v>51</v>
      </c>
    </row>
    <row r="355" spans="1:7" x14ac:dyDescent="0.3">
      <c r="A355" t="s">
        <v>516</v>
      </c>
      <c r="B355">
        <v>73813</v>
      </c>
      <c r="C355">
        <v>1</v>
      </c>
      <c r="D355">
        <v>1</v>
      </c>
      <c r="E355">
        <v>1</v>
      </c>
      <c r="F355" t="s">
        <v>58</v>
      </c>
      <c r="G355" t="s">
        <v>51</v>
      </c>
    </row>
    <row r="356" spans="1:7" x14ac:dyDescent="0.3">
      <c r="A356" t="s">
        <v>516</v>
      </c>
      <c r="B356">
        <v>73813</v>
      </c>
      <c r="C356">
        <v>1</v>
      </c>
      <c r="D356">
        <v>1</v>
      </c>
      <c r="E356">
        <v>1</v>
      </c>
      <c r="F356" t="s">
        <v>58</v>
      </c>
      <c r="G356" t="s">
        <v>51</v>
      </c>
    </row>
    <row r="357" spans="1:7" x14ac:dyDescent="0.3">
      <c r="A357" t="s">
        <v>516</v>
      </c>
      <c r="B357">
        <v>73813</v>
      </c>
      <c r="C357">
        <v>1</v>
      </c>
      <c r="D357">
        <v>1</v>
      </c>
      <c r="E357">
        <v>1</v>
      </c>
      <c r="F357" t="s">
        <v>58</v>
      </c>
      <c r="G357" t="s">
        <v>51</v>
      </c>
    </row>
    <row r="358" spans="1:7" x14ac:dyDescent="0.3">
      <c r="A358" t="s">
        <v>516</v>
      </c>
      <c r="B358">
        <v>73813</v>
      </c>
      <c r="C358">
        <v>1</v>
      </c>
      <c r="D358">
        <v>1</v>
      </c>
      <c r="E358">
        <v>1</v>
      </c>
      <c r="F358" t="s">
        <v>58</v>
      </c>
      <c r="G358" t="s">
        <v>51</v>
      </c>
    </row>
    <row r="359" spans="1:7" x14ac:dyDescent="0.3">
      <c r="A359" t="s">
        <v>516</v>
      </c>
      <c r="B359">
        <v>73813</v>
      </c>
      <c r="C359">
        <v>1</v>
      </c>
      <c r="D359">
        <v>1</v>
      </c>
      <c r="E359">
        <v>1</v>
      </c>
      <c r="F359" t="s">
        <v>58</v>
      </c>
      <c r="G359" t="s">
        <v>51</v>
      </c>
    </row>
    <row r="360" spans="1:7" x14ac:dyDescent="0.3">
      <c r="A360" t="s">
        <v>516</v>
      </c>
      <c r="B360">
        <v>73813</v>
      </c>
      <c r="C360">
        <v>1</v>
      </c>
      <c r="D360">
        <v>1</v>
      </c>
      <c r="E360">
        <v>1</v>
      </c>
      <c r="F360" t="s">
        <v>58</v>
      </c>
      <c r="G360" t="s">
        <v>51</v>
      </c>
    </row>
    <row r="361" spans="1:7" x14ac:dyDescent="0.3">
      <c r="A361" t="s">
        <v>516</v>
      </c>
      <c r="B361">
        <v>73813</v>
      </c>
      <c r="C361">
        <v>1</v>
      </c>
      <c r="D361">
        <v>1</v>
      </c>
      <c r="E361">
        <v>1</v>
      </c>
      <c r="F361" t="s">
        <v>58</v>
      </c>
      <c r="G361" t="s">
        <v>51</v>
      </c>
    </row>
    <row r="362" spans="1:7" x14ac:dyDescent="0.3">
      <c r="A362" t="s">
        <v>516</v>
      </c>
      <c r="B362">
        <v>73813</v>
      </c>
      <c r="C362">
        <v>1</v>
      </c>
      <c r="D362">
        <v>1</v>
      </c>
      <c r="E362">
        <v>1</v>
      </c>
      <c r="F362" t="s">
        <v>58</v>
      </c>
      <c r="G362" t="s">
        <v>51</v>
      </c>
    </row>
    <row r="363" spans="1:7" x14ac:dyDescent="0.3">
      <c r="A363" t="s">
        <v>516</v>
      </c>
      <c r="B363">
        <v>73813</v>
      </c>
      <c r="C363">
        <v>1</v>
      </c>
      <c r="D363">
        <v>1</v>
      </c>
      <c r="E363">
        <v>1</v>
      </c>
      <c r="F363" t="s">
        <v>58</v>
      </c>
      <c r="G363" t="s">
        <v>51</v>
      </c>
    </row>
    <row r="364" spans="1:7" x14ac:dyDescent="0.3">
      <c r="A364" t="s">
        <v>516</v>
      </c>
      <c r="B364">
        <v>73813</v>
      </c>
      <c r="C364">
        <v>1</v>
      </c>
      <c r="D364">
        <v>1</v>
      </c>
      <c r="E364">
        <v>1</v>
      </c>
      <c r="F364" t="s">
        <v>58</v>
      </c>
      <c r="G364" t="s">
        <v>51</v>
      </c>
    </row>
    <row r="365" spans="1:7" x14ac:dyDescent="0.3">
      <c r="A365" t="s">
        <v>516</v>
      </c>
      <c r="B365">
        <v>73813</v>
      </c>
      <c r="C365">
        <v>1</v>
      </c>
      <c r="D365">
        <v>1</v>
      </c>
      <c r="E365">
        <v>1</v>
      </c>
      <c r="F365" t="s">
        <v>58</v>
      </c>
      <c r="G365" t="s">
        <v>51</v>
      </c>
    </row>
    <row r="366" spans="1:7" x14ac:dyDescent="0.3">
      <c r="A366" t="s">
        <v>516</v>
      </c>
      <c r="B366">
        <v>73813</v>
      </c>
      <c r="C366">
        <v>1</v>
      </c>
      <c r="D366">
        <v>1</v>
      </c>
      <c r="E366">
        <v>1</v>
      </c>
      <c r="F366" t="s">
        <v>58</v>
      </c>
      <c r="G366" t="s">
        <v>51</v>
      </c>
    </row>
    <row r="367" spans="1:7" x14ac:dyDescent="0.3">
      <c r="A367" t="s">
        <v>516</v>
      </c>
      <c r="B367">
        <v>73813</v>
      </c>
      <c r="C367">
        <v>1</v>
      </c>
      <c r="D367">
        <v>1</v>
      </c>
      <c r="E367">
        <v>1</v>
      </c>
      <c r="F367" t="s">
        <v>58</v>
      </c>
      <c r="G367" t="s">
        <v>51</v>
      </c>
    </row>
    <row r="368" spans="1:7" x14ac:dyDescent="0.3">
      <c r="A368" t="s">
        <v>516</v>
      </c>
      <c r="B368">
        <v>73813</v>
      </c>
      <c r="C368">
        <v>1</v>
      </c>
      <c r="D368">
        <v>1</v>
      </c>
      <c r="E368">
        <v>1</v>
      </c>
      <c r="F368" t="s">
        <v>58</v>
      </c>
      <c r="G368" t="s">
        <v>51</v>
      </c>
    </row>
    <row r="369" spans="1:7" x14ac:dyDescent="0.3">
      <c r="A369" t="s">
        <v>516</v>
      </c>
      <c r="B369">
        <v>73813</v>
      </c>
      <c r="C369">
        <v>1</v>
      </c>
      <c r="D369">
        <v>1</v>
      </c>
      <c r="E369">
        <v>1</v>
      </c>
      <c r="F369" t="s">
        <v>58</v>
      </c>
      <c r="G369" t="s">
        <v>51</v>
      </c>
    </row>
    <row r="370" spans="1:7" x14ac:dyDescent="0.3">
      <c r="A370" t="s">
        <v>516</v>
      </c>
      <c r="B370">
        <v>73813</v>
      </c>
      <c r="C370">
        <v>1</v>
      </c>
      <c r="D370">
        <v>1</v>
      </c>
      <c r="E370">
        <v>1</v>
      </c>
      <c r="F370" t="s">
        <v>58</v>
      </c>
      <c r="G370" t="s">
        <v>51</v>
      </c>
    </row>
    <row r="371" spans="1:7" x14ac:dyDescent="0.3">
      <c r="A371" t="s">
        <v>516</v>
      </c>
      <c r="B371">
        <v>73813</v>
      </c>
      <c r="C371">
        <v>1</v>
      </c>
      <c r="D371">
        <v>1</v>
      </c>
      <c r="E371">
        <v>1</v>
      </c>
      <c r="F371" t="s">
        <v>58</v>
      </c>
      <c r="G371" t="s">
        <v>51</v>
      </c>
    </row>
    <row r="372" spans="1:7" x14ac:dyDescent="0.3">
      <c r="A372" t="s">
        <v>516</v>
      </c>
      <c r="B372">
        <v>73813</v>
      </c>
      <c r="C372">
        <v>1</v>
      </c>
      <c r="D372">
        <v>1</v>
      </c>
      <c r="E372">
        <v>1</v>
      </c>
      <c r="F372" t="s">
        <v>58</v>
      </c>
      <c r="G372" t="s">
        <v>51</v>
      </c>
    </row>
    <row r="373" spans="1:7" x14ac:dyDescent="0.3">
      <c r="A373" t="s">
        <v>516</v>
      </c>
      <c r="B373">
        <v>73813</v>
      </c>
      <c r="C373">
        <v>1</v>
      </c>
      <c r="D373">
        <v>1</v>
      </c>
      <c r="E373">
        <v>1</v>
      </c>
      <c r="F373" t="s">
        <v>58</v>
      </c>
      <c r="G373" t="s">
        <v>51</v>
      </c>
    </row>
    <row r="374" spans="1:7" x14ac:dyDescent="0.3">
      <c r="A374" t="s">
        <v>516</v>
      </c>
      <c r="B374">
        <v>73813</v>
      </c>
      <c r="C374">
        <v>1</v>
      </c>
      <c r="D374">
        <v>1</v>
      </c>
      <c r="E374">
        <v>1</v>
      </c>
      <c r="F374" t="s">
        <v>58</v>
      </c>
      <c r="G374" t="s">
        <v>51</v>
      </c>
    </row>
    <row r="375" spans="1:7" x14ac:dyDescent="0.3">
      <c r="A375" t="s">
        <v>516</v>
      </c>
      <c r="B375">
        <v>73813</v>
      </c>
      <c r="C375">
        <v>1</v>
      </c>
      <c r="D375">
        <v>1</v>
      </c>
      <c r="E375">
        <v>1</v>
      </c>
      <c r="F375" t="s">
        <v>58</v>
      </c>
      <c r="G375" t="s">
        <v>51</v>
      </c>
    </row>
    <row r="376" spans="1:7" x14ac:dyDescent="0.3">
      <c r="A376" t="s">
        <v>516</v>
      </c>
      <c r="B376">
        <v>73813</v>
      </c>
      <c r="C376">
        <v>1</v>
      </c>
      <c r="D376">
        <v>1</v>
      </c>
      <c r="E376">
        <v>1</v>
      </c>
      <c r="F376" t="s">
        <v>58</v>
      </c>
      <c r="G376" t="s">
        <v>51</v>
      </c>
    </row>
    <row r="377" spans="1:7" x14ac:dyDescent="0.3">
      <c r="A377" t="s">
        <v>516</v>
      </c>
      <c r="B377">
        <v>73813</v>
      </c>
      <c r="C377">
        <v>1</v>
      </c>
      <c r="D377">
        <v>1</v>
      </c>
      <c r="E377">
        <v>1</v>
      </c>
      <c r="F377" t="s">
        <v>58</v>
      </c>
      <c r="G377" t="s">
        <v>51</v>
      </c>
    </row>
    <row r="378" spans="1:7" x14ac:dyDescent="0.3">
      <c r="A378" t="s">
        <v>36</v>
      </c>
      <c r="B378">
        <v>74000</v>
      </c>
      <c r="C378">
        <v>0</v>
      </c>
      <c r="D378">
        <v>0</v>
      </c>
      <c r="E378">
        <v>1</v>
      </c>
      <c r="F378" t="s">
        <v>58</v>
      </c>
      <c r="G378" t="s">
        <v>2085</v>
      </c>
    </row>
    <row r="379" spans="1:7" x14ac:dyDescent="0.3">
      <c r="A379" t="s">
        <v>36</v>
      </c>
      <c r="B379">
        <v>74000</v>
      </c>
      <c r="C379">
        <v>0</v>
      </c>
      <c r="D379">
        <v>0</v>
      </c>
      <c r="E379">
        <v>1</v>
      </c>
      <c r="F379" t="s">
        <v>58</v>
      </c>
      <c r="G379" t="s">
        <v>2085</v>
      </c>
    </row>
    <row r="380" spans="1:7" x14ac:dyDescent="0.3">
      <c r="A380" t="s">
        <v>36</v>
      </c>
      <c r="B380">
        <v>74000</v>
      </c>
      <c r="C380">
        <v>0</v>
      </c>
      <c r="D380">
        <v>0</v>
      </c>
      <c r="E380">
        <v>1</v>
      </c>
      <c r="F380" t="s">
        <v>58</v>
      </c>
      <c r="G380" t="s">
        <v>2085</v>
      </c>
    </row>
    <row r="381" spans="1:7" x14ac:dyDescent="0.3">
      <c r="A381" t="s">
        <v>36</v>
      </c>
      <c r="B381">
        <v>74000</v>
      </c>
      <c r="C381">
        <v>0</v>
      </c>
      <c r="D381">
        <v>0</v>
      </c>
      <c r="E381">
        <v>1</v>
      </c>
      <c r="F381" t="s">
        <v>58</v>
      </c>
      <c r="G381" t="s">
        <v>2085</v>
      </c>
    </row>
    <row r="382" spans="1:7" x14ac:dyDescent="0.3">
      <c r="A382" t="s">
        <v>36</v>
      </c>
      <c r="B382">
        <v>74000</v>
      </c>
      <c r="C382">
        <v>0</v>
      </c>
      <c r="D382">
        <v>0</v>
      </c>
      <c r="E382">
        <v>1</v>
      </c>
      <c r="F382" t="s">
        <v>58</v>
      </c>
      <c r="G382" t="s">
        <v>2085</v>
      </c>
    </row>
    <row r="383" spans="1:7" x14ac:dyDescent="0.3">
      <c r="A383" t="s">
        <v>36</v>
      </c>
      <c r="B383">
        <v>74000</v>
      </c>
      <c r="C383">
        <v>0</v>
      </c>
      <c r="D383">
        <v>0</v>
      </c>
      <c r="E383">
        <v>1</v>
      </c>
      <c r="F383" t="s">
        <v>58</v>
      </c>
      <c r="G383" t="s">
        <v>2085</v>
      </c>
    </row>
    <row r="384" spans="1:7" x14ac:dyDescent="0.3">
      <c r="A384" t="s">
        <v>36</v>
      </c>
      <c r="B384">
        <v>74000</v>
      </c>
      <c r="C384">
        <v>0</v>
      </c>
      <c r="D384">
        <v>0</v>
      </c>
      <c r="E384">
        <v>1</v>
      </c>
      <c r="F384" t="s">
        <v>58</v>
      </c>
      <c r="G384" t="s">
        <v>2085</v>
      </c>
    </row>
    <row r="385" spans="1:7" x14ac:dyDescent="0.3">
      <c r="A385" t="s">
        <v>36</v>
      </c>
      <c r="B385">
        <v>74000</v>
      </c>
      <c r="C385">
        <v>0</v>
      </c>
      <c r="D385">
        <v>0</v>
      </c>
      <c r="E385">
        <v>1</v>
      </c>
      <c r="F385" t="s">
        <v>58</v>
      </c>
      <c r="G385" t="s">
        <v>2085</v>
      </c>
    </row>
    <row r="386" spans="1:7" x14ac:dyDescent="0.3">
      <c r="A386" t="s">
        <v>36</v>
      </c>
      <c r="B386">
        <v>74000</v>
      </c>
      <c r="C386">
        <v>0</v>
      </c>
      <c r="D386">
        <v>0</v>
      </c>
      <c r="E386">
        <v>1</v>
      </c>
      <c r="F386" t="s">
        <v>58</v>
      </c>
      <c r="G386" t="s">
        <v>2085</v>
      </c>
    </row>
    <row r="387" spans="1:7" x14ac:dyDescent="0.3">
      <c r="A387" t="s">
        <v>36</v>
      </c>
      <c r="B387">
        <v>74000</v>
      </c>
      <c r="C387">
        <v>0</v>
      </c>
      <c r="D387">
        <v>0</v>
      </c>
      <c r="E387">
        <v>1</v>
      </c>
      <c r="F387" t="s">
        <v>58</v>
      </c>
      <c r="G387" t="s">
        <v>2085</v>
      </c>
    </row>
    <row r="388" spans="1:7" x14ac:dyDescent="0.3">
      <c r="A388" t="s">
        <v>36</v>
      </c>
      <c r="B388">
        <v>74000</v>
      </c>
      <c r="C388">
        <v>0</v>
      </c>
      <c r="D388">
        <v>0</v>
      </c>
      <c r="E388">
        <v>1</v>
      </c>
      <c r="F388" t="s">
        <v>58</v>
      </c>
      <c r="G388" t="s">
        <v>2085</v>
      </c>
    </row>
    <row r="389" spans="1:7" x14ac:dyDescent="0.3">
      <c r="A389" t="s">
        <v>36</v>
      </c>
      <c r="B389">
        <v>74000</v>
      </c>
      <c r="C389">
        <v>0</v>
      </c>
      <c r="D389">
        <v>0</v>
      </c>
      <c r="E389">
        <v>1</v>
      </c>
      <c r="F389" t="s">
        <v>58</v>
      </c>
      <c r="G389" t="s">
        <v>2085</v>
      </c>
    </row>
    <row r="390" spans="1:7" x14ac:dyDescent="0.3">
      <c r="A390" t="s">
        <v>36</v>
      </c>
      <c r="B390">
        <v>74000</v>
      </c>
      <c r="C390">
        <v>0</v>
      </c>
      <c r="D390">
        <v>0</v>
      </c>
      <c r="E390">
        <v>1</v>
      </c>
      <c r="F390" t="s">
        <v>58</v>
      </c>
      <c r="G390" t="s">
        <v>2085</v>
      </c>
    </row>
    <row r="391" spans="1:7" x14ac:dyDescent="0.3">
      <c r="A391" t="s">
        <v>36</v>
      </c>
      <c r="B391">
        <v>74000</v>
      </c>
      <c r="C391">
        <v>0</v>
      </c>
      <c r="D391">
        <v>0</v>
      </c>
      <c r="E391">
        <v>1</v>
      </c>
      <c r="F391" t="s">
        <v>58</v>
      </c>
      <c r="G391" t="s">
        <v>2085</v>
      </c>
    </row>
    <row r="392" spans="1:7" x14ac:dyDescent="0.3">
      <c r="A392" t="s">
        <v>36</v>
      </c>
      <c r="B392">
        <v>74000</v>
      </c>
      <c r="C392">
        <v>0</v>
      </c>
      <c r="D392">
        <v>0</v>
      </c>
      <c r="E392">
        <v>1</v>
      </c>
      <c r="F392" t="s">
        <v>58</v>
      </c>
      <c r="G392" t="s">
        <v>2085</v>
      </c>
    </row>
    <row r="393" spans="1:7" x14ac:dyDescent="0.3">
      <c r="A393" t="s">
        <v>36</v>
      </c>
      <c r="B393">
        <v>74000</v>
      </c>
      <c r="C393">
        <v>0</v>
      </c>
      <c r="D393">
        <v>0</v>
      </c>
      <c r="E393">
        <v>1</v>
      </c>
      <c r="F393" t="s">
        <v>58</v>
      </c>
      <c r="G393" t="s">
        <v>2085</v>
      </c>
    </row>
    <row r="394" spans="1:7" x14ac:dyDescent="0.3">
      <c r="A394" t="s">
        <v>36</v>
      </c>
      <c r="B394">
        <v>74000</v>
      </c>
      <c r="C394">
        <v>0</v>
      </c>
      <c r="D394">
        <v>0</v>
      </c>
      <c r="E394">
        <v>1</v>
      </c>
      <c r="F394" t="s">
        <v>58</v>
      </c>
      <c r="G394" t="s">
        <v>2085</v>
      </c>
    </row>
    <row r="395" spans="1:7" x14ac:dyDescent="0.3">
      <c r="A395" t="s">
        <v>36</v>
      </c>
      <c r="B395">
        <v>74000</v>
      </c>
      <c r="C395">
        <v>0</v>
      </c>
      <c r="D395">
        <v>0</v>
      </c>
      <c r="E395">
        <v>1</v>
      </c>
      <c r="F395" t="s">
        <v>58</v>
      </c>
      <c r="G395" t="s">
        <v>2085</v>
      </c>
    </row>
    <row r="396" spans="1:7" x14ac:dyDescent="0.3">
      <c r="A396" t="s">
        <v>36</v>
      </c>
      <c r="B396">
        <v>74000</v>
      </c>
      <c r="C396">
        <v>0</v>
      </c>
      <c r="D396">
        <v>0</v>
      </c>
      <c r="E396">
        <v>1</v>
      </c>
      <c r="F396" t="s">
        <v>58</v>
      </c>
      <c r="G396" t="s">
        <v>2085</v>
      </c>
    </row>
    <row r="397" spans="1:7" x14ac:dyDescent="0.3">
      <c r="A397" t="s">
        <v>36</v>
      </c>
      <c r="B397">
        <v>74000</v>
      </c>
      <c r="C397">
        <v>0</v>
      </c>
      <c r="D397">
        <v>0</v>
      </c>
      <c r="E397">
        <v>1</v>
      </c>
      <c r="F397" t="s">
        <v>58</v>
      </c>
      <c r="G397" t="s">
        <v>2085</v>
      </c>
    </row>
    <row r="398" spans="1:7" x14ac:dyDescent="0.3">
      <c r="A398" t="s">
        <v>36</v>
      </c>
      <c r="B398">
        <v>74000</v>
      </c>
      <c r="C398">
        <v>0</v>
      </c>
      <c r="D398">
        <v>0</v>
      </c>
      <c r="E398">
        <v>1</v>
      </c>
      <c r="F398" t="s">
        <v>58</v>
      </c>
      <c r="G398" t="s">
        <v>2085</v>
      </c>
    </row>
    <row r="399" spans="1:7" x14ac:dyDescent="0.3">
      <c r="A399" t="s">
        <v>36</v>
      </c>
      <c r="B399">
        <v>74000</v>
      </c>
      <c r="C399">
        <v>0</v>
      </c>
      <c r="D399">
        <v>0</v>
      </c>
      <c r="E399">
        <v>1</v>
      </c>
      <c r="F399" t="s">
        <v>58</v>
      </c>
      <c r="G399" t="s">
        <v>2085</v>
      </c>
    </row>
    <row r="400" spans="1:7" x14ac:dyDescent="0.3">
      <c r="A400" t="s">
        <v>36</v>
      </c>
      <c r="B400">
        <v>74000</v>
      </c>
      <c r="C400">
        <v>0</v>
      </c>
      <c r="D400">
        <v>0</v>
      </c>
      <c r="E400">
        <v>0</v>
      </c>
      <c r="F400" t="s">
        <v>572</v>
      </c>
      <c r="G400" t="s">
        <v>2085</v>
      </c>
    </row>
    <row r="401" spans="1:7" x14ac:dyDescent="0.3">
      <c r="A401" t="s">
        <v>36</v>
      </c>
      <c r="B401">
        <v>74000</v>
      </c>
      <c r="C401">
        <v>0</v>
      </c>
      <c r="D401">
        <v>0</v>
      </c>
      <c r="E401">
        <v>0</v>
      </c>
      <c r="F401" t="s">
        <v>572</v>
      </c>
      <c r="G401" t="s">
        <v>2085</v>
      </c>
    </row>
    <row r="402" spans="1:7" x14ac:dyDescent="0.3">
      <c r="A402" t="s">
        <v>36</v>
      </c>
      <c r="B402">
        <v>74000</v>
      </c>
      <c r="C402">
        <v>0</v>
      </c>
      <c r="D402">
        <v>0</v>
      </c>
      <c r="E402">
        <v>0</v>
      </c>
      <c r="F402" t="s">
        <v>572</v>
      </c>
      <c r="G402" t="s">
        <v>2085</v>
      </c>
    </row>
    <row r="403" spans="1:7" x14ac:dyDescent="0.3">
      <c r="A403" t="s">
        <v>36</v>
      </c>
      <c r="B403">
        <v>74000</v>
      </c>
      <c r="C403">
        <v>0</v>
      </c>
      <c r="D403">
        <v>0</v>
      </c>
      <c r="E403">
        <v>0</v>
      </c>
      <c r="F403" t="s">
        <v>572</v>
      </c>
      <c r="G403" t="s">
        <v>2085</v>
      </c>
    </row>
    <row r="404" spans="1:7" x14ac:dyDescent="0.3">
      <c r="A404" t="s">
        <v>36</v>
      </c>
      <c r="B404">
        <v>74000</v>
      </c>
      <c r="C404">
        <v>0</v>
      </c>
      <c r="D404">
        <v>0</v>
      </c>
      <c r="E404">
        <v>0</v>
      </c>
      <c r="F404" t="s">
        <v>572</v>
      </c>
      <c r="G404" t="s">
        <v>2085</v>
      </c>
    </row>
    <row r="405" spans="1:7" x14ac:dyDescent="0.3">
      <c r="A405" t="s">
        <v>1687</v>
      </c>
      <c r="B405">
        <v>74844</v>
      </c>
      <c r="C405">
        <v>0</v>
      </c>
      <c r="D405">
        <v>1</v>
      </c>
      <c r="E405">
        <v>0</v>
      </c>
      <c r="F405" t="s">
        <v>572</v>
      </c>
      <c r="G405" t="s">
        <v>2084</v>
      </c>
    </row>
    <row r="406" spans="1:7" x14ac:dyDescent="0.3">
      <c r="A406" t="s">
        <v>1146</v>
      </c>
      <c r="B406">
        <v>75000</v>
      </c>
      <c r="C406">
        <v>1</v>
      </c>
      <c r="D406">
        <v>1</v>
      </c>
      <c r="E406">
        <v>0</v>
      </c>
      <c r="F406" t="s">
        <v>387</v>
      </c>
      <c r="G406" t="s">
        <v>51</v>
      </c>
    </row>
    <row r="407" spans="1:7" x14ac:dyDescent="0.3">
      <c r="A407" t="s">
        <v>36</v>
      </c>
      <c r="B407">
        <v>75000</v>
      </c>
      <c r="C407">
        <v>0</v>
      </c>
      <c r="D407">
        <v>1</v>
      </c>
      <c r="E407">
        <v>0</v>
      </c>
      <c r="F407" t="s">
        <v>572</v>
      </c>
      <c r="G407" t="s">
        <v>2085</v>
      </c>
    </row>
    <row r="408" spans="1:7" x14ac:dyDescent="0.3">
      <c r="A408" t="s">
        <v>36</v>
      </c>
      <c r="B408">
        <v>75000</v>
      </c>
      <c r="C408">
        <v>0</v>
      </c>
      <c r="D408">
        <v>1</v>
      </c>
      <c r="E408">
        <v>0</v>
      </c>
      <c r="F408" t="s">
        <v>572</v>
      </c>
      <c r="G408" t="s">
        <v>51</v>
      </c>
    </row>
    <row r="409" spans="1:7" x14ac:dyDescent="0.3">
      <c r="A409" t="s">
        <v>1575</v>
      </c>
      <c r="B409">
        <v>75000</v>
      </c>
      <c r="C409">
        <v>0</v>
      </c>
      <c r="D409">
        <v>1</v>
      </c>
      <c r="E409">
        <v>0</v>
      </c>
      <c r="F409" t="s">
        <v>572</v>
      </c>
      <c r="G409" t="s">
        <v>2085</v>
      </c>
    </row>
    <row r="410" spans="1:7" x14ac:dyDescent="0.3">
      <c r="A410" t="s">
        <v>743</v>
      </c>
      <c r="B410">
        <v>75000</v>
      </c>
      <c r="C410">
        <v>0</v>
      </c>
      <c r="D410">
        <v>1</v>
      </c>
      <c r="E410">
        <v>0</v>
      </c>
      <c r="F410" t="s">
        <v>572</v>
      </c>
      <c r="G410" t="s">
        <v>2085</v>
      </c>
    </row>
    <row r="411" spans="1:7" x14ac:dyDescent="0.3">
      <c r="A411" t="s">
        <v>36</v>
      </c>
      <c r="B411">
        <v>75000</v>
      </c>
      <c r="C411">
        <v>0</v>
      </c>
      <c r="D411">
        <v>1</v>
      </c>
      <c r="E411">
        <v>0</v>
      </c>
      <c r="F411" t="s">
        <v>572</v>
      </c>
      <c r="G411" t="s">
        <v>2085</v>
      </c>
    </row>
    <row r="412" spans="1:7" x14ac:dyDescent="0.3">
      <c r="A412" t="s">
        <v>36</v>
      </c>
      <c r="B412">
        <v>75000</v>
      </c>
      <c r="C412">
        <v>0</v>
      </c>
      <c r="D412">
        <v>1</v>
      </c>
      <c r="E412">
        <v>0</v>
      </c>
      <c r="F412" t="s">
        <v>572</v>
      </c>
      <c r="G412" t="s">
        <v>2085</v>
      </c>
    </row>
    <row r="413" spans="1:7" x14ac:dyDescent="0.3">
      <c r="A413" t="s">
        <v>36</v>
      </c>
      <c r="B413">
        <v>75000</v>
      </c>
      <c r="C413">
        <v>0</v>
      </c>
      <c r="D413">
        <v>1</v>
      </c>
      <c r="E413">
        <v>0</v>
      </c>
      <c r="F413" t="s">
        <v>572</v>
      </c>
      <c r="G413" t="s">
        <v>2085</v>
      </c>
    </row>
    <row r="414" spans="1:7" x14ac:dyDescent="0.3">
      <c r="A414" t="s">
        <v>36</v>
      </c>
      <c r="B414">
        <v>75000</v>
      </c>
      <c r="C414">
        <v>0</v>
      </c>
      <c r="D414">
        <v>1</v>
      </c>
      <c r="E414">
        <v>0</v>
      </c>
      <c r="F414" t="s">
        <v>572</v>
      </c>
      <c r="G414" t="s">
        <v>2085</v>
      </c>
    </row>
    <row r="415" spans="1:7" x14ac:dyDescent="0.3">
      <c r="A415" t="s">
        <v>1103</v>
      </c>
      <c r="B415">
        <v>75312</v>
      </c>
      <c r="C415">
        <v>0</v>
      </c>
      <c r="D415">
        <v>0</v>
      </c>
      <c r="E415">
        <v>1</v>
      </c>
      <c r="F415" t="s">
        <v>387</v>
      </c>
      <c r="G415" t="s">
        <v>2085</v>
      </c>
    </row>
    <row r="416" spans="1:7" x14ac:dyDescent="0.3">
      <c r="A416" t="s">
        <v>36</v>
      </c>
      <c r="B416">
        <v>75460</v>
      </c>
      <c r="C416">
        <v>0</v>
      </c>
      <c r="D416">
        <v>0</v>
      </c>
      <c r="E416">
        <v>0</v>
      </c>
      <c r="F416" t="s">
        <v>572</v>
      </c>
      <c r="G416" t="s">
        <v>2085</v>
      </c>
    </row>
    <row r="417" spans="1:7" x14ac:dyDescent="0.3">
      <c r="A417" t="s">
        <v>874</v>
      </c>
      <c r="B417">
        <v>75726</v>
      </c>
      <c r="C417">
        <v>1</v>
      </c>
      <c r="D417">
        <v>1</v>
      </c>
      <c r="E417">
        <v>0</v>
      </c>
      <c r="F417" t="s">
        <v>572</v>
      </c>
      <c r="G417" t="s">
        <v>51</v>
      </c>
    </row>
    <row r="418" spans="1:7" x14ac:dyDescent="0.3">
      <c r="A418" t="s">
        <v>1065</v>
      </c>
      <c r="B418">
        <v>76720</v>
      </c>
      <c r="C418">
        <v>0</v>
      </c>
      <c r="D418">
        <v>0</v>
      </c>
      <c r="E418">
        <v>0</v>
      </c>
      <c r="F418" t="s">
        <v>572</v>
      </c>
      <c r="G418" t="s">
        <v>51</v>
      </c>
    </row>
    <row r="419" spans="1:7" x14ac:dyDescent="0.3">
      <c r="A419" t="s">
        <v>36</v>
      </c>
      <c r="B419">
        <v>77000</v>
      </c>
      <c r="C419">
        <v>0</v>
      </c>
      <c r="D419">
        <v>0</v>
      </c>
      <c r="E419">
        <v>0</v>
      </c>
      <c r="F419" t="s">
        <v>572</v>
      </c>
      <c r="G419" t="s">
        <v>2085</v>
      </c>
    </row>
    <row r="420" spans="1:7" x14ac:dyDescent="0.3">
      <c r="A420" t="s">
        <v>1691</v>
      </c>
      <c r="B420">
        <v>77299</v>
      </c>
      <c r="C420">
        <v>0</v>
      </c>
      <c r="D420">
        <v>0</v>
      </c>
      <c r="E420">
        <v>0</v>
      </c>
      <c r="F420" t="s">
        <v>572</v>
      </c>
      <c r="G420" t="s">
        <v>51</v>
      </c>
    </row>
    <row r="421" spans="1:7" x14ac:dyDescent="0.3">
      <c r="A421" t="s">
        <v>1658</v>
      </c>
      <c r="B421">
        <v>77339</v>
      </c>
      <c r="C421">
        <v>0</v>
      </c>
      <c r="D421">
        <v>1</v>
      </c>
      <c r="E421">
        <v>0</v>
      </c>
      <c r="F421" t="s">
        <v>572</v>
      </c>
      <c r="G421" t="s">
        <v>2085</v>
      </c>
    </row>
    <row r="422" spans="1:7" x14ac:dyDescent="0.3">
      <c r="A422" t="s">
        <v>1577</v>
      </c>
      <c r="B422">
        <v>78000</v>
      </c>
      <c r="C422">
        <v>1</v>
      </c>
      <c r="D422">
        <v>0</v>
      </c>
      <c r="E422">
        <v>0</v>
      </c>
      <c r="F422" t="s">
        <v>572</v>
      </c>
      <c r="G422" t="s">
        <v>2085</v>
      </c>
    </row>
    <row r="423" spans="1:7" x14ac:dyDescent="0.3">
      <c r="A423" t="s">
        <v>36</v>
      </c>
      <c r="B423">
        <v>78000</v>
      </c>
      <c r="C423">
        <v>0</v>
      </c>
      <c r="D423">
        <v>0</v>
      </c>
      <c r="E423">
        <v>1</v>
      </c>
      <c r="F423" t="s">
        <v>2047</v>
      </c>
      <c r="G423" t="s">
        <v>2085</v>
      </c>
    </row>
    <row r="424" spans="1:7" x14ac:dyDescent="0.3">
      <c r="A424" t="s">
        <v>1044</v>
      </c>
      <c r="B424">
        <v>78453</v>
      </c>
      <c r="C424">
        <v>1</v>
      </c>
      <c r="D424">
        <v>1</v>
      </c>
      <c r="E424">
        <v>0</v>
      </c>
      <c r="F424" t="s">
        <v>387</v>
      </c>
      <c r="G424" t="s">
        <v>51</v>
      </c>
    </row>
    <row r="425" spans="1:7" x14ac:dyDescent="0.3">
      <c r="A425" t="s">
        <v>1044</v>
      </c>
      <c r="B425">
        <v>78453</v>
      </c>
      <c r="C425">
        <v>1</v>
      </c>
      <c r="D425">
        <v>1</v>
      </c>
      <c r="E425">
        <v>0</v>
      </c>
      <c r="F425" t="s">
        <v>387</v>
      </c>
      <c r="G425" t="s">
        <v>51</v>
      </c>
    </row>
    <row r="426" spans="1:7" x14ac:dyDescent="0.3">
      <c r="A426" t="s">
        <v>1876</v>
      </c>
      <c r="B426">
        <v>78739</v>
      </c>
      <c r="C426">
        <v>1</v>
      </c>
      <c r="D426">
        <v>1</v>
      </c>
      <c r="E426">
        <v>1</v>
      </c>
      <c r="F426" t="s">
        <v>1759</v>
      </c>
      <c r="G426" t="s">
        <v>2084</v>
      </c>
    </row>
    <row r="427" spans="1:7" x14ac:dyDescent="0.3">
      <c r="A427" t="s">
        <v>1604</v>
      </c>
      <c r="B427">
        <v>78797</v>
      </c>
      <c r="C427">
        <v>0</v>
      </c>
      <c r="D427">
        <v>0</v>
      </c>
      <c r="E427">
        <v>0</v>
      </c>
      <c r="F427" t="s">
        <v>572</v>
      </c>
      <c r="G427" t="s">
        <v>2085</v>
      </c>
    </row>
    <row r="428" spans="1:7" x14ac:dyDescent="0.3">
      <c r="A428" t="s">
        <v>891</v>
      </c>
      <c r="B428">
        <v>79473</v>
      </c>
      <c r="C428">
        <v>1</v>
      </c>
      <c r="D428">
        <v>0</v>
      </c>
      <c r="E428">
        <v>0</v>
      </c>
      <c r="F428" t="s">
        <v>2047</v>
      </c>
      <c r="G428" t="s">
        <v>2085</v>
      </c>
    </row>
    <row r="429" spans="1:7" x14ac:dyDescent="0.3">
      <c r="A429" t="s">
        <v>891</v>
      </c>
      <c r="B429">
        <v>79473</v>
      </c>
      <c r="C429">
        <v>1</v>
      </c>
      <c r="D429">
        <v>0</v>
      </c>
      <c r="E429">
        <v>0</v>
      </c>
      <c r="F429" t="s">
        <v>2047</v>
      </c>
      <c r="G429" t="s">
        <v>2085</v>
      </c>
    </row>
    <row r="430" spans="1:7" x14ac:dyDescent="0.3">
      <c r="A430" t="s">
        <v>36</v>
      </c>
      <c r="B430">
        <v>79800</v>
      </c>
      <c r="C430">
        <v>0</v>
      </c>
      <c r="D430">
        <v>0</v>
      </c>
      <c r="E430">
        <v>0</v>
      </c>
      <c r="F430" t="s">
        <v>387</v>
      </c>
      <c r="G430" t="s">
        <v>2085</v>
      </c>
    </row>
    <row r="431" spans="1:7" x14ac:dyDescent="0.3">
      <c r="A431" t="s">
        <v>36</v>
      </c>
      <c r="B431">
        <v>79800</v>
      </c>
      <c r="C431">
        <v>0</v>
      </c>
      <c r="D431">
        <v>0</v>
      </c>
      <c r="E431">
        <v>0</v>
      </c>
      <c r="F431" t="s">
        <v>387</v>
      </c>
      <c r="G431" t="s">
        <v>2085</v>
      </c>
    </row>
    <row r="432" spans="1:7" x14ac:dyDescent="0.3">
      <c r="A432" t="s">
        <v>1397</v>
      </c>
      <c r="B432">
        <v>80000</v>
      </c>
      <c r="C432">
        <v>0</v>
      </c>
      <c r="D432">
        <v>1</v>
      </c>
      <c r="E432">
        <v>0</v>
      </c>
      <c r="F432" t="s">
        <v>572</v>
      </c>
      <c r="G432" t="s">
        <v>51</v>
      </c>
    </row>
    <row r="433" spans="1:7" x14ac:dyDescent="0.3">
      <c r="A433" t="s">
        <v>1490</v>
      </c>
      <c r="B433">
        <v>80000</v>
      </c>
      <c r="C433">
        <v>0</v>
      </c>
      <c r="D433">
        <v>0</v>
      </c>
      <c r="E433">
        <v>0</v>
      </c>
      <c r="F433" t="s">
        <v>572</v>
      </c>
      <c r="G433" t="s">
        <v>51</v>
      </c>
    </row>
    <row r="434" spans="1:7" x14ac:dyDescent="0.3">
      <c r="A434" t="s">
        <v>36</v>
      </c>
      <c r="B434">
        <v>80000</v>
      </c>
      <c r="C434">
        <v>1</v>
      </c>
      <c r="D434">
        <v>0</v>
      </c>
      <c r="E434">
        <v>0</v>
      </c>
      <c r="F434" t="s">
        <v>1759</v>
      </c>
      <c r="G434" t="s">
        <v>2085</v>
      </c>
    </row>
    <row r="435" spans="1:7" x14ac:dyDescent="0.3">
      <c r="A435" t="s">
        <v>273</v>
      </c>
      <c r="B435">
        <v>80173</v>
      </c>
      <c r="C435">
        <v>1</v>
      </c>
      <c r="D435">
        <v>1</v>
      </c>
      <c r="E435">
        <v>1</v>
      </c>
      <c r="F435" t="s">
        <v>58</v>
      </c>
      <c r="G435" t="s">
        <v>2085</v>
      </c>
    </row>
    <row r="436" spans="1:7" x14ac:dyDescent="0.3">
      <c r="A436" t="s">
        <v>36</v>
      </c>
      <c r="B436">
        <v>80700</v>
      </c>
      <c r="C436">
        <v>1</v>
      </c>
      <c r="D436">
        <v>0</v>
      </c>
      <c r="E436">
        <v>1</v>
      </c>
      <c r="F436" t="s">
        <v>58</v>
      </c>
      <c r="G436" t="s">
        <v>2085</v>
      </c>
    </row>
    <row r="437" spans="1:7" x14ac:dyDescent="0.3">
      <c r="A437" t="s">
        <v>1065</v>
      </c>
      <c r="B437">
        <v>80867</v>
      </c>
      <c r="C437">
        <v>1</v>
      </c>
      <c r="D437">
        <v>0</v>
      </c>
      <c r="E437">
        <v>0</v>
      </c>
      <c r="F437" t="s">
        <v>572</v>
      </c>
      <c r="G437" t="s">
        <v>2085</v>
      </c>
    </row>
    <row r="438" spans="1:7" x14ac:dyDescent="0.3">
      <c r="A438" t="s">
        <v>464</v>
      </c>
      <c r="B438">
        <v>80947</v>
      </c>
      <c r="C438">
        <v>1</v>
      </c>
      <c r="D438">
        <v>0</v>
      </c>
      <c r="E438">
        <v>0</v>
      </c>
      <c r="F438" t="s">
        <v>58</v>
      </c>
      <c r="G438" t="s">
        <v>2084</v>
      </c>
    </row>
    <row r="439" spans="1:7" x14ac:dyDescent="0.3">
      <c r="A439" t="s">
        <v>36</v>
      </c>
      <c r="B439">
        <v>81000</v>
      </c>
      <c r="C439">
        <v>0</v>
      </c>
      <c r="D439">
        <v>1</v>
      </c>
      <c r="E439">
        <v>0</v>
      </c>
      <c r="F439" t="s">
        <v>572</v>
      </c>
      <c r="G439" t="s">
        <v>2084</v>
      </c>
    </row>
    <row r="440" spans="1:7" x14ac:dyDescent="0.3">
      <c r="A440" t="s">
        <v>45</v>
      </c>
      <c r="B440">
        <v>81000</v>
      </c>
      <c r="C440">
        <v>1</v>
      </c>
      <c r="D440">
        <v>1</v>
      </c>
      <c r="E440">
        <v>1</v>
      </c>
      <c r="F440" t="s">
        <v>2047</v>
      </c>
      <c r="G440" t="s">
        <v>51</v>
      </c>
    </row>
    <row r="441" spans="1:7" x14ac:dyDescent="0.3">
      <c r="A441" t="s">
        <v>1581</v>
      </c>
      <c r="B441">
        <v>81100</v>
      </c>
      <c r="C441">
        <v>1</v>
      </c>
      <c r="D441">
        <v>0</v>
      </c>
      <c r="E441">
        <v>0</v>
      </c>
      <c r="F441" t="s">
        <v>572</v>
      </c>
      <c r="G441" t="s">
        <v>2084</v>
      </c>
    </row>
    <row r="442" spans="1:7" x14ac:dyDescent="0.3">
      <c r="A442" t="s">
        <v>1715</v>
      </c>
      <c r="B442">
        <v>81136</v>
      </c>
      <c r="C442">
        <v>0</v>
      </c>
      <c r="D442">
        <v>1</v>
      </c>
      <c r="E442">
        <v>0</v>
      </c>
      <c r="F442" t="s">
        <v>572</v>
      </c>
      <c r="G442" t="s">
        <v>51</v>
      </c>
    </row>
    <row r="443" spans="1:7" x14ac:dyDescent="0.3">
      <c r="A443" t="s">
        <v>1715</v>
      </c>
      <c r="B443">
        <v>81136</v>
      </c>
      <c r="C443">
        <v>0</v>
      </c>
      <c r="D443">
        <v>1</v>
      </c>
      <c r="E443">
        <v>0</v>
      </c>
      <c r="F443" t="s">
        <v>572</v>
      </c>
      <c r="G443" t="s">
        <v>51</v>
      </c>
    </row>
    <row r="444" spans="1:7" x14ac:dyDescent="0.3">
      <c r="A444" t="s">
        <v>1715</v>
      </c>
      <c r="B444">
        <v>81136</v>
      </c>
      <c r="C444">
        <v>0</v>
      </c>
      <c r="D444">
        <v>1</v>
      </c>
      <c r="E444">
        <v>0</v>
      </c>
      <c r="F444" t="s">
        <v>572</v>
      </c>
      <c r="G444" t="s">
        <v>51</v>
      </c>
    </row>
    <row r="445" spans="1:7" x14ac:dyDescent="0.3">
      <c r="A445" t="s">
        <v>1715</v>
      </c>
      <c r="B445">
        <v>81136</v>
      </c>
      <c r="C445">
        <v>0</v>
      </c>
      <c r="D445">
        <v>1</v>
      </c>
      <c r="E445">
        <v>0</v>
      </c>
      <c r="F445" t="s">
        <v>572</v>
      </c>
      <c r="G445" t="s">
        <v>51</v>
      </c>
    </row>
    <row r="446" spans="1:7" x14ac:dyDescent="0.3">
      <c r="A446" t="s">
        <v>1426</v>
      </c>
      <c r="B446">
        <v>81335</v>
      </c>
      <c r="C446">
        <v>1</v>
      </c>
      <c r="D446">
        <v>1</v>
      </c>
      <c r="E446">
        <v>0</v>
      </c>
      <c r="F446" t="s">
        <v>572</v>
      </c>
      <c r="G446" t="s">
        <v>51</v>
      </c>
    </row>
    <row r="447" spans="1:7" x14ac:dyDescent="0.3">
      <c r="A447" t="s">
        <v>1282</v>
      </c>
      <c r="B447">
        <v>81446</v>
      </c>
      <c r="C447">
        <v>1</v>
      </c>
      <c r="D447">
        <v>1</v>
      </c>
      <c r="E447">
        <v>1</v>
      </c>
      <c r="F447" t="s">
        <v>387</v>
      </c>
      <c r="G447" t="s">
        <v>2084</v>
      </c>
    </row>
    <row r="448" spans="1:7" x14ac:dyDescent="0.3">
      <c r="A448" t="s">
        <v>878</v>
      </c>
      <c r="B448">
        <v>81911</v>
      </c>
      <c r="C448">
        <v>1</v>
      </c>
      <c r="D448">
        <v>1</v>
      </c>
      <c r="E448">
        <v>0</v>
      </c>
      <c r="F448" t="s">
        <v>58</v>
      </c>
      <c r="G448" t="s">
        <v>51</v>
      </c>
    </row>
    <row r="449" spans="1:7" x14ac:dyDescent="0.3">
      <c r="A449" t="s">
        <v>160</v>
      </c>
      <c r="B449">
        <v>82132</v>
      </c>
      <c r="C449">
        <v>0</v>
      </c>
      <c r="D449">
        <v>1</v>
      </c>
      <c r="E449">
        <v>0</v>
      </c>
      <c r="F449" t="s">
        <v>572</v>
      </c>
      <c r="G449" t="s">
        <v>51</v>
      </c>
    </row>
    <row r="450" spans="1:7" x14ac:dyDescent="0.3">
      <c r="A450" t="s">
        <v>45</v>
      </c>
      <c r="B450">
        <v>82500</v>
      </c>
      <c r="C450">
        <v>1</v>
      </c>
      <c r="D450">
        <v>1</v>
      </c>
      <c r="E450">
        <v>0</v>
      </c>
      <c r="F450" t="s">
        <v>572</v>
      </c>
      <c r="G450" t="s">
        <v>2085</v>
      </c>
    </row>
    <row r="451" spans="1:7" x14ac:dyDescent="0.3">
      <c r="A451" t="s">
        <v>1548</v>
      </c>
      <c r="B451">
        <v>82500</v>
      </c>
      <c r="C451">
        <v>0</v>
      </c>
      <c r="D451">
        <v>0</v>
      </c>
      <c r="E451">
        <v>0</v>
      </c>
      <c r="F451" t="s">
        <v>572</v>
      </c>
      <c r="G451" t="s">
        <v>51</v>
      </c>
    </row>
    <row r="452" spans="1:7" x14ac:dyDescent="0.3">
      <c r="A452" t="s">
        <v>45</v>
      </c>
      <c r="B452">
        <v>82500</v>
      </c>
      <c r="C452">
        <v>1</v>
      </c>
      <c r="D452">
        <v>1</v>
      </c>
      <c r="E452">
        <v>0</v>
      </c>
      <c r="F452" t="s">
        <v>572</v>
      </c>
      <c r="G452" t="s">
        <v>2085</v>
      </c>
    </row>
    <row r="453" spans="1:7" x14ac:dyDescent="0.3">
      <c r="A453" t="s">
        <v>45</v>
      </c>
      <c r="B453">
        <v>82500</v>
      </c>
      <c r="C453">
        <v>1</v>
      </c>
      <c r="D453">
        <v>1</v>
      </c>
      <c r="E453">
        <v>0</v>
      </c>
      <c r="F453" t="s">
        <v>572</v>
      </c>
      <c r="G453" t="s">
        <v>2085</v>
      </c>
    </row>
    <row r="454" spans="1:7" x14ac:dyDescent="0.3">
      <c r="A454" t="s">
        <v>45</v>
      </c>
      <c r="B454">
        <v>82500</v>
      </c>
      <c r="C454">
        <v>1</v>
      </c>
      <c r="D454">
        <v>1</v>
      </c>
      <c r="E454">
        <v>0</v>
      </c>
      <c r="F454" t="s">
        <v>572</v>
      </c>
      <c r="G454" t="s">
        <v>2085</v>
      </c>
    </row>
    <row r="455" spans="1:7" x14ac:dyDescent="0.3">
      <c r="A455" t="s">
        <v>45</v>
      </c>
      <c r="B455">
        <v>82500</v>
      </c>
      <c r="C455">
        <v>1</v>
      </c>
      <c r="D455">
        <v>1</v>
      </c>
      <c r="E455">
        <v>0</v>
      </c>
      <c r="F455" t="s">
        <v>572</v>
      </c>
      <c r="G455" t="s">
        <v>2085</v>
      </c>
    </row>
    <row r="456" spans="1:7" x14ac:dyDescent="0.3">
      <c r="A456" t="s">
        <v>168</v>
      </c>
      <c r="B456">
        <v>83000</v>
      </c>
      <c r="C456">
        <v>0</v>
      </c>
      <c r="D456">
        <v>1</v>
      </c>
      <c r="E456">
        <v>0</v>
      </c>
      <c r="F456" t="s">
        <v>572</v>
      </c>
      <c r="G456" t="s">
        <v>2085</v>
      </c>
    </row>
    <row r="457" spans="1:7" x14ac:dyDescent="0.3">
      <c r="A457" t="s">
        <v>237</v>
      </c>
      <c r="B457">
        <v>83212</v>
      </c>
      <c r="C457">
        <v>1</v>
      </c>
      <c r="D457">
        <v>1</v>
      </c>
      <c r="E457">
        <v>1</v>
      </c>
      <c r="F457" t="s">
        <v>58</v>
      </c>
      <c r="G457" t="s">
        <v>51</v>
      </c>
    </row>
    <row r="458" spans="1:7" x14ac:dyDescent="0.3">
      <c r="A458" t="s">
        <v>316</v>
      </c>
      <c r="B458">
        <v>83250</v>
      </c>
      <c r="C458">
        <v>1</v>
      </c>
      <c r="D458">
        <v>1</v>
      </c>
      <c r="E458">
        <v>0</v>
      </c>
      <c r="F458" t="s">
        <v>58</v>
      </c>
      <c r="G458" t="s">
        <v>2084</v>
      </c>
    </row>
    <row r="459" spans="1:7" x14ac:dyDescent="0.3">
      <c r="A459" t="s">
        <v>316</v>
      </c>
      <c r="B459">
        <v>83250</v>
      </c>
      <c r="C459">
        <v>1</v>
      </c>
      <c r="D459">
        <v>1</v>
      </c>
      <c r="E459">
        <v>0</v>
      </c>
      <c r="F459" t="s">
        <v>58</v>
      </c>
      <c r="G459" t="s">
        <v>2084</v>
      </c>
    </row>
    <row r="460" spans="1:7" x14ac:dyDescent="0.3">
      <c r="A460" t="s">
        <v>316</v>
      </c>
      <c r="B460">
        <v>83250</v>
      </c>
      <c r="C460">
        <v>1</v>
      </c>
      <c r="D460">
        <v>1</v>
      </c>
      <c r="E460">
        <v>0</v>
      </c>
      <c r="F460" t="s">
        <v>58</v>
      </c>
      <c r="G460" t="s">
        <v>2084</v>
      </c>
    </row>
    <row r="461" spans="1:7" x14ac:dyDescent="0.3">
      <c r="A461" t="s">
        <v>316</v>
      </c>
      <c r="B461">
        <v>83250</v>
      </c>
      <c r="C461">
        <v>1</v>
      </c>
      <c r="D461">
        <v>1</v>
      </c>
      <c r="E461">
        <v>0</v>
      </c>
      <c r="F461" t="s">
        <v>58</v>
      </c>
      <c r="G461" t="s">
        <v>2084</v>
      </c>
    </row>
    <row r="462" spans="1:7" x14ac:dyDescent="0.3">
      <c r="A462" t="s">
        <v>782</v>
      </c>
      <c r="B462">
        <v>83440</v>
      </c>
      <c r="C462">
        <v>1</v>
      </c>
      <c r="D462">
        <v>0</v>
      </c>
      <c r="E462">
        <v>1</v>
      </c>
      <c r="F462" t="s">
        <v>58</v>
      </c>
      <c r="G462" t="s">
        <v>2084</v>
      </c>
    </row>
    <row r="463" spans="1:7" x14ac:dyDescent="0.3">
      <c r="A463" t="s">
        <v>36</v>
      </c>
      <c r="B463">
        <v>84000</v>
      </c>
      <c r="C463">
        <v>1</v>
      </c>
      <c r="D463">
        <v>0</v>
      </c>
      <c r="E463">
        <v>0</v>
      </c>
      <c r="F463" t="s">
        <v>387</v>
      </c>
      <c r="G463" t="s">
        <v>2085</v>
      </c>
    </row>
    <row r="464" spans="1:7" x14ac:dyDescent="0.3">
      <c r="A464" t="s">
        <v>1234</v>
      </c>
      <c r="B464">
        <v>84452</v>
      </c>
      <c r="C464">
        <v>0</v>
      </c>
      <c r="D464">
        <v>0</v>
      </c>
      <c r="E464">
        <v>0</v>
      </c>
      <c r="F464" t="s">
        <v>387</v>
      </c>
      <c r="G464" t="s">
        <v>51</v>
      </c>
    </row>
    <row r="465" spans="1:7" x14ac:dyDescent="0.3">
      <c r="A465" t="s">
        <v>312</v>
      </c>
      <c r="B465">
        <v>84850</v>
      </c>
      <c r="C465">
        <v>1</v>
      </c>
      <c r="D465">
        <v>0</v>
      </c>
      <c r="E465">
        <v>0</v>
      </c>
      <c r="F465" t="s">
        <v>58</v>
      </c>
      <c r="G465" t="s">
        <v>2084</v>
      </c>
    </row>
    <row r="466" spans="1:7" x14ac:dyDescent="0.3">
      <c r="A466" t="s">
        <v>312</v>
      </c>
      <c r="B466">
        <v>84850</v>
      </c>
      <c r="C466">
        <v>1</v>
      </c>
      <c r="D466">
        <v>0</v>
      </c>
      <c r="E466">
        <v>0</v>
      </c>
      <c r="F466" t="s">
        <v>58</v>
      </c>
      <c r="G466" t="s">
        <v>2084</v>
      </c>
    </row>
    <row r="467" spans="1:7" x14ac:dyDescent="0.3">
      <c r="A467" t="s">
        <v>36</v>
      </c>
      <c r="B467">
        <v>85000</v>
      </c>
      <c r="C467">
        <v>1</v>
      </c>
      <c r="D467">
        <v>0</v>
      </c>
      <c r="E467">
        <v>0</v>
      </c>
      <c r="F467" t="s">
        <v>387</v>
      </c>
      <c r="G467" t="s">
        <v>2085</v>
      </c>
    </row>
    <row r="468" spans="1:7" x14ac:dyDescent="0.3">
      <c r="A468" t="s">
        <v>36</v>
      </c>
      <c r="B468">
        <v>85000</v>
      </c>
      <c r="C468">
        <v>1</v>
      </c>
      <c r="D468">
        <v>0</v>
      </c>
      <c r="E468">
        <v>0</v>
      </c>
      <c r="F468" t="s">
        <v>387</v>
      </c>
      <c r="G468" t="s">
        <v>2085</v>
      </c>
    </row>
    <row r="469" spans="1:7" x14ac:dyDescent="0.3">
      <c r="A469" t="s">
        <v>36</v>
      </c>
      <c r="B469">
        <v>85000</v>
      </c>
      <c r="C469">
        <v>1</v>
      </c>
      <c r="D469">
        <v>0</v>
      </c>
      <c r="E469">
        <v>1</v>
      </c>
      <c r="F469" t="s">
        <v>387</v>
      </c>
      <c r="G469" t="s">
        <v>2084</v>
      </c>
    </row>
    <row r="470" spans="1:7" x14ac:dyDescent="0.3">
      <c r="A470" t="s">
        <v>36</v>
      </c>
      <c r="B470">
        <v>85000</v>
      </c>
      <c r="C470">
        <v>1</v>
      </c>
      <c r="D470">
        <v>0</v>
      </c>
      <c r="E470">
        <v>0</v>
      </c>
      <c r="F470" t="s">
        <v>387</v>
      </c>
      <c r="G470" t="s">
        <v>2085</v>
      </c>
    </row>
    <row r="471" spans="1:7" x14ac:dyDescent="0.3">
      <c r="A471" t="s">
        <v>36</v>
      </c>
      <c r="B471">
        <v>85000</v>
      </c>
      <c r="C471">
        <v>1</v>
      </c>
      <c r="D471">
        <v>0</v>
      </c>
      <c r="E471">
        <v>0</v>
      </c>
      <c r="F471" t="s">
        <v>387</v>
      </c>
      <c r="G471" t="s">
        <v>2085</v>
      </c>
    </row>
    <row r="472" spans="1:7" x14ac:dyDescent="0.3">
      <c r="A472" t="s">
        <v>36</v>
      </c>
      <c r="B472">
        <v>85000</v>
      </c>
      <c r="C472">
        <v>1</v>
      </c>
      <c r="D472">
        <v>0</v>
      </c>
      <c r="E472">
        <v>0</v>
      </c>
      <c r="F472" t="s">
        <v>387</v>
      </c>
      <c r="G472" t="s">
        <v>2085</v>
      </c>
    </row>
    <row r="473" spans="1:7" x14ac:dyDescent="0.3">
      <c r="A473" t="s">
        <v>36</v>
      </c>
      <c r="B473">
        <v>85000</v>
      </c>
      <c r="C473">
        <v>1</v>
      </c>
      <c r="D473">
        <v>0</v>
      </c>
      <c r="E473">
        <v>0</v>
      </c>
      <c r="F473" t="s">
        <v>387</v>
      </c>
      <c r="G473" t="s">
        <v>2085</v>
      </c>
    </row>
    <row r="474" spans="1:7" x14ac:dyDescent="0.3">
      <c r="A474" t="s">
        <v>1432</v>
      </c>
      <c r="B474">
        <v>85100</v>
      </c>
      <c r="C474">
        <v>0</v>
      </c>
      <c r="D474">
        <v>1</v>
      </c>
      <c r="E474">
        <v>0</v>
      </c>
      <c r="F474" t="s">
        <v>572</v>
      </c>
      <c r="G474" t="s">
        <v>51</v>
      </c>
    </row>
    <row r="475" spans="1:7" x14ac:dyDescent="0.3">
      <c r="A475" t="s">
        <v>680</v>
      </c>
      <c r="B475">
        <v>86000</v>
      </c>
      <c r="C475">
        <v>1</v>
      </c>
      <c r="D475">
        <v>0</v>
      </c>
      <c r="E475">
        <v>1</v>
      </c>
      <c r="F475" t="s">
        <v>58</v>
      </c>
      <c r="G475" t="s">
        <v>51</v>
      </c>
    </row>
    <row r="476" spans="1:7" x14ac:dyDescent="0.3">
      <c r="A476" t="s">
        <v>680</v>
      </c>
      <c r="B476">
        <v>86000</v>
      </c>
      <c r="C476">
        <v>1</v>
      </c>
      <c r="D476">
        <v>0</v>
      </c>
      <c r="E476">
        <v>1</v>
      </c>
      <c r="F476" t="s">
        <v>58</v>
      </c>
      <c r="G476" t="s">
        <v>51</v>
      </c>
    </row>
    <row r="477" spans="1:7" x14ac:dyDescent="0.3">
      <c r="A477" t="s">
        <v>865</v>
      </c>
      <c r="B477">
        <v>86117</v>
      </c>
      <c r="C477">
        <v>1</v>
      </c>
      <c r="D477">
        <v>1</v>
      </c>
      <c r="E477">
        <v>1</v>
      </c>
      <c r="F477" t="s">
        <v>58</v>
      </c>
      <c r="G477" t="s">
        <v>51</v>
      </c>
    </row>
    <row r="478" spans="1:7" x14ac:dyDescent="0.3">
      <c r="A478" t="s">
        <v>878</v>
      </c>
      <c r="B478">
        <v>86265</v>
      </c>
      <c r="C478">
        <v>0</v>
      </c>
      <c r="D478">
        <v>0</v>
      </c>
      <c r="E478">
        <v>0</v>
      </c>
      <c r="F478" t="s">
        <v>387</v>
      </c>
      <c r="G478" t="s">
        <v>51</v>
      </c>
    </row>
    <row r="479" spans="1:7" x14ac:dyDescent="0.3">
      <c r="A479" t="s">
        <v>45</v>
      </c>
      <c r="B479">
        <v>86446</v>
      </c>
      <c r="C479">
        <v>0</v>
      </c>
      <c r="D479">
        <v>0</v>
      </c>
      <c r="E479">
        <v>0</v>
      </c>
      <c r="F479" t="s">
        <v>572</v>
      </c>
      <c r="G479" t="s">
        <v>51</v>
      </c>
    </row>
    <row r="480" spans="1:7" x14ac:dyDescent="0.3">
      <c r="A480" t="s">
        <v>45</v>
      </c>
      <c r="B480">
        <v>86500</v>
      </c>
      <c r="C480">
        <v>0</v>
      </c>
      <c r="D480">
        <v>0</v>
      </c>
      <c r="E480">
        <v>0</v>
      </c>
      <c r="F480" t="s">
        <v>572</v>
      </c>
      <c r="G480" t="s">
        <v>51</v>
      </c>
    </row>
    <row r="481" spans="1:7" x14ac:dyDescent="0.3">
      <c r="A481" t="s">
        <v>1370</v>
      </c>
      <c r="B481">
        <v>86650</v>
      </c>
      <c r="C481">
        <v>0</v>
      </c>
      <c r="D481">
        <v>0</v>
      </c>
      <c r="E481">
        <v>0</v>
      </c>
      <c r="F481" t="s">
        <v>572</v>
      </c>
      <c r="G481" t="s">
        <v>51</v>
      </c>
    </row>
    <row r="482" spans="1:7" x14ac:dyDescent="0.3">
      <c r="A482" t="s">
        <v>1370</v>
      </c>
      <c r="B482">
        <v>86650</v>
      </c>
      <c r="C482">
        <v>0</v>
      </c>
      <c r="D482">
        <v>0</v>
      </c>
      <c r="E482">
        <v>0</v>
      </c>
      <c r="F482" t="s">
        <v>572</v>
      </c>
      <c r="G482" t="s">
        <v>51</v>
      </c>
    </row>
    <row r="483" spans="1:7" x14ac:dyDescent="0.3">
      <c r="A483" t="s">
        <v>1370</v>
      </c>
      <c r="B483">
        <v>86650</v>
      </c>
      <c r="C483">
        <v>0</v>
      </c>
      <c r="D483">
        <v>0</v>
      </c>
      <c r="E483">
        <v>0</v>
      </c>
      <c r="F483" t="s">
        <v>572</v>
      </c>
      <c r="G483" t="s">
        <v>51</v>
      </c>
    </row>
    <row r="484" spans="1:7" x14ac:dyDescent="0.3">
      <c r="A484" t="s">
        <v>1370</v>
      </c>
      <c r="B484">
        <v>86650</v>
      </c>
      <c r="C484">
        <v>0</v>
      </c>
      <c r="D484">
        <v>0</v>
      </c>
      <c r="E484">
        <v>0</v>
      </c>
      <c r="F484" t="s">
        <v>572</v>
      </c>
      <c r="G484" t="s">
        <v>51</v>
      </c>
    </row>
    <row r="485" spans="1:7" x14ac:dyDescent="0.3">
      <c r="A485" t="s">
        <v>1370</v>
      </c>
      <c r="B485">
        <v>86650</v>
      </c>
      <c r="C485">
        <v>0</v>
      </c>
      <c r="D485">
        <v>0</v>
      </c>
      <c r="E485">
        <v>0</v>
      </c>
      <c r="F485" t="s">
        <v>572</v>
      </c>
      <c r="G485" t="s">
        <v>51</v>
      </c>
    </row>
    <row r="486" spans="1:7" x14ac:dyDescent="0.3">
      <c r="A486" t="s">
        <v>201</v>
      </c>
      <c r="B486">
        <v>86801</v>
      </c>
      <c r="C486">
        <v>0</v>
      </c>
      <c r="D486">
        <v>0</v>
      </c>
      <c r="E486">
        <v>0</v>
      </c>
      <c r="F486" t="s">
        <v>58</v>
      </c>
      <c r="G486" t="s">
        <v>51</v>
      </c>
    </row>
    <row r="487" spans="1:7" x14ac:dyDescent="0.3">
      <c r="A487" t="s">
        <v>62</v>
      </c>
      <c r="B487">
        <v>86855</v>
      </c>
      <c r="C487">
        <v>1</v>
      </c>
      <c r="D487">
        <v>0</v>
      </c>
      <c r="E487">
        <v>0</v>
      </c>
      <c r="F487" t="s">
        <v>387</v>
      </c>
      <c r="G487" t="s">
        <v>2085</v>
      </c>
    </row>
    <row r="488" spans="1:7" x14ac:dyDescent="0.3">
      <c r="A488" t="s">
        <v>62</v>
      </c>
      <c r="B488">
        <v>86855</v>
      </c>
      <c r="C488">
        <v>1</v>
      </c>
      <c r="D488">
        <v>0</v>
      </c>
      <c r="E488">
        <v>0</v>
      </c>
      <c r="F488" t="s">
        <v>387</v>
      </c>
      <c r="G488" t="s">
        <v>2085</v>
      </c>
    </row>
    <row r="489" spans="1:7" x14ac:dyDescent="0.3">
      <c r="A489" t="s">
        <v>568</v>
      </c>
      <c r="B489">
        <v>87500</v>
      </c>
      <c r="C489">
        <v>1</v>
      </c>
      <c r="D489">
        <v>1</v>
      </c>
      <c r="E489">
        <v>0</v>
      </c>
      <c r="F489" t="s">
        <v>572</v>
      </c>
      <c r="G489" t="s">
        <v>2084</v>
      </c>
    </row>
    <row r="490" spans="1:7" x14ac:dyDescent="0.3">
      <c r="A490" t="s">
        <v>568</v>
      </c>
      <c r="B490">
        <v>87500</v>
      </c>
      <c r="C490">
        <v>1</v>
      </c>
      <c r="D490">
        <v>1</v>
      </c>
      <c r="E490">
        <v>0</v>
      </c>
      <c r="F490" t="s">
        <v>572</v>
      </c>
      <c r="G490" t="s">
        <v>2084</v>
      </c>
    </row>
    <row r="491" spans="1:7" x14ac:dyDescent="0.3">
      <c r="A491" t="s">
        <v>568</v>
      </c>
      <c r="B491">
        <v>87500</v>
      </c>
      <c r="C491">
        <v>1</v>
      </c>
      <c r="D491">
        <v>1</v>
      </c>
      <c r="E491">
        <v>0</v>
      </c>
      <c r="F491" t="s">
        <v>572</v>
      </c>
      <c r="G491" t="s">
        <v>2084</v>
      </c>
    </row>
    <row r="492" spans="1:7" x14ac:dyDescent="0.3">
      <c r="A492" t="s">
        <v>568</v>
      </c>
      <c r="B492">
        <v>87500</v>
      </c>
      <c r="C492">
        <v>1</v>
      </c>
      <c r="D492">
        <v>1</v>
      </c>
      <c r="E492">
        <v>0</v>
      </c>
      <c r="F492" t="s">
        <v>572</v>
      </c>
      <c r="G492" t="s">
        <v>2084</v>
      </c>
    </row>
    <row r="493" spans="1:7" x14ac:dyDescent="0.3">
      <c r="A493" t="s">
        <v>568</v>
      </c>
      <c r="B493">
        <v>87500</v>
      </c>
      <c r="C493">
        <v>1</v>
      </c>
      <c r="D493">
        <v>1</v>
      </c>
      <c r="E493">
        <v>0</v>
      </c>
      <c r="F493" t="s">
        <v>572</v>
      </c>
      <c r="G493" t="s">
        <v>2084</v>
      </c>
    </row>
    <row r="494" spans="1:7" x14ac:dyDescent="0.3">
      <c r="A494" t="s">
        <v>568</v>
      </c>
      <c r="B494">
        <v>87500</v>
      </c>
      <c r="C494">
        <v>1</v>
      </c>
      <c r="D494">
        <v>1</v>
      </c>
      <c r="E494">
        <v>0</v>
      </c>
      <c r="F494" t="s">
        <v>572</v>
      </c>
      <c r="G494" t="s">
        <v>2084</v>
      </c>
    </row>
    <row r="495" spans="1:7" x14ac:dyDescent="0.3">
      <c r="A495" t="s">
        <v>568</v>
      </c>
      <c r="B495">
        <v>87500</v>
      </c>
      <c r="C495">
        <v>1</v>
      </c>
      <c r="D495">
        <v>1</v>
      </c>
      <c r="E495">
        <v>0</v>
      </c>
      <c r="F495" t="s">
        <v>572</v>
      </c>
      <c r="G495" t="s">
        <v>2084</v>
      </c>
    </row>
    <row r="496" spans="1:7" x14ac:dyDescent="0.3">
      <c r="A496" t="s">
        <v>568</v>
      </c>
      <c r="B496">
        <v>87500</v>
      </c>
      <c r="C496">
        <v>1</v>
      </c>
      <c r="D496">
        <v>1</v>
      </c>
      <c r="E496">
        <v>0</v>
      </c>
      <c r="F496" t="s">
        <v>572</v>
      </c>
      <c r="G496" t="s">
        <v>2084</v>
      </c>
    </row>
    <row r="497" spans="1:7" x14ac:dyDescent="0.3">
      <c r="A497" t="s">
        <v>568</v>
      </c>
      <c r="B497">
        <v>87500</v>
      </c>
      <c r="C497">
        <v>1</v>
      </c>
      <c r="D497">
        <v>1</v>
      </c>
      <c r="E497">
        <v>0</v>
      </c>
      <c r="F497" t="s">
        <v>572</v>
      </c>
      <c r="G497" t="s">
        <v>2084</v>
      </c>
    </row>
    <row r="498" spans="1:7" x14ac:dyDescent="0.3">
      <c r="A498" t="s">
        <v>568</v>
      </c>
      <c r="B498">
        <v>87500</v>
      </c>
      <c r="C498">
        <v>1</v>
      </c>
      <c r="D498">
        <v>1</v>
      </c>
      <c r="E498">
        <v>0</v>
      </c>
      <c r="F498" t="s">
        <v>572</v>
      </c>
      <c r="G498" t="s">
        <v>2084</v>
      </c>
    </row>
    <row r="499" spans="1:7" x14ac:dyDescent="0.3">
      <c r="A499" t="s">
        <v>568</v>
      </c>
      <c r="B499">
        <v>87500</v>
      </c>
      <c r="C499">
        <v>1</v>
      </c>
      <c r="D499">
        <v>1</v>
      </c>
      <c r="E499">
        <v>0</v>
      </c>
      <c r="F499" t="s">
        <v>572</v>
      </c>
      <c r="G499" t="s">
        <v>2084</v>
      </c>
    </row>
    <row r="500" spans="1:7" x14ac:dyDescent="0.3">
      <c r="A500" t="s">
        <v>568</v>
      </c>
      <c r="B500">
        <v>87500</v>
      </c>
      <c r="C500">
        <v>1</v>
      </c>
      <c r="D500">
        <v>1</v>
      </c>
      <c r="E500">
        <v>0</v>
      </c>
      <c r="F500" t="s">
        <v>572</v>
      </c>
      <c r="G500" t="s">
        <v>2084</v>
      </c>
    </row>
    <row r="501" spans="1:7" x14ac:dyDescent="0.3">
      <c r="A501" t="s">
        <v>568</v>
      </c>
      <c r="B501">
        <v>87500</v>
      </c>
      <c r="C501">
        <v>1</v>
      </c>
      <c r="D501">
        <v>1</v>
      </c>
      <c r="E501">
        <v>0</v>
      </c>
      <c r="F501" t="s">
        <v>572</v>
      </c>
      <c r="G501" t="s">
        <v>2084</v>
      </c>
    </row>
    <row r="502" spans="1:7" x14ac:dyDescent="0.3">
      <c r="A502" t="s">
        <v>568</v>
      </c>
      <c r="B502">
        <v>87500</v>
      </c>
      <c r="C502">
        <v>1</v>
      </c>
      <c r="D502">
        <v>1</v>
      </c>
      <c r="E502">
        <v>0</v>
      </c>
      <c r="F502" t="s">
        <v>572</v>
      </c>
      <c r="G502" t="s">
        <v>2084</v>
      </c>
    </row>
    <row r="503" spans="1:7" x14ac:dyDescent="0.3">
      <c r="A503" t="s">
        <v>568</v>
      </c>
      <c r="B503">
        <v>87500</v>
      </c>
      <c r="C503">
        <v>1</v>
      </c>
      <c r="D503">
        <v>1</v>
      </c>
      <c r="E503">
        <v>0</v>
      </c>
      <c r="F503" t="s">
        <v>572</v>
      </c>
      <c r="G503" t="s">
        <v>2084</v>
      </c>
    </row>
    <row r="504" spans="1:7" x14ac:dyDescent="0.3">
      <c r="A504" t="s">
        <v>568</v>
      </c>
      <c r="B504">
        <v>87500</v>
      </c>
      <c r="C504">
        <v>1</v>
      </c>
      <c r="D504">
        <v>1</v>
      </c>
      <c r="E504">
        <v>0</v>
      </c>
      <c r="F504" t="s">
        <v>572</v>
      </c>
      <c r="G504" t="s">
        <v>2084</v>
      </c>
    </row>
    <row r="505" spans="1:7" x14ac:dyDescent="0.3">
      <c r="A505" t="s">
        <v>568</v>
      </c>
      <c r="B505">
        <v>87500</v>
      </c>
      <c r="C505">
        <v>1</v>
      </c>
      <c r="D505">
        <v>1</v>
      </c>
      <c r="E505">
        <v>0</v>
      </c>
      <c r="F505" t="s">
        <v>572</v>
      </c>
      <c r="G505" t="s">
        <v>2084</v>
      </c>
    </row>
    <row r="506" spans="1:7" x14ac:dyDescent="0.3">
      <c r="A506" t="s">
        <v>568</v>
      </c>
      <c r="B506">
        <v>87500</v>
      </c>
      <c r="C506">
        <v>1</v>
      </c>
      <c r="D506">
        <v>1</v>
      </c>
      <c r="E506">
        <v>0</v>
      </c>
      <c r="F506" t="s">
        <v>572</v>
      </c>
      <c r="G506" t="s">
        <v>2084</v>
      </c>
    </row>
    <row r="507" spans="1:7" x14ac:dyDescent="0.3">
      <c r="A507" t="s">
        <v>568</v>
      </c>
      <c r="B507">
        <v>87500</v>
      </c>
      <c r="C507">
        <v>1</v>
      </c>
      <c r="D507">
        <v>1</v>
      </c>
      <c r="E507">
        <v>0</v>
      </c>
      <c r="F507" t="s">
        <v>572</v>
      </c>
      <c r="G507" t="s">
        <v>2084</v>
      </c>
    </row>
    <row r="508" spans="1:7" x14ac:dyDescent="0.3">
      <c r="A508" t="s">
        <v>568</v>
      </c>
      <c r="B508">
        <v>87500</v>
      </c>
      <c r="C508">
        <v>1</v>
      </c>
      <c r="D508">
        <v>1</v>
      </c>
      <c r="E508">
        <v>0</v>
      </c>
      <c r="F508" t="s">
        <v>572</v>
      </c>
      <c r="G508" t="s">
        <v>2084</v>
      </c>
    </row>
    <row r="509" spans="1:7" x14ac:dyDescent="0.3">
      <c r="A509" t="s">
        <v>568</v>
      </c>
      <c r="B509">
        <v>87500</v>
      </c>
      <c r="C509">
        <v>1</v>
      </c>
      <c r="D509">
        <v>1</v>
      </c>
      <c r="E509">
        <v>0</v>
      </c>
      <c r="F509" t="s">
        <v>572</v>
      </c>
      <c r="G509" t="s">
        <v>2084</v>
      </c>
    </row>
    <row r="510" spans="1:7" x14ac:dyDescent="0.3">
      <c r="A510" t="s">
        <v>568</v>
      </c>
      <c r="B510">
        <v>87500</v>
      </c>
      <c r="C510">
        <v>1</v>
      </c>
      <c r="D510">
        <v>1</v>
      </c>
      <c r="E510">
        <v>0</v>
      </c>
      <c r="F510" t="s">
        <v>572</v>
      </c>
      <c r="G510" t="s">
        <v>2084</v>
      </c>
    </row>
    <row r="511" spans="1:7" x14ac:dyDescent="0.3">
      <c r="A511" t="s">
        <v>568</v>
      </c>
      <c r="B511">
        <v>87500</v>
      </c>
      <c r="C511">
        <v>1</v>
      </c>
      <c r="D511">
        <v>1</v>
      </c>
      <c r="E511">
        <v>0</v>
      </c>
      <c r="F511" t="s">
        <v>572</v>
      </c>
      <c r="G511" t="s">
        <v>2084</v>
      </c>
    </row>
    <row r="512" spans="1:7" x14ac:dyDescent="0.3">
      <c r="A512" t="s">
        <v>124</v>
      </c>
      <c r="B512">
        <v>88027</v>
      </c>
      <c r="C512">
        <v>1</v>
      </c>
      <c r="D512">
        <v>0</v>
      </c>
      <c r="E512">
        <v>1</v>
      </c>
      <c r="F512" t="s">
        <v>387</v>
      </c>
      <c r="G512" t="s">
        <v>2084</v>
      </c>
    </row>
    <row r="513" spans="1:7" x14ac:dyDescent="0.3">
      <c r="A513" t="s">
        <v>859</v>
      </c>
      <c r="B513">
        <v>88155</v>
      </c>
      <c r="C513">
        <v>1</v>
      </c>
      <c r="D513">
        <v>0</v>
      </c>
      <c r="E513">
        <v>1</v>
      </c>
      <c r="F513" t="s">
        <v>1759</v>
      </c>
      <c r="G513" t="s">
        <v>2085</v>
      </c>
    </row>
    <row r="514" spans="1:7" x14ac:dyDescent="0.3">
      <c r="A514" t="s">
        <v>743</v>
      </c>
      <c r="B514">
        <v>88174</v>
      </c>
      <c r="C514">
        <v>1</v>
      </c>
      <c r="D514">
        <v>0</v>
      </c>
      <c r="E514">
        <v>1</v>
      </c>
      <c r="F514" t="s">
        <v>58</v>
      </c>
      <c r="G514" t="s">
        <v>2085</v>
      </c>
    </row>
    <row r="515" spans="1:7" x14ac:dyDescent="0.3">
      <c r="A515" t="s">
        <v>743</v>
      </c>
      <c r="B515">
        <v>88174</v>
      </c>
      <c r="C515">
        <v>1</v>
      </c>
      <c r="D515">
        <v>0</v>
      </c>
      <c r="E515">
        <v>1</v>
      </c>
      <c r="F515" t="s">
        <v>58</v>
      </c>
      <c r="G515" t="s">
        <v>2085</v>
      </c>
    </row>
    <row r="516" spans="1:7" x14ac:dyDescent="0.3">
      <c r="A516" t="s">
        <v>1446</v>
      </c>
      <c r="B516">
        <v>88210</v>
      </c>
      <c r="C516">
        <v>0</v>
      </c>
      <c r="D516">
        <v>1</v>
      </c>
      <c r="E516">
        <v>0</v>
      </c>
      <c r="F516" t="s">
        <v>572</v>
      </c>
      <c r="G516" t="s">
        <v>51</v>
      </c>
    </row>
    <row r="517" spans="1:7" x14ac:dyDescent="0.3">
      <c r="A517" t="s">
        <v>1122</v>
      </c>
      <c r="B517">
        <v>88292</v>
      </c>
      <c r="C517">
        <v>1</v>
      </c>
      <c r="D517">
        <v>0</v>
      </c>
      <c r="E517">
        <v>1</v>
      </c>
      <c r="F517" t="s">
        <v>2047</v>
      </c>
      <c r="G517" t="s">
        <v>2084</v>
      </c>
    </row>
    <row r="518" spans="1:7" x14ac:dyDescent="0.3">
      <c r="A518" t="s">
        <v>1781</v>
      </c>
      <c r="B518">
        <v>88383</v>
      </c>
      <c r="C518">
        <v>1</v>
      </c>
      <c r="D518">
        <v>1</v>
      </c>
      <c r="E518">
        <v>1</v>
      </c>
      <c r="F518" t="s">
        <v>2047</v>
      </c>
      <c r="G518" t="s">
        <v>51</v>
      </c>
    </row>
    <row r="519" spans="1:7" x14ac:dyDescent="0.3">
      <c r="A519" t="s">
        <v>1781</v>
      </c>
      <c r="B519">
        <v>88383</v>
      </c>
      <c r="C519">
        <v>1</v>
      </c>
      <c r="D519">
        <v>1</v>
      </c>
      <c r="E519">
        <v>1</v>
      </c>
      <c r="F519" t="s">
        <v>2047</v>
      </c>
      <c r="G519" t="s">
        <v>51</v>
      </c>
    </row>
    <row r="520" spans="1:7" x14ac:dyDescent="0.3">
      <c r="A520" t="s">
        <v>1781</v>
      </c>
      <c r="B520">
        <v>88383</v>
      </c>
      <c r="C520">
        <v>1</v>
      </c>
      <c r="D520">
        <v>1</v>
      </c>
      <c r="E520">
        <v>1</v>
      </c>
      <c r="F520" t="s">
        <v>2047</v>
      </c>
      <c r="G520" t="s">
        <v>51</v>
      </c>
    </row>
    <row r="521" spans="1:7" x14ac:dyDescent="0.3">
      <c r="A521" t="s">
        <v>1781</v>
      </c>
      <c r="B521">
        <v>88383</v>
      </c>
      <c r="C521">
        <v>1</v>
      </c>
      <c r="D521">
        <v>1</v>
      </c>
      <c r="E521">
        <v>1</v>
      </c>
      <c r="F521" t="s">
        <v>2047</v>
      </c>
      <c r="G521" t="s">
        <v>51</v>
      </c>
    </row>
    <row r="522" spans="1:7" x14ac:dyDescent="0.3">
      <c r="A522" t="s">
        <v>1781</v>
      </c>
      <c r="B522">
        <v>88383</v>
      </c>
      <c r="C522">
        <v>1</v>
      </c>
      <c r="D522">
        <v>1</v>
      </c>
      <c r="E522">
        <v>1</v>
      </c>
      <c r="F522" t="s">
        <v>2047</v>
      </c>
      <c r="G522" t="s">
        <v>51</v>
      </c>
    </row>
    <row r="523" spans="1:7" x14ac:dyDescent="0.3">
      <c r="A523" t="s">
        <v>201</v>
      </c>
      <c r="B523">
        <v>88385</v>
      </c>
      <c r="C523">
        <v>0</v>
      </c>
      <c r="D523">
        <v>0</v>
      </c>
      <c r="E523">
        <v>0</v>
      </c>
      <c r="F523" t="s">
        <v>58</v>
      </c>
      <c r="G523" t="s">
        <v>51</v>
      </c>
    </row>
    <row r="524" spans="1:7" x14ac:dyDescent="0.3">
      <c r="A524" t="s">
        <v>732</v>
      </c>
      <c r="B524">
        <v>88563</v>
      </c>
      <c r="C524">
        <v>1</v>
      </c>
      <c r="D524">
        <v>1</v>
      </c>
      <c r="E524">
        <v>0</v>
      </c>
      <c r="F524" t="s">
        <v>58</v>
      </c>
      <c r="G524" t="s">
        <v>51</v>
      </c>
    </row>
    <row r="525" spans="1:7" x14ac:dyDescent="0.3">
      <c r="A525" t="s">
        <v>732</v>
      </c>
      <c r="B525">
        <v>88563</v>
      </c>
      <c r="C525">
        <v>1</v>
      </c>
      <c r="D525">
        <v>1</v>
      </c>
      <c r="E525">
        <v>0</v>
      </c>
      <c r="F525" t="s">
        <v>58</v>
      </c>
      <c r="G525" t="s">
        <v>51</v>
      </c>
    </row>
    <row r="526" spans="1:7" x14ac:dyDescent="0.3">
      <c r="A526" t="s">
        <v>160</v>
      </c>
      <c r="B526">
        <v>88578</v>
      </c>
      <c r="C526">
        <v>1</v>
      </c>
      <c r="D526">
        <v>1</v>
      </c>
      <c r="E526">
        <v>0</v>
      </c>
      <c r="F526" t="s">
        <v>58</v>
      </c>
      <c r="G526" t="s">
        <v>2084</v>
      </c>
    </row>
    <row r="527" spans="1:7" x14ac:dyDescent="0.3">
      <c r="A527" t="s">
        <v>160</v>
      </c>
      <c r="B527">
        <v>88578</v>
      </c>
      <c r="C527">
        <v>1</v>
      </c>
      <c r="D527">
        <v>1</v>
      </c>
      <c r="E527">
        <v>0</v>
      </c>
      <c r="F527" t="s">
        <v>58</v>
      </c>
      <c r="G527" t="s">
        <v>2084</v>
      </c>
    </row>
    <row r="528" spans="1:7" x14ac:dyDescent="0.3">
      <c r="A528" t="s">
        <v>1054</v>
      </c>
      <c r="B528">
        <v>89042</v>
      </c>
      <c r="C528">
        <v>0</v>
      </c>
      <c r="D528">
        <v>0</v>
      </c>
      <c r="E528">
        <v>0</v>
      </c>
      <c r="F528" t="s">
        <v>387</v>
      </c>
      <c r="G528" t="s">
        <v>51</v>
      </c>
    </row>
    <row r="529" spans="1:7" x14ac:dyDescent="0.3">
      <c r="A529" t="s">
        <v>1054</v>
      </c>
      <c r="B529">
        <v>89042</v>
      </c>
      <c r="C529">
        <v>0</v>
      </c>
      <c r="D529">
        <v>0</v>
      </c>
      <c r="E529">
        <v>0</v>
      </c>
      <c r="F529" t="s">
        <v>387</v>
      </c>
      <c r="G529" t="s">
        <v>51</v>
      </c>
    </row>
    <row r="530" spans="1:7" x14ac:dyDescent="0.3">
      <c r="A530" t="s">
        <v>757</v>
      </c>
      <c r="B530">
        <v>89347</v>
      </c>
      <c r="C530">
        <v>0</v>
      </c>
      <c r="D530">
        <v>0</v>
      </c>
      <c r="E530">
        <v>1</v>
      </c>
      <c r="F530" t="s">
        <v>58</v>
      </c>
      <c r="G530" t="s">
        <v>2084</v>
      </c>
    </row>
    <row r="531" spans="1:7" x14ac:dyDescent="0.3">
      <c r="A531" t="s">
        <v>757</v>
      </c>
      <c r="B531">
        <v>89347</v>
      </c>
      <c r="C531">
        <v>0</v>
      </c>
      <c r="D531">
        <v>0</v>
      </c>
      <c r="E531">
        <v>1</v>
      </c>
      <c r="F531" t="s">
        <v>58</v>
      </c>
      <c r="G531" t="s">
        <v>2084</v>
      </c>
    </row>
    <row r="532" spans="1:7" x14ac:dyDescent="0.3">
      <c r="A532" t="s">
        <v>757</v>
      </c>
      <c r="B532">
        <v>89347</v>
      </c>
      <c r="C532">
        <v>0</v>
      </c>
      <c r="D532">
        <v>0</v>
      </c>
      <c r="E532">
        <v>1</v>
      </c>
      <c r="F532" t="s">
        <v>58</v>
      </c>
      <c r="G532" t="s">
        <v>2084</v>
      </c>
    </row>
    <row r="533" spans="1:7" x14ac:dyDescent="0.3">
      <c r="A533" t="s">
        <v>36</v>
      </c>
      <c r="B533">
        <v>89700</v>
      </c>
      <c r="C533">
        <v>1</v>
      </c>
      <c r="D533">
        <v>0</v>
      </c>
      <c r="E533">
        <v>1</v>
      </c>
      <c r="F533" t="s">
        <v>58</v>
      </c>
      <c r="G533" t="s">
        <v>51</v>
      </c>
    </row>
    <row r="534" spans="1:7" x14ac:dyDescent="0.3">
      <c r="A534" t="s">
        <v>124</v>
      </c>
      <c r="B534">
        <v>89714</v>
      </c>
      <c r="C534">
        <v>0</v>
      </c>
      <c r="D534">
        <v>0</v>
      </c>
      <c r="E534">
        <v>0</v>
      </c>
      <c r="F534" t="s">
        <v>58</v>
      </c>
      <c r="G534" t="s">
        <v>2085</v>
      </c>
    </row>
    <row r="535" spans="1:7" x14ac:dyDescent="0.3">
      <c r="A535" t="s">
        <v>124</v>
      </c>
      <c r="B535">
        <v>89714</v>
      </c>
      <c r="C535">
        <v>0</v>
      </c>
      <c r="D535">
        <v>0</v>
      </c>
      <c r="E535">
        <v>0</v>
      </c>
      <c r="F535" t="s">
        <v>58</v>
      </c>
      <c r="G535" t="s">
        <v>2085</v>
      </c>
    </row>
    <row r="536" spans="1:7" x14ac:dyDescent="0.3">
      <c r="A536" t="s">
        <v>295</v>
      </c>
      <c r="B536">
        <v>89838</v>
      </c>
      <c r="C536">
        <v>1</v>
      </c>
      <c r="D536">
        <v>0</v>
      </c>
      <c r="E536">
        <v>1</v>
      </c>
      <c r="F536" t="s">
        <v>572</v>
      </c>
      <c r="G536" t="s">
        <v>51</v>
      </c>
    </row>
    <row r="537" spans="1:7" x14ac:dyDescent="0.3">
      <c r="A537" t="s">
        <v>291</v>
      </c>
      <c r="B537">
        <v>89862</v>
      </c>
      <c r="C537">
        <v>0</v>
      </c>
      <c r="D537">
        <v>0</v>
      </c>
      <c r="E537">
        <v>0</v>
      </c>
      <c r="F537" t="s">
        <v>58</v>
      </c>
      <c r="G537" t="s">
        <v>51</v>
      </c>
    </row>
    <row r="538" spans="1:7" x14ac:dyDescent="0.3">
      <c r="A538" t="s">
        <v>36</v>
      </c>
      <c r="B538">
        <v>90000</v>
      </c>
      <c r="C538">
        <v>1</v>
      </c>
      <c r="D538">
        <v>0</v>
      </c>
      <c r="E538">
        <v>1</v>
      </c>
      <c r="F538" t="s">
        <v>58</v>
      </c>
      <c r="G538" t="s">
        <v>2085</v>
      </c>
    </row>
    <row r="539" spans="1:7" x14ac:dyDescent="0.3">
      <c r="A539" t="s">
        <v>36</v>
      </c>
      <c r="B539">
        <v>90000</v>
      </c>
      <c r="C539">
        <v>1</v>
      </c>
      <c r="D539">
        <v>0</v>
      </c>
      <c r="E539">
        <v>1</v>
      </c>
      <c r="F539" t="s">
        <v>58</v>
      </c>
      <c r="G539" t="s">
        <v>2085</v>
      </c>
    </row>
    <row r="540" spans="1:7" x14ac:dyDescent="0.3">
      <c r="A540" t="s">
        <v>36</v>
      </c>
      <c r="B540">
        <v>90000</v>
      </c>
      <c r="C540">
        <v>1</v>
      </c>
      <c r="D540">
        <v>0</v>
      </c>
      <c r="E540">
        <v>1</v>
      </c>
      <c r="F540" t="s">
        <v>58</v>
      </c>
      <c r="G540" t="s">
        <v>2085</v>
      </c>
    </row>
    <row r="541" spans="1:7" x14ac:dyDescent="0.3">
      <c r="A541" t="s">
        <v>36</v>
      </c>
      <c r="B541">
        <v>90000</v>
      </c>
      <c r="C541">
        <v>0</v>
      </c>
      <c r="D541">
        <v>1</v>
      </c>
      <c r="E541">
        <v>0</v>
      </c>
      <c r="F541" t="s">
        <v>387</v>
      </c>
      <c r="G541" t="s">
        <v>51</v>
      </c>
    </row>
    <row r="542" spans="1:7" x14ac:dyDescent="0.3">
      <c r="A542" t="s">
        <v>36</v>
      </c>
      <c r="B542">
        <v>90000</v>
      </c>
      <c r="C542">
        <v>0</v>
      </c>
      <c r="D542">
        <v>1</v>
      </c>
      <c r="E542">
        <v>0</v>
      </c>
      <c r="F542" t="s">
        <v>387</v>
      </c>
      <c r="G542" t="s">
        <v>51</v>
      </c>
    </row>
    <row r="543" spans="1:7" x14ac:dyDescent="0.3">
      <c r="A543" t="s">
        <v>62</v>
      </c>
      <c r="B543">
        <v>90000</v>
      </c>
      <c r="C543">
        <v>1</v>
      </c>
      <c r="D543">
        <v>1</v>
      </c>
      <c r="E543">
        <v>0</v>
      </c>
      <c r="F543" t="s">
        <v>387</v>
      </c>
      <c r="G543" t="s">
        <v>51</v>
      </c>
    </row>
    <row r="544" spans="1:7" x14ac:dyDescent="0.3">
      <c r="A544" t="s">
        <v>323</v>
      </c>
      <c r="B544">
        <v>90061</v>
      </c>
      <c r="C544">
        <v>1</v>
      </c>
      <c r="D544">
        <v>0</v>
      </c>
      <c r="E544">
        <v>1</v>
      </c>
      <c r="F544" t="s">
        <v>58</v>
      </c>
      <c r="G544" t="s">
        <v>2084</v>
      </c>
    </row>
    <row r="545" spans="1:7" x14ac:dyDescent="0.3">
      <c r="A545" t="s">
        <v>938</v>
      </c>
      <c r="B545">
        <v>90149</v>
      </c>
      <c r="C545">
        <v>0</v>
      </c>
      <c r="D545">
        <v>1</v>
      </c>
      <c r="E545">
        <v>0</v>
      </c>
      <c r="F545" t="s">
        <v>572</v>
      </c>
      <c r="G545" t="s">
        <v>51</v>
      </c>
    </row>
    <row r="546" spans="1:7" x14ac:dyDescent="0.3">
      <c r="A546" t="s">
        <v>1027</v>
      </c>
      <c r="B546">
        <v>90402</v>
      </c>
      <c r="C546">
        <v>1</v>
      </c>
      <c r="D546">
        <v>0</v>
      </c>
      <c r="E546">
        <v>0</v>
      </c>
      <c r="F546" t="s">
        <v>387</v>
      </c>
      <c r="G546" t="s">
        <v>2085</v>
      </c>
    </row>
    <row r="547" spans="1:7" x14ac:dyDescent="0.3">
      <c r="A547" t="s">
        <v>1027</v>
      </c>
      <c r="B547">
        <v>90402</v>
      </c>
      <c r="C547">
        <v>1</v>
      </c>
      <c r="D547">
        <v>0</v>
      </c>
      <c r="E547">
        <v>0</v>
      </c>
      <c r="F547" t="s">
        <v>387</v>
      </c>
      <c r="G547" t="s">
        <v>2085</v>
      </c>
    </row>
    <row r="548" spans="1:7" x14ac:dyDescent="0.3">
      <c r="A548" t="s">
        <v>1041</v>
      </c>
      <c r="B548">
        <v>90407</v>
      </c>
      <c r="C548">
        <v>1</v>
      </c>
      <c r="D548">
        <v>1</v>
      </c>
      <c r="E548">
        <v>1</v>
      </c>
      <c r="F548" t="s">
        <v>387</v>
      </c>
      <c r="G548" t="s">
        <v>51</v>
      </c>
    </row>
    <row r="549" spans="1:7" x14ac:dyDescent="0.3">
      <c r="A549" t="s">
        <v>1041</v>
      </c>
      <c r="B549">
        <v>90407</v>
      </c>
      <c r="C549">
        <v>1</v>
      </c>
      <c r="D549">
        <v>1</v>
      </c>
      <c r="E549">
        <v>1</v>
      </c>
      <c r="F549" t="s">
        <v>387</v>
      </c>
      <c r="G549" t="s">
        <v>51</v>
      </c>
    </row>
    <row r="550" spans="1:7" x14ac:dyDescent="0.3">
      <c r="A550" t="s">
        <v>1132</v>
      </c>
      <c r="B550">
        <v>90418</v>
      </c>
      <c r="C550">
        <v>0</v>
      </c>
      <c r="D550">
        <v>0</v>
      </c>
      <c r="E550">
        <v>0</v>
      </c>
      <c r="F550" t="s">
        <v>387</v>
      </c>
      <c r="G550" t="s">
        <v>2084</v>
      </c>
    </row>
    <row r="551" spans="1:7" x14ac:dyDescent="0.3">
      <c r="A551" t="s">
        <v>1285</v>
      </c>
      <c r="B551">
        <v>90526</v>
      </c>
      <c r="C551">
        <v>1</v>
      </c>
      <c r="D551">
        <v>0</v>
      </c>
      <c r="E551">
        <v>1</v>
      </c>
      <c r="F551" t="s">
        <v>387</v>
      </c>
      <c r="G551" t="s">
        <v>51</v>
      </c>
    </row>
    <row r="552" spans="1:7" x14ac:dyDescent="0.3">
      <c r="A552" t="s">
        <v>1161</v>
      </c>
      <c r="B552">
        <v>90710</v>
      </c>
      <c r="C552">
        <v>0</v>
      </c>
      <c r="D552">
        <v>0</v>
      </c>
      <c r="E552">
        <v>0</v>
      </c>
      <c r="F552" t="s">
        <v>387</v>
      </c>
      <c r="G552" t="s">
        <v>2085</v>
      </c>
    </row>
    <row r="553" spans="1:7" x14ac:dyDescent="0.3">
      <c r="A553" t="s">
        <v>782</v>
      </c>
      <c r="B553">
        <v>90892</v>
      </c>
      <c r="C553">
        <v>1</v>
      </c>
      <c r="D553">
        <v>1</v>
      </c>
      <c r="E553">
        <v>1</v>
      </c>
      <c r="F553" t="s">
        <v>58</v>
      </c>
      <c r="G553" t="s">
        <v>2084</v>
      </c>
    </row>
    <row r="554" spans="1:7" x14ac:dyDescent="0.3">
      <c r="A554" t="s">
        <v>782</v>
      </c>
      <c r="B554">
        <v>90892</v>
      </c>
      <c r="C554">
        <v>1</v>
      </c>
      <c r="D554">
        <v>1</v>
      </c>
      <c r="E554">
        <v>1</v>
      </c>
      <c r="F554" t="s">
        <v>58</v>
      </c>
      <c r="G554" t="s">
        <v>2084</v>
      </c>
    </row>
    <row r="555" spans="1:7" x14ac:dyDescent="0.3">
      <c r="A555" t="s">
        <v>1914</v>
      </c>
      <c r="B555">
        <v>91174</v>
      </c>
      <c r="C555">
        <v>1</v>
      </c>
      <c r="D555">
        <v>0</v>
      </c>
      <c r="E555">
        <v>1</v>
      </c>
      <c r="F555" t="s">
        <v>1759</v>
      </c>
      <c r="G555" t="s">
        <v>2085</v>
      </c>
    </row>
    <row r="556" spans="1:7" x14ac:dyDescent="0.3">
      <c r="A556" t="s">
        <v>831</v>
      </c>
      <c r="B556">
        <v>91214</v>
      </c>
      <c r="C556">
        <v>1</v>
      </c>
      <c r="D556">
        <v>1</v>
      </c>
      <c r="E556">
        <v>1</v>
      </c>
      <c r="F556" t="s">
        <v>58</v>
      </c>
      <c r="G556" t="s">
        <v>51</v>
      </c>
    </row>
    <row r="557" spans="1:7" x14ac:dyDescent="0.3">
      <c r="A557" t="s">
        <v>831</v>
      </c>
      <c r="B557">
        <v>91214</v>
      </c>
      <c r="C557">
        <v>1</v>
      </c>
      <c r="D557">
        <v>1</v>
      </c>
      <c r="E557">
        <v>1</v>
      </c>
      <c r="F557" t="s">
        <v>58</v>
      </c>
      <c r="G557" t="s">
        <v>51</v>
      </c>
    </row>
    <row r="558" spans="1:7" x14ac:dyDescent="0.3">
      <c r="A558" t="s">
        <v>831</v>
      </c>
      <c r="B558">
        <v>91214</v>
      </c>
      <c r="C558">
        <v>1</v>
      </c>
      <c r="D558">
        <v>1</v>
      </c>
      <c r="E558">
        <v>1</v>
      </c>
      <c r="F558" t="s">
        <v>58</v>
      </c>
      <c r="G558" t="s">
        <v>51</v>
      </c>
    </row>
    <row r="559" spans="1:7" x14ac:dyDescent="0.3">
      <c r="A559" t="s">
        <v>831</v>
      </c>
      <c r="B559">
        <v>91214</v>
      </c>
      <c r="C559">
        <v>1</v>
      </c>
      <c r="D559">
        <v>1</v>
      </c>
      <c r="E559">
        <v>1</v>
      </c>
      <c r="F559" t="s">
        <v>58</v>
      </c>
      <c r="G559" t="s">
        <v>51</v>
      </c>
    </row>
    <row r="560" spans="1:7" x14ac:dyDescent="0.3">
      <c r="A560" t="s">
        <v>831</v>
      </c>
      <c r="B560">
        <v>91214</v>
      </c>
      <c r="C560">
        <v>1</v>
      </c>
      <c r="D560">
        <v>1</v>
      </c>
      <c r="E560">
        <v>1</v>
      </c>
      <c r="F560" t="s">
        <v>58</v>
      </c>
      <c r="G560" t="s">
        <v>51</v>
      </c>
    </row>
    <row r="561" spans="1:7" x14ac:dyDescent="0.3">
      <c r="A561" t="s">
        <v>831</v>
      </c>
      <c r="B561">
        <v>91214</v>
      </c>
      <c r="C561">
        <v>1</v>
      </c>
      <c r="D561">
        <v>1</v>
      </c>
      <c r="E561">
        <v>1</v>
      </c>
      <c r="F561" t="s">
        <v>58</v>
      </c>
      <c r="G561" t="s">
        <v>51</v>
      </c>
    </row>
    <row r="562" spans="1:7" x14ac:dyDescent="0.3">
      <c r="A562" t="s">
        <v>831</v>
      </c>
      <c r="B562">
        <v>91214</v>
      </c>
      <c r="C562">
        <v>1</v>
      </c>
      <c r="D562">
        <v>1</v>
      </c>
      <c r="E562">
        <v>1</v>
      </c>
      <c r="F562" t="s">
        <v>58</v>
      </c>
      <c r="G562" t="s">
        <v>51</v>
      </c>
    </row>
    <row r="563" spans="1:7" x14ac:dyDescent="0.3">
      <c r="A563" t="s">
        <v>831</v>
      </c>
      <c r="B563">
        <v>91214</v>
      </c>
      <c r="C563">
        <v>1</v>
      </c>
      <c r="D563">
        <v>1</v>
      </c>
      <c r="E563">
        <v>1</v>
      </c>
      <c r="F563" t="s">
        <v>58</v>
      </c>
      <c r="G563" t="s">
        <v>51</v>
      </c>
    </row>
    <row r="564" spans="1:7" x14ac:dyDescent="0.3">
      <c r="A564" t="s">
        <v>831</v>
      </c>
      <c r="B564">
        <v>91214</v>
      </c>
      <c r="C564">
        <v>1</v>
      </c>
      <c r="D564">
        <v>1</v>
      </c>
      <c r="E564">
        <v>1</v>
      </c>
      <c r="F564" t="s">
        <v>58</v>
      </c>
      <c r="G564" t="s">
        <v>51</v>
      </c>
    </row>
    <row r="565" spans="1:7" x14ac:dyDescent="0.3">
      <c r="A565" t="s">
        <v>831</v>
      </c>
      <c r="B565">
        <v>91214</v>
      </c>
      <c r="C565">
        <v>1</v>
      </c>
      <c r="D565">
        <v>1</v>
      </c>
      <c r="E565">
        <v>1</v>
      </c>
      <c r="F565" t="s">
        <v>58</v>
      </c>
      <c r="G565" t="s">
        <v>51</v>
      </c>
    </row>
    <row r="566" spans="1:7" x14ac:dyDescent="0.3">
      <c r="A566" t="s">
        <v>831</v>
      </c>
      <c r="B566">
        <v>91214</v>
      </c>
      <c r="C566">
        <v>1</v>
      </c>
      <c r="D566">
        <v>1</v>
      </c>
      <c r="E566">
        <v>1</v>
      </c>
      <c r="F566" t="s">
        <v>58</v>
      </c>
      <c r="G566" t="s">
        <v>51</v>
      </c>
    </row>
    <row r="567" spans="1:7" x14ac:dyDescent="0.3">
      <c r="A567" t="s">
        <v>831</v>
      </c>
      <c r="B567">
        <v>91214</v>
      </c>
      <c r="C567">
        <v>1</v>
      </c>
      <c r="D567">
        <v>1</v>
      </c>
      <c r="E567">
        <v>1</v>
      </c>
      <c r="F567" t="s">
        <v>58</v>
      </c>
      <c r="G567" t="s">
        <v>51</v>
      </c>
    </row>
    <row r="568" spans="1:7" x14ac:dyDescent="0.3">
      <c r="A568" t="s">
        <v>831</v>
      </c>
      <c r="B568">
        <v>91214</v>
      </c>
      <c r="C568">
        <v>1</v>
      </c>
      <c r="D568">
        <v>1</v>
      </c>
      <c r="E568">
        <v>1</v>
      </c>
      <c r="F568" t="s">
        <v>58</v>
      </c>
      <c r="G568" t="s">
        <v>51</v>
      </c>
    </row>
    <row r="569" spans="1:7" x14ac:dyDescent="0.3">
      <c r="A569" t="s">
        <v>831</v>
      </c>
      <c r="B569">
        <v>91214</v>
      </c>
      <c r="C569">
        <v>1</v>
      </c>
      <c r="D569">
        <v>1</v>
      </c>
      <c r="E569">
        <v>1</v>
      </c>
      <c r="F569" t="s">
        <v>58</v>
      </c>
      <c r="G569" t="s">
        <v>51</v>
      </c>
    </row>
    <row r="570" spans="1:7" x14ac:dyDescent="0.3">
      <c r="A570" t="s">
        <v>831</v>
      </c>
      <c r="B570">
        <v>91214</v>
      </c>
      <c r="C570">
        <v>1</v>
      </c>
      <c r="D570">
        <v>1</v>
      </c>
      <c r="E570">
        <v>1</v>
      </c>
      <c r="F570" t="s">
        <v>58</v>
      </c>
      <c r="G570" t="s">
        <v>51</v>
      </c>
    </row>
    <row r="571" spans="1:7" x14ac:dyDescent="0.3">
      <c r="A571" t="s">
        <v>831</v>
      </c>
      <c r="B571">
        <v>91214</v>
      </c>
      <c r="C571">
        <v>1</v>
      </c>
      <c r="D571">
        <v>1</v>
      </c>
      <c r="E571">
        <v>1</v>
      </c>
      <c r="F571" t="s">
        <v>58</v>
      </c>
      <c r="G571" t="s">
        <v>51</v>
      </c>
    </row>
    <row r="572" spans="1:7" x14ac:dyDescent="0.3">
      <c r="A572" t="s">
        <v>831</v>
      </c>
      <c r="B572">
        <v>91214</v>
      </c>
      <c r="C572">
        <v>1</v>
      </c>
      <c r="D572">
        <v>1</v>
      </c>
      <c r="E572">
        <v>1</v>
      </c>
      <c r="F572" t="s">
        <v>58</v>
      </c>
      <c r="G572" t="s">
        <v>51</v>
      </c>
    </row>
    <row r="573" spans="1:7" x14ac:dyDescent="0.3">
      <c r="A573" t="s">
        <v>831</v>
      </c>
      <c r="B573">
        <v>91214</v>
      </c>
      <c r="C573">
        <v>1</v>
      </c>
      <c r="D573">
        <v>1</v>
      </c>
      <c r="E573">
        <v>1</v>
      </c>
      <c r="F573" t="s">
        <v>58</v>
      </c>
      <c r="G573" t="s">
        <v>51</v>
      </c>
    </row>
    <row r="574" spans="1:7" x14ac:dyDescent="0.3">
      <c r="A574" t="s">
        <v>831</v>
      </c>
      <c r="B574">
        <v>91214</v>
      </c>
      <c r="C574">
        <v>1</v>
      </c>
      <c r="D574">
        <v>1</v>
      </c>
      <c r="E574">
        <v>1</v>
      </c>
      <c r="F574" t="s">
        <v>58</v>
      </c>
      <c r="G574" t="s">
        <v>51</v>
      </c>
    </row>
    <row r="575" spans="1:7" x14ac:dyDescent="0.3">
      <c r="A575" t="s">
        <v>831</v>
      </c>
      <c r="B575">
        <v>91214</v>
      </c>
      <c r="C575">
        <v>1</v>
      </c>
      <c r="D575">
        <v>1</v>
      </c>
      <c r="E575">
        <v>1</v>
      </c>
      <c r="F575" t="s">
        <v>58</v>
      </c>
      <c r="G575" t="s">
        <v>51</v>
      </c>
    </row>
    <row r="576" spans="1:7" x14ac:dyDescent="0.3">
      <c r="A576" t="s">
        <v>831</v>
      </c>
      <c r="B576">
        <v>91214</v>
      </c>
      <c r="C576">
        <v>1</v>
      </c>
      <c r="D576">
        <v>1</v>
      </c>
      <c r="E576">
        <v>1</v>
      </c>
      <c r="F576" t="s">
        <v>58</v>
      </c>
      <c r="G576" t="s">
        <v>51</v>
      </c>
    </row>
    <row r="577" spans="1:7" x14ac:dyDescent="0.3">
      <c r="A577" t="s">
        <v>831</v>
      </c>
      <c r="B577">
        <v>91214</v>
      </c>
      <c r="C577">
        <v>1</v>
      </c>
      <c r="D577">
        <v>1</v>
      </c>
      <c r="E577">
        <v>1</v>
      </c>
      <c r="F577" t="s">
        <v>58</v>
      </c>
      <c r="G577" t="s">
        <v>51</v>
      </c>
    </row>
    <row r="578" spans="1:7" x14ac:dyDescent="0.3">
      <c r="A578" t="s">
        <v>831</v>
      </c>
      <c r="B578">
        <v>91214</v>
      </c>
      <c r="C578">
        <v>1</v>
      </c>
      <c r="D578">
        <v>1</v>
      </c>
      <c r="E578">
        <v>1</v>
      </c>
      <c r="F578" t="s">
        <v>58</v>
      </c>
      <c r="G578" t="s">
        <v>51</v>
      </c>
    </row>
    <row r="579" spans="1:7" x14ac:dyDescent="0.3">
      <c r="A579" t="s">
        <v>573</v>
      </c>
      <c r="B579">
        <v>91258</v>
      </c>
      <c r="C579">
        <v>0</v>
      </c>
      <c r="D579">
        <v>0</v>
      </c>
      <c r="E579">
        <v>0</v>
      </c>
      <c r="F579" t="s">
        <v>572</v>
      </c>
      <c r="G579" t="s">
        <v>51</v>
      </c>
    </row>
    <row r="580" spans="1:7" x14ac:dyDescent="0.3">
      <c r="A580" t="s">
        <v>573</v>
      </c>
      <c r="B580">
        <v>91258</v>
      </c>
      <c r="C580">
        <v>0</v>
      </c>
      <c r="D580">
        <v>0</v>
      </c>
      <c r="E580">
        <v>0</v>
      </c>
      <c r="F580" t="s">
        <v>572</v>
      </c>
      <c r="G580" t="s">
        <v>51</v>
      </c>
    </row>
    <row r="581" spans="1:7" x14ac:dyDescent="0.3">
      <c r="A581" t="s">
        <v>573</v>
      </c>
      <c r="B581">
        <v>91258</v>
      </c>
      <c r="C581">
        <v>0</v>
      </c>
      <c r="D581">
        <v>0</v>
      </c>
      <c r="E581">
        <v>0</v>
      </c>
      <c r="F581" t="s">
        <v>572</v>
      </c>
      <c r="G581" t="s">
        <v>51</v>
      </c>
    </row>
    <row r="582" spans="1:7" x14ac:dyDescent="0.3">
      <c r="A582" t="s">
        <v>573</v>
      </c>
      <c r="B582">
        <v>91258</v>
      </c>
      <c r="C582">
        <v>0</v>
      </c>
      <c r="D582">
        <v>0</v>
      </c>
      <c r="E582">
        <v>0</v>
      </c>
      <c r="F582" t="s">
        <v>572</v>
      </c>
      <c r="G582" t="s">
        <v>51</v>
      </c>
    </row>
    <row r="583" spans="1:7" x14ac:dyDescent="0.3">
      <c r="A583" t="s">
        <v>573</v>
      </c>
      <c r="B583">
        <v>91258</v>
      </c>
      <c r="C583">
        <v>0</v>
      </c>
      <c r="D583">
        <v>0</v>
      </c>
      <c r="E583">
        <v>0</v>
      </c>
      <c r="F583" t="s">
        <v>572</v>
      </c>
      <c r="G583" t="s">
        <v>51</v>
      </c>
    </row>
    <row r="584" spans="1:7" x14ac:dyDescent="0.3">
      <c r="A584" t="s">
        <v>573</v>
      </c>
      <c r="B584">
        <v>91258</v>
      </c>
      <c r="C584">
        <v>0</v>
      </c>
      <c r="D584">
        <v>0</v>
      </c>
      <c r="E584">
        <v>0</v>
      </c>
      <c r="F584" t="s">
        <v>572</v>
      </c>
      <c r="G584" t="s">
        <v>51</v>
      </c>
    </row>
    <row r="585" spans="1:7" x14ac:dyDescent="0.3">
      <c r="A585" t="s">
        <v>573</v>
      </c>
      <c r="B585">
        <v>91258</v>
      </c>
      <c r="C585">
        <v>0</v>
      </c>
      <c r="D585">
        <v>0</v>
      </c>
      <c r="E585">
        <v>0</v>
      </c>
      <c r="F585" t="s">
        <v>572</v>
      </c>
      <c r="G585" t="s">
        <v>51</v>
      </c>
    </row>
    <row r="586" spans="1:7" x14ac:dyDescent="0.3">
      <c r="A586" t="s">
        <v>573</v>
      </c>
      <c r="B586">
        <v>91258</v>
      </c>
      <c r="C586">
        <v>0</v>
      </c>
      <c r="D586">
        <v>0</v>
      </c>
      <c r="E586">
        <v>0</v>
      </c>
      <c r="F586" t="s">
        <v>572</v>
      </c>
      <c r="G586" t="s">
        <v>51</v>
      </c>
    </row>
    <row r="587" spans="1:7" x14ac:dyDescent="0.3">
      <c r="A587" t="s">
        <v>573</v>
      </c>
      <c r="B587">
        <v>91258</v>
      </c>
      <c r="C587">
        <v>0</v>
      </c>
      <c r="D587">
        <v>0</v>
      </c>
      <c r="E587">
        <v>0</v>
      </c>
      <c r="F587" t="s">
        <v>572</v>
      </c>
      <c r="G587" t="s">
        <v>51</v>
      </c>
    </row>
    <row r="588" spans="1:7" x14ac:dyDescent="0.3">
      <c r="A588" t="s">
        <v>573</v>
      </c>
      <c r="B588">
        <v>91258</v>
      </c>
      <c r="C588">
        <v>0</v>
      </c>
      <c r="D588">
        <v>0</v>
      </c>
      <c r="E588">
        <v>0</v>
      </c>
      <c r="F588" t="s">
        <v>572</v>
      </c>
      <c r="G588" t="s">
        <v>51</v>
      </c>
    </row>
    <row r="589" spans="1:7" x14ac:dyDescent="0.3">
      <c r="A589" t="s">
        <v>573</v>
      </c>
      <c r="B589">
        <v>91258</v>
      </c>
      <c r="C589">
        <v>0</v>
      </c>
      <c r="D589">
        <v>0</v>
      </c>
      <c r="E589">
        <v>0</v>
      </c>
      <c r="F589" t="s">
        <v>572</v>
      </c>
      <c r="G589" t="s">
        <v>51</v>
      </c>
    </row>
    <row r="590" spans="1:7" x14ac:dyDescent="0.3">
      <c r="A590" t="s">
        <v>573</v>
      </c>
      <c r="B590">
        <v>91258</v>
      </c>
      <c r="C590">
        <v>0</v>
      </c>
      <c r="D590">
        <v>0</v>
      </c>
      <c r="E590">
        <v>0</v>
      </c>
      <c r="F590" t="s">
        <v>572</v>
      </c>
      <c r="G590" t="s">
        <v>51</v>
      </c>
    </row>
    <row r="591" spans="1:7" x14ac:dyDescent="0.3">
      <c r="A591" t="s">
        <v>573</v>
      </c>
      <c r="B591">
        <v>91258</v>
      </c>
      <c r="C591">
        <v>0</v>
      </c>
      <c r="D591">
        <v>0</v>
      </c>
      <c r="E591">
        <v>0</v>
      </c>
      <c r="F591" t="s">
        <v>572</v>
      </c>
      <c r="G591" t="s">
        <v>51</v>
      </c>
    </row>
    <row r="592" spans="1:7" x14ac:dyDescent="0.3">
      <c r="A592" t="s">
        <v>573</v>
      </c>
      <c r="B592">
        <v>91258</v>
      </c>
      <c r="C592">
        <v>0</v>
      </c>
      <c r="D592">
        <v>0</v>
      </c>
      <c r="E592">
        <v>0</v>
      </c>
      <c r="F592" t="s">
        <v>572</v>
      </c>
      <c r="G592" t="s">
        <v>51</v>
      </c>
    </row>
    <row r="593" spans="1:7" x14ac:dyDescent="0.3">
      <c r="A593" t="s">
        <v>573</v>
      </c>
      <c r="B593">
        <v>91258</v>
      </c>
      <c r="C593">
        <v>0</v>
      </c>
      <c r="D593">
        <v>0</v>
      </c>
      <c r="E593">
        <v>0</v>
      </c>
      <c r="F593" t="s">
        <v>572</v>
      </c>
      <c r="G593" t="s">
        <v>51</v>
      </c>
    </row>
    <row r="594" spans="1:7" x14ac:dyDescent="0.3">
      <c r="A594" t="s">
        <v>573</v>
      </c>
      <c r="B594">
        <v>91258</v>
      </c>
      <c r="C594">
        <v>0</v>
      </c>
      <c r="D594">
        <v>0</v>
      </c>
      <c r="E594">
        <v>0</v>
      </c>
      <c r="F594" t="s">
        <v>572</v>
      </c>
      <c r="G594" t="s">
        <v>51</v>
      </c>
    </row>
    <row r="595" spans="1:7" x14ac:dyDescent="0.3">
      <c r="A595" t="s">
        <v>573</v>
      </c>
      <c r="B595">
        <v>91258</v>
      </c>
      <c r="C595">
        <v>0</v>
      </c>
      <c r="D595">
        <v>0</v>
      </c>
      <c r="E595">
        <v>0</v>
      </c>
      <c r="F595" t="s">
        <v>572</v>
      </c>
      <c r="G595" t="s">
        <v>51</v>
      </c>
    </row>
    <row r="596" spans="1:7" x14ac:dyDescent="0.3">
      <c r="A596" t="s">
        <v>573</v>
      </c>
      <c r="B596">
        <v>91258</v>
      </c>
      <c r="C596">
        <v>0</v>
      </c>
      <c r="D596">
        <v>0</v>
      </c>
      <c r="E596">
        <v>0</v>
      </c>
      <c r="F596" t="s">
        <v>572</v>
      </c>
      <c r="G596" t="s">
        <v>51</v>
      </c>
    </row>
    <row r="597" spans="1:7" x14ac:dyDescent="0.3">
      <c r="A597" t="s">
        <v>573</v>
      </c>
      <c r="B597">
        <v>91258</v>
      </c>
      <c r="C597">
        <v>0</v>
      </c>
      <c r="D597">
        <v>0</v>
      </c>
      <c r="E597">
        <v>0</v>
      </c>
      <c r="F597" t="s">
        <v>572</v>
      </c>
      <c r="G597" t="s">
        <v>51</v>
      </c>
    </row>
    <row r="598" spans="1:7" x14ac:dyDescent="0.3">
      <c r="A598" t="s">
        <v>573</v>
      </c>
      <c r="B598">
        <v>91258</v>
      </c>
      <c r="C598">
        <v>0</v>
      </c>
      <c r="D598">
        <v>0</v>
      </c>
      <c r="E598">
        <v>0</v>
      </c>
      <c r="F598" t="s">
        <v>572</v>
      </c>
      <c r="G598" t="s">
        <v>51</v>
      </c>
    </row>
    <row r="599" spans="1:7" x14ac:dyDescent="0.3">
      <c r="A599" t="s">
        <v>573</v>
      </c>
      <c r="B599">
        <v>91258</v>
      </c>
      <c r="C599">
        <v>0</v>
      </c>
      <c r="D599">
        <v>0</v>
      </c>
      <c r="E599">
        <v>0</v>
      </c>
      <c r="F599" t="s">
        <v>572</v>
      </c>
      <c r="G599" t="s">
        <v>51</v>
      </c>
    </row>
    <row r="600" spans="1:7" x14ac:dyDescent="0.3">
      <c r="A600" t="s">
        <v>72</v>
      </c>
      <c r="B600">
        <v>91428</v>
      </c>
      <c r="C600">
        <v>0</v>
      </c>
      <c r="D600">
        <v>1</v>
      </c>
      <c r="E600">
        <v>1</v>
      </c>
      <c r="F600" t="s">
        <v>1759</v>
      </c>
      <c r="G600" t="s">
        <v>51</v>
      </c>
    </row>
    <row r="601" spans="1:7" x14ac:dyDescent="0.3">
      <c r="A601" t="s">
        <v>1736</v>
      </c>
      <c r="B601">
        <v>91950</v>
      </c>
      <c r="C601">
        <v>1</v>
      </c>
      <c r="D601">
        <v>0</v>
      </c>
      <c r="E601">
        <v>1</v>
      </c>
      <c r="F601" t="s">
        <v>1759</v>
      </c>
      <c r="G601" t="s">
        <v>51</v>
      </c>
    </row>
    <row r="602" spans="1:7" x14ac:dyDescent="0.3">
      <c r="A602" t="s">
        <v>1736</v>
      </c>
      <c r="B602">
        <v>91950</v>
      </c>
      <c r="C602">
        <v>1</v>
      </c>
      <c r="D602">
        <v>0</v>
      </c>
      <c r="E602">
        <v>1</v>
      </c>
      <c r="F602" t="s">
        <v>1759</v>
      </c>
      <c r="G602" t="s">
        <v>51</v>
      </c>
    </row>
    <row r="603" spans="1:7" x14ac:dyDescent="0.3">
      <c r="A603" t="s">
        <v>1736</v>
      </c>
      <c r="B603">
        <v>91950</v>
      </c>
      <c r="C603">
        <v>1</v>
      </c>
      <c r="D603">
        <v>0</v>
      </c>
      <c r="E603">
        <v>1</v>
      </c>
      <c r="F603" t="s">
        <v>1759</v>
      </c>
      <c r="G603" t="s">
        <v>51</v>
      </c>
    </row>
    <row r="604" spans="1:7" x14ac:dyDescent="0.3">
      <c r="A604" t="s">
        <v>1736</v>
      </c>
      <c r="B604">
        <v>91950</v>
      </c>
      <c r="C604">
        <v>1</v>
      </c>
      <c r="D604">
        <v>0</v>
      </c>
      <c r="E604">
        <v>1</v>
      </c>
      <c r="F604" t="s">
        <v>1759</v>
      </c>
      <c r="G604" t="s">
        <v>51</v>
      </c>
    </row>
    <row r="605" spans="1:7" x14ac:dyDescent="0.3">
      <c r="A605" t="s">
        <v>1736</v>
      </c>
      <c r="B605">
        <v>91950</v>
      </c>
      <c r="C605">
        <v>1</v>
      </c>
      <c r="D605">
        <v>0</v>
      </c>
      <c r="E605">
        <v>1</v>
      </c>
      <c r="F605" t="s">
        <v>1759</v>
      </c>
      <c r="G605" t="s">
        <v>51</v>
      </c>
    </row>
    <row r="606" spans="1:7" x14ac:dyDescent="0.3">
      <c r="A606" t="s">
        <v>944</v>
      </c>
      <c r="B606">
        <v>91998</v>
      </c>
      <c r="C606">
        <v>1</v>
      </c>
      <c r="D606">
        <v>0</v>
      </c>
      <c r="E606">
        <v>0</v>
      </c>
      <c r="F606" t="s">
        <v>387</v>
      </c>
      <c r="G606" t="s">
        <v>2084</v>
      </c>
    </row>
    <row r="607" spans="1:7" x14ac:dyDescent="0.3">
      <c r="A607" t="s">
        <v>944</v>
      </c>
      <c r="B607">
        <v>91998</v>
      </c>
      <c r="C607">
        <v>1</v>
      </c>
      <c r="D607">
        <v>0</v>
      </c>
      <c r="E607">
        <v>0</v>
      </c>
      <c r="F607" t="s">
        <v>387</v>
      </c>
      <c r="G607" t="s">
        <v>2084</v>
      </c>
    </row>
    <row r="608" spans="1:7" x14ac:dyDescent="0.3">
      <c r="A608" t="s">
        <v>944</v>
      </c>
      <c r="B608">
        <v>91998</v>
      </c>
      <c r="C608">
        <v>1</v>
      </c>
      <c r="D608">
        <v>0</v>
      </c>
      <c r="E608">
        <v>0</v>
      </c>
      <c r="F608" t="s">
        <v>387</v>
      </c>
      <c r="G608" t="s">
        <v>2084</v>
      </c>
    </row>
    <row r="609" spans="1:7" x14ac:dyDescent="0.3">
      <c r="A609" t="s">
        <v>944</v>
      </c>
      <c r="B609">
        <v>91998</v>
      </c>
      <c r="C609">
        <v>1</v>
      </c>
      <c r="D609">
        <v>0</v>
      </c>
      <c r="E609">
        <v>0</v>
      </c>
      <c r="F609" t="s">
        <v>387</v>
      </c>
      <c r="G609" t="s">
        <v>2084</v>
      </c>
    </row>
    <row r="610" spans="1:7" x14ac:dyDescent="0.3">
      <c r="A610" t="s">
        <v>944</v>
      </c>
      <c r="B610">
        <v>91998</v>
      </c>
      <c r="C610">
        <v>1</v>
      </c>
      <c r="D610">
        <v>0</v>
      </c>
      <c r="E610">
        <v>0</v>
      </c>
      <c r="F610" t="s">
        <v>387</v>
      </c>
      <c r="G610" t="s">
        <v>2084</v>
      </c>
    </row>
    <row r="611" spans="1:7" x14ac:dyDescent="0.3">
      <c r="A611" t="s">
        <v>944</v>
      </c>
      <c r="B611">
        <v>91998</v>
      </c>
      <c r="C611">
        <v>1</v>
      </c>
      <c r="D611">
        <v>0</v>
      </c>
      <c r="E611">
        <v>0</v>
      </c>
      <c r="F611" t="s">
        <v>387</v>
      </c>
      <c r="G611" t="s">
        <v>2084</v>
      </c>
    </row>
    <row r="612" spans="1:7" x14ac:dyDescent="0.3">
      <c r="A612" t="s">
        <v>552</v>
      </c>
      <c r="B612">
        <v>92000</v>
      </c>
      <c r="C612">
        <v>0</v>
      </c>
      <c r="D612">
        <v>1</v>
      </c>
      <c r="E612">
        <v>0</v>
      </c>
      <c r="F612" t="s">
        <v>572</v>
      </c>
      <c r="G612" t="s">
        <v>51</v>
      </c>
    </row>
    <row r="613" spans="1:7" x14ac:dyDescent="0.3">
      <c r="A613" t="s">
        <v>160</v>
      </c>
      <c r="B613">
        <v>92003</v>
      </c>
      <c r="C613">
        <v>0</v>
      </c>
      <c r="D613">
        <v>1</v>
      </c>
      <c r="E613">
        <v>0</v>
      </c>
      <c r="F613" t="s">
        <v>387</v>
      </c>
      <c r="G613" t="s">
        <v>2084</v>
      </c>
    </row>
    <row r="614" spans="1:7" x14ac:dyDescent="0.3">
      <c r="A614" t="s">
        <v>403</v>
      </c>
      <c r="B614">
        <v>92169</v>
      </c>
      <c r="C614">
        <v>1</v>
      </c>
      <c r="D614">
        <v>0</v>
      </c>
      <c r="E614">
        <v>0</v>
      </c>
      <c r="F614" t="s">
        <v>58</v>
      </c>
      <c r="G614" t="s">
        <v>2085</v>
      </c>
    </row>
    <row r="615" spans="1:7" x14ac:dyDescent="0.3">
      <c r="A615" t="s">
        <v>365</v>
      </c>
      <c r="B615">
        <v>92237</v>
      </c>
      <c r="C615">
        <v>1</v>
      </c>
      <c r="D615">
        <v>0</v>
      </c>
      <c r="E615">
        <v>0</v>
      </c>
      <c r="F615" t="s">
        <v>387</v>
      </c>
      <c r="G615" t="s">
        <v>51</v>
      </c>
    </row>
    <row r="616" spans="1:7" x14ac:dyDescent="0.3">
      <c r="A616" t="s">
        <v>201</v>
      </c>
      <c r="B616">
        <v>92305</v>
      </c>
      <c r="C616">
        <v>1</v>
      </c>
      <c r="D616">
        <v>1</v>
      </c>
      <c r="E616">
        <v>0</v>
      </c>
      <c r="F616" t="s">
        <v>387</v>
      </c>
      <c r="G616" t="s">
        <v>2084</v>
      </c>
    </row>
    <row r="617" spans="1:7" x14ac:dyDescent="0.3">
      <c r="A617" t="s">
        <v>365</v>
      </c>
      <c r="B617">
        <v>92430</v>
      </c>
      <c r="C617">
        <v>1</v>
      </c>
      <c r="D617">
        <v>0</v>
      </c>
      <c r="E617">
        <v>1</v>
      </c>
      <c r="F617" t="s">
        <v>387</v>
      </c>
      <c r="G617" t="s">
        <v>2084</v>
      </c>
    </row>
    <row r="618" spans="1:7" x14ac:dyDescent="0.3">
      <c r="A618" t="s">
        <v>36</v>
      </c>
      <c r="B618">
        <v>92500</v>
      </c>
      <c r="C618">
        <v>1</v>
      </c>
      <c r="D618">
        <v>1</v>
      </c>
      <c r="E618">
        <v>1</v>
      </c>
      <c r="F618" t="s">
        <v>58</v>
      </c>
      <c r="G618" t="s">
        <v>51</v>
      </c>
    </row>
    <row r="619" spans="1:7" x14ac:dyDescent="0.3">
      <c r="A619" t="s">
        <v>210</v>
      </c>
      <c r="B619">
        <v>92500</v>
      </c>
      <c r="C619">
        <v>1</v>
      </c>
      <c r="D619">
        <v>0</v>
      </c>
      <c r="E619">
        <v>1</v>
      </c>
      <c r="F619" t="s">
        <v>1759</v>
      </c>
      <c r="G619" t="s">
        <v>51</v>
      </c>
    </row>
    <row r="620" spans="1:7" x14ac:dyDescent="0.3">
      <c r="A620" t="s">
        <v>168</v>
      </c>
      <c r="B620">
        <v>92625</v>
      </c>
      <c r="C620">
        <v>1</v>
      </c>
      <c r="D620">
        <v>1</v>
      </c>
      <c r="E620">
        <v>1</v>
      </c>
      <c r="F620" t="s">
        <v>387</v>
      </c>
      <c r="G620" t="s">
        <v>2084</v>
      </c>
    </row>
    <row r="621" spans="1:7" x14ac:dyDescent="0.3">
      <c r="A621" t="s">
        <v>168</v>
      </c>
      <c r="B621">
        <v>92625</v>
      </c>
      <c r="C621">
        <v>1</v>
      </c>
      <c r="D621">
        <v>1</v>
      </c>
      <c r="E621">
        <v>1</v>
      </c>
      <c r="F621" t="s">
        <v>387</v>
      </c>
      <c r="G621" t="s">
        <v>2084</v>
      </c>
    </row>
    <row r="622" spans="1:7" x14ac:dyDescent="0.3">
      <c r="A622" t="s">
        <v>168</v>
      </c>
      <c r="B622">
        <v>92625</v>
      </c>
      <c r="C622">
        <v>1</v>
      </c>
      <c r="D622">
        <v>1</v>
      </c>
      <c r="E622">
        <v>1</v>
      </c>
      <c r="F622" t="s">
        <v>387</v>
      </c>
      <c r="G622" t="s">
        <v>2084</v>
      </c>
    </row>
    <row r="623" spans="1:7" x14ac:dyDescent="0.3">
      <c r="A623" t="s">
        <v>168</v>
      </c>
      <c r="B623">
        <v>92625</v>
      </c>
      <c r="C623">
        <v>1</v>
      </c>
      <c r="D623">
        <v>1</v>
      </c>
      <c r="E623">
        <v>1</v>
      </c>
      <c r="F623" t="s">
        <v>387</v>
      </c>
      <c r="G623" t="s">
        <v>2084</v>
      </c>
    </row>
    <row r="624" spans="1:7" x14ac:dyDescent="0.3">
      <c r="A624" t="s">
        <v>168</v>
      </c>
      <c r="B624">
        <v>92625</v>
      </c>
      <c r="C624">
        <v>1</v>
      </c>
      <c r="D624">
        <v>1</v>
      </c>
      <c r="E624">
        <v>1</v>
      </c>
      <c r="F624" t="s">
        <v>387</v>
      </c>
      <c r="G624" t="s">
        <v>2084</v>
      </c>
    </row>
    <row r="625" spans="1:7" x14ac:dyDescent="0.3">
      <c r="A625" t="s">
        <v>168</v>
      </c>
      <c r="B625">
        <v>92625</v>
      </c>
      <c r="C625">
        <v>1</v>
      </c>
      <c r="D625">
        <v>1</v>
      </c>
      <c r="E625">
        <v>1</v>
      </c>
      <c r="F625" t="s">
        <v>387</v>
      </c>
      <c r="G625" t="s">
        <v>2084</v>
      </c>
    </row>
    <row r="626" spans="1:7" x14ac:dyDescent="0.3">
      <c r="A626" t="s">
        <v>365</v>
      </c>
      <c r="B626">
        <v>92816</v>
      </c>
      <c r="C626">
        <v>1</v>
      </c>
      <c r="D626">
        <v>0</v>
      </c>
      <c r="E626">
        <v>1</v>
      </c>
      <c r="F626" t="s">
        <v>58</v>
      </c>
      <c r="G626" t="s">
        <v>51</v>
      </c>
    </row>
    <row r="627" spans="1:7" x14ac:dyDescent="0.3">
      <c r="A627" t="s">
        <v>365</v>
      </c>
      <c r="B627">
        <v>92816</v>
      </c>
      <c r="C627">
        <v>1</v>
      </c>
      <c r="D627">
        <v>0</v>
      </c>
      <c r="E627">
        <v>1</v>
      </c>
      <c r="F627" t="s">
        <v>58</v>
      </c>
      <c r="G627" t="s">
        <v>51</v>
      </c>
    </row>
    <row r="628" spans="1:7" x14ac:dyDescent="0.3">
      <c r="A628" t="s">
        <v>365</v>
      </c>
      <c r="B628">
        <v>92816</v>
      </c>
      <c r="C628">
        <v>1</v>
      </c>
      <c r="D628">
        <v>0</v>
      </c>
      <c r="E628">
        <v>1</v>
      </c>
      <c r="F628" t="s">
        <v>58</v>
      </c>
      <c r="G628" t="s">
        <v>51</v>
      </c>
    </row>
    <row r="629" spans="1:7" x14ac:dyDescent="0.3">
      <c r="A629" t="s">
        <v>36</v>
      </c>
      <c r="B629">
        <v>93000</v>
      </c>
      <c r="C629">
        <v>1</v>
      </c>
      <c r="D629">
        <v>0</v>
      </c>
      <c r="E629">
        <v>0</v>
      </c>
      <c r="F629" t="s">
        <v>572</v>
      </c>
      <c r="G629" t="s">
        <v>2084</v>
      </c>
    </row>
    <row r="630" spans="1:7" x14ac:dyDescent="0.3">
      <c r="A630" t="s">
        <v>329</v>
      </c>
      <c r="B630">
        <v>93000</v>
      </c>
      <c r="C630">
        <v>1</v>
      </c>
      <c r="D630">
        <v>1</v>
      </c>
      <c r="E630">
        <v>0</v>
      </c>
      <c r="F630" t="s">
        <v>572</v>
      </c>
      <c r="G630" t="s">
        <v>51</v>
      </c>
    </row>
    <row r="631" spans="1:7" x14ac:dyDescent="0.3">
      <c r="A631" t="s">
        <v>329</v>
      </c>
      <c r="B631">
        <v>93000</v>
      </c>
      <c r="C631">
        <v>1</v>
      </c>
      <c r="D631">
        <v>1</v>
      </c>
      <c r="E631">
        <v>0</v>
      </c>
      <c r="F631" t="s">
        <v>572</v>
      </c>
      <c r="G631" t="s">
        <v>51</v>
      </c>
    </row>
    <row r="632" spans="1:7" x14ac:dyDescent="0.3">
      <c r="A632" t="s">
        <v>995</v>
      </c>
      <c r="B632">
        <v>93028</v>
      </c>
      <c r="C632">
        <v>0</v>
      </c>
      <c r="D632">
        <v>1</v>
      </c>
      <c r="E632">
        <v>0</v>
      </c>
      <c r="F632" t="s">
        <v>387</v>
      </c>
      <c r="G632" t="s">
        <v>51</v>
      </c>
    </row>
    <row r="633" spans="1:7" x14ac:dyDescent="0.3">
      <c r="A633" t="s">
        <v>995</v>
      </c>
      <c r="B633">
        <v>93028</v>
      </c>
      <c r="C633">
        <v>0</v>
      </c>
      <c r="D633">
        <v>1</v>
      </c>
      <c r="E633">
        <v>0</v>
      </c>
      <c r="F633" t="s">
        <v>387</v>
      </c>
      <c r="G633" t="s">
        <v>51</v>
      </c>
    </row>
    <row r="634" spans="1:7" x14ac:dyDescent="0.3">
      <c r="A634" t="s">
        <v>160</v>
      </c>
      <c r="B634">
        <v>93133</v>
      </c>
      <c r="C634">
        <v>0</v>
      </c>
      <c r="D634">
        <v>0</v>
      </c>
      <c r="E634">
        <v>0</v>
      </c>
      <c r="F634" t="s">
        <v>2047</v>
      </c>
      <c r="G634" t="s">
        <v>2084</v>
      </c>
    </row>
    <row r="635" spans="1:7" x14ac:dyDescent="0.3">
      <c r="A635" t="s">
        <v>160</v>
      </c>
      <c r="B635">
        <v>93133</v>
      </c>
      <c r="C635">
        <v>0</v>
      </c>
      <c r="D635">
        <v>0</v>
      </c>
      <c r="E635">
        <v>0</v>
      </c>
      <c r="F635" t="s">
        <v>2047</v>
      </c>
      <c r="G635" t="s">
        <v>2084</v>
      </c>
    </row>
    <row r="636" spans="1:7" x14ac:dyDescent="0.3">
      <c r="A636" t="s">
        <v>1038</v>
      </c>
      <c r="B636">
        <v>93316</v>
      </c>
      <c r="C636">
        <v>1</v>
      </c>
      <c r="D636">
        <v>0</v>
      </c>
      <c r="E636">
        <v>0</v>
      </c>
      <c r="F636" t="s">
        <v>387</v>
      </c>
      <c r="G636" t="s">
        <v>2084</v>
      </c>
    </row>
    <row r="637" spans="1:7" x14ac:dyDescent="0.3">
      <c r="A637" t="s">
        <v>1038</v>
      </c>
      <c r="B637">
        <v>93316</v>
      </c>
      <c r="C637">
        <v>1</v>
      </c>
      <c r="D637">
        <v>0</v>
      </c>
      <c r="E637">
        <v>0</v>
      </c>
      <c r="F637" t="s">
        <v>387</v>
      </c>
      <c r="G637" t="s">
        <v>2084</v>
      </c>
    </row>
    <row r="638" spans="1:7" x14ac:dyDescent="0.3">
      <c r="A638" t="s">
        <v>36</v>
      </c>
      <c r="B638">
        <v>93500</v>
      </c>
      <c r="C638">
        <v>1</v>
      </c>
      <c r="D638">
        <v>0</v>
      </c>
      <c r="E638">
        <v>1</v>
      </c>
      <c r="F638" t="s">
        <v>58</v>
      </c>
      <c r="G638" t="s">
        <v>2085</v>
      </c>
    </row>
    <row r="639" spans="1:7" x14ac:dyDescent="0.3">
      <c r="A639" t="s">
        <v>36</v>
      </c>
      <c r="B639">
        <v>93500</v>
      </c>
      <c r="C639">
        <v>1</v>
      </c>
      <c r="D639">
        <v>0</v>
      </c>
      <c r="E639">
        <v>1</v>
      </c>
      <c r="F639" t="s">
        <v>58</v>
      </c>
      <c r="G639" t="s">
        <v>2085</v>
      </c>
    </row>
    <row r="640" spans="1:7" x14ac:dyDescent="0.3">
      <c r="A640" t="s">
        <v>36</v>
      </c>
      <c r="B640">
        <v>93500</v>
      </c>
      <c r="C640">
        <v>1</v>
      </c>
      <c r="D640">
        <v>0</v>
      </c>
      <c r="E640">
        <v>1</v>
      </c>
      <c r="F640" t="s">
        <v>58</v>
      </c>
      <c r="G640" t="s">
        <v>2085</v>
      </c>
    </row>
    <row r="641" spans="1:7" x14ac:dyDescent="0.3">
      <c r="A641" t="s">
        <v>36</v>
      </c>
      <c r="B641">
        <v>93500</v>
      </c>
      <c r="C641">
        <v>1</v>
      </c>
      <c r="D641">
        <v>0</v>
      </c>
      <c r="E641">
        <v>1</v>
      </c>
      <c r="F641" t="s">
        <v>58</v>
      </c>
      <c r="G641" t="s">
        <v>2085</v>
      </c>
    </row>
    <row r="642" spans="1:7" x14ac:dyDescent="0.3">
      <c r="A642" t="s">
        <v>36</v>
      </c>
      <c r="B642">
        <v>93500</v>
      </c>
      <c r="C642">
        <v>1</v>
      </c>
      <c r="D642">
        <v>0</v>
      </c>
      <c r="E642">
        <v>1</v>
      </c>
      <c r="F642" t="s">
        <v>58</v>
      </c>
      <c r="G642" t="s">
        <v>2085</v>
      </c>
    </row>
    <row r="643" spans="1:7" x14ac:dyDescent="0.3">
      <c r="A643" t="s">
        <v>36</v>
      </c>
      <c r="B643">
        <v>93500</v>
      </c>
      <c r="C643">
        <v>1</v>
      </c>
      <c r="D643">
        <v>0</v>
      </c>
      <c r="E643">
        <v>1</v>
      </c>
      <c r="F643" t="s">
        <v>58</v>
      </c>
      <c r="G643" t="s">
        <v>2085</v>
      </c>
    </row>
    <row r="644" spans="1:7" x14ac:dyDescent="0.3">
      <c r="A644" t="s">
        <v>36</v>
      </c>
      <c r="B644">
        <v>93500</v>
      </c>
      <c r="C644">
        <v>1</v>
      </c>
      <c r="D644">
        <v>0</v>
      </c>
      <c r="E644">
        <v>1</v>
      </c>
      <c r="F644" t="s">
        <v>58</v>
      </c>
      <c r="G644" t="s">
        <v>2085</v>
      </c>
    </row>
    <row r="645" spans="1:7" x14ac:dyDescent="0.3">
      <c r="A645" t="s">
        <v>36</v>
      </c>
      <c r="B645">
        <v>93500</v>
      </c>
      <c r="C645">
        <v>1</v>
      </c>
      <c r="D645">
        <v>0</v>
      </c>
      <c r="E645">
        <v>1</v>
      </c>
      <c r="F645" t="s">
        <v>58</v>
      </c>
      <c r="G645" t="s">
        <v>2085</v>
      </c>
    </row>
    <row r="646" spans="1:7" x14ac:dyDescent="0.3">
      <c r="A646" t="s">
        <v>36</v>
      </c>
      <c r="B646">
        <v>93500</v>
      </c>
      <c r="C646">
        <v>1</v>
      </c>
      <c r="D646">
        <v>0</v>
      </c>
      <c r="E646">
        <v>1</v>
      </c>
      <c r="F646" t="s">
        <v>58</v>
      </c>
      <c r="G646" t="s">
        <v>2085</v>
      </c>
    </row>
    <row r="647" spans="1:7" x14ac:dyDescent="0.3">
      <c r="A647" t="s">
        <v>36</v>
      </c>
      <c r="B647">
        <v>93500</v>
      </c>
      <c r="C647">
        <v>1</v>
      </c>
      <c r="D647">
        <v>0</v>
      </c>
      <c r="E647">
        <v>1</v>
      </c>
      <c r="F647" t="s">
        <v>58</v>
      </c>
      <c r="G647" t="s">
        <v>2085</v>
      </c>
    </row>
    <row r="648" spans="1:7" x14ac:dyDescent="0.3">
      <c r="A648" t="s">
        <v>36</v>
      </c>
      <c r="B648">
        <v>93500</v>
      </c>
      <c r="C648">
        <v>1</v>
      </c>
      <c r="D648">
        <v>0</v>
      </c>
      <c r="E648">
        <v>1</v>
      </c>
      <c r="F648" t="s">
        <v>58</v>
      </c>
      <c r="G648" t="s">
        <v>2085</v>
      </c>
    </row>
    <row r="649" spans="1:7" x14ac:dyDescent="0.3">
      <c r="A649" t="s">
        <v>36</v>
      </c>
      <c r="B649">
        <v>93500</v>
      </c>
      <c r="C649">
        <v>1</v>
      </c>
      <c r="D649">
        <v>0</v>
      </c>
      <c r="E649">
        <v>1</v>
      </c>
      <c r="F649" t="s">
        <v>58</v>
      </c>
      <c r="G649" t="s">
        <v>2085</v>
      </c>
    </row>
    <row r="650" spans="1:7" x14ac:dyDescent="0.3">
      <c r="A650" t="s">
        <v>36</v>
      </c>
      <c r="B650">
        <v>93500</v>
      </c>
      <c r="C650">
        <v>1</v>
      </c>
      <c r="D650">
        <v>0</v>
      </c>
      <c r="E650">
        <v>1</v>
      </c>
      <c r="F650" t="s">
        <v>58</v>
      </c>
      <c r="G650" t="s">
        <v>2085</v>
      </c>
    </row>
    <row r="651" spans="1:7" x14ac:dyDescent="0.3">
      <c r="A651" t="s">
        <v>36</v>
      </c>
      <c r="B651">
        <v>93500</v>
      </c>
      <c r="C651">
        <v>1</v>
      </c>
      <c r="D651">
        <v>0</v>
      </c>
      <c r="E651">
        <v>1</v>
      </c>
      <c r="F651" t="s">
        <v>58</v>
      </c>
      <c r="G651" t="s">
        <v>2085</v>
      </c>
    </row>
    <row r="652" spans="1:7" x14ac:dyDescent="0.3">
      <c r="A652" t="s">
        <v>36</v>
      </c>
      <c r="B652">
        <v>93500</v>
      </c>
      <c r="C652">
        <v>1</v>
      </c>
      <c r="D652">
        <v>0</v>
      </c>
      <c r="E652">
        <v>1</v>
      </c>
      <c r="F652" t="s">
        <v>58</v>
      </c>
      <c r="G652" t="s">
        <v>2085</v>
      </c>
    </row>
    <row r="653" spans="1:7" x14ac:dyDescent="0.3">
      <c r="A653" t="s">
        <v>36</v>
      </c>
      <c r="B653">
        <v>93500</v>
      </c>
      <c r="C653">
        <v>1</v>
      </c>
      <c r="D653">
        <v>0</v>
      </c>
      <c r="E653">
        <v>1</v>
      </c>
      <c r="F653" t="s">
        <v>58</v>
      </c>
      <c r="G653" t="s">
        <v>2085</v>
      </c>
    </row>
    <row r="654" spans="1:7" x14ac:dyDescent="0.3">
      <c r="A654" t="s">
        <v>36</v>
      </c>
      <c r="B654">
        <v>93500</v>
      </c>
      <c r="C654">
        <v>1</v>
      </c>
      <c r="D654">
        <v>0</v>
      </c>
      <c r="E654">
        <v>1</v>
      </c>
      <c r="F654" t="s">
        <v>58</v>
      </c>
      <c r="G654" t="s">
        <v>2085</v>
      </c>
    </row>
    <row r="655" spans="1:7" x14ac:dyDescent="0.3">
      <c r="A655" t="s">
        <v>36</v>
      </c>
      <c r="B655">
        <v>93500</v>
      </c>
      <c r="C655">
        <v>1</v>
      </c>
      <c r="D655">
        <v>0</v>
      </c>
      <c r="E655">
        <v>1</v>
      </c>
      <c r="F655" t="s">
        <v>58</v>
      </c>
      <c r="G655" t="s">
        <v>2085</v>
      </c>
    </row>
    <row r="656" spans="1:7" x14ac:dyDescent="0.3">
      <c r="A656" t="s">
        <v>36</v>
      </c>
      <c r="B656">
        <v>93500</v>
      </c>
      <c r="C656">
        <v>1</v>
      </c>
      <c r="D656">
        <v>0</v>
      </c>
      <c r="E656">
        <v>1</v>
      </c>
      <c r="F656" t="s">
        <v>58</v>
      </c>
      <c r="G656" t="s">
        <v>2085</v>
      </c>
    </row>
    <row r="657" spans="1:7" x14ac:dyDescent="0.3">
      <c r="A657" t="s">
        <v>36</v>
      </c>
      <c r="B657">
        <v>93500</v>
      </c>
      <c r="C657">
        <v>1</v>
      </c>
      <c r="D657">
        <v>0</v>
      </c>
      <c r="E657">
        <v>1</v>
      </c>
      <c r="F657" t="s">
        <v>58</v>
      </c>
      <c r="G657" t="s">
        <v>2085</v>
      </c>
    </row>
    <row r="658" spans="1:7" x14ac:dyDescent="0.3">
      <c r="A658" t="s">
        <v>36</v>
      </c>
      <c r="B658">
        <v>93500</v>
      </c>
      <c r="C658">
        <v>1</v>
      </c>
      <c r="D658">
        <v>0</v>
      </c>
      <c r="E658">
        <v>1</v>
      </c>
      <c r="F658" t="s">
        <v>58</v>
      </c>
      <c r="G658" t="s">
        <v>2085</v>
      </c>
    </row>
    <row r="659" spans="1:7" x14ac:dyDescent="0.3">
      <c r="A659" t="s">
        <v>859</v>
      </c>
      <c r="B659">
        <v>93708</v>
      </c>
      <c r="C659">
        <v>0</v>
      </c>
      <c r="D659">
        <v>0</v>
      </c>
      <c r="E659">
        <v>1</v>
      </c>
      <c r="F659" t="s">
        <v>58</v>
      </c>
      <c r="G659" t="s">
        <v>2085</v>
      </c>
    </row>
    <row r="660" spans="1:7" x14ac:dyDescent="0.3">
      <c r="A660" t="s">
        <v>99</v>
      </c>
      <c r="B660">
        <v>93901</v>
      </c>
      <c r="C660">
        <v>1</v>
      </c>
      <c r="D660">
        <v>1</v>
      </c>
      <c r="E660">
        <v>1</v>
      </c>
      <c r="F660" t="s">
        <v>58</v>
      </c>
      <c r="G660" t="s">
        <v>51</v>
      </c>
    </row>
    <row r="661" spans="1:7" x14ac:dyDescent="0.3">
      <c r="A661" t="s">
        <v>99</v>
      </c>
      <c r="B661">
        <v>93901</v>
      </c>
      <c r="C661">
        <v>1</v>
      </c>
      <c r="D661">
        <v>1</v>
      </c>
      <c r="E661">
        <v>1</v>
      </c>
      <c r="F661" t="s">
        <v>58</v>
      </c>
      <c r="G661" t="s">
        <v>51</v>
      </c>
    </row>
    <row r="662" spans="1:7" x14ac:dyDescent="0.3">
      <c r="A662" t="s">
        <v>99</v>
      </c>
      <c r="B662">
        <v>93901</v>
      </c>
      <c r="C662">
        <v>1</v>
      </c>
      <c r="D662">
        <v>1</v>
      </c>
      <c r="E662">
        <v>1</v>
      </c>
      <c r="F662" t="s">
        <v>58</v>
      </c>
      <c r="G662" t="s">
        <v>51</v>
      </c>
    </row>
    <row r="663" spans="1:7" x14ac:dyDescent="0.3">
      <c r="A663" t="s">
        <v>99</v>
      </c>
      <c r="B663">
        <v>93901</v>
      </c>
      <c r="C663">
        <v>1</v>
      </c>
      <c r="D663">
        <v>1</v>
      </c>
      <c r="E663">
        <v>1</v>
      </c>
      <c r="F663" t="s">
        <v>58</v>
      </c>
      <c r="G663" t="s">
        <v>51</v>
      </c>
    </row>
    <row r="664" spans="1:7" x14ac:dyDescent="0.3">
      <c r="A664" t="s">
        <v>99</v>
      </c>
      <c r="B664">
        <v>93901</v>
      </c>
      <c r="C664">
        <v>1</v>
      </c>
      <c r="D664">
        <v>1</v>
      </c>
      <c r="E664">
        <v>1</v>
      </c>
      <c r="F664" t="s">
        <v>58</v>
      </c>
      <c r="G664" t="s">
        <v>51</v>
      </c>
    </row>
    <row r="665" spans="1:7" x14ac:dyDescent="0.3">
      <c r="A665" t="s">
        <v>99</v>
      </c>
      <c r="B665">
        <v>93901</v>
      </c>
      <c r="C665">
        <v>1</v>
      </c>
      <c r="D665">
        <v>1</v>
      </c>
      <c r="E665">
        <v>1</v>
      </c>
      <c r="F665" t="s">
        <v>58</v>
      </c>
      <c r="G665" t="s">
        <v>51</v>
      </c>
    </row>
    <row r="666" spans="1:7" x14ac:dyDescent="0.3">
      <c r="A666" t="s">
        <v>99</v>
      </c>
      <c r="B666">
        <v>93901</v>
      </c>
      <c r="C666">
        <v>1</v>
      </c>
      <c r="D666">
        <v>1</v>
      </c>
      <c r="E666">
        <v>1</v>
      </c>
      <c r="F666" t="s">
        <v>58</v>
      </c>
      <c r="G666" t="s">
        <v>51</v>
      </c>
    </row>
    <row r="667" spans="1:7" x14ac:dyDescent="0.3">
      <c r="A667" t="s">
        <v>99</v>
      </c>
      <c r="B667">
        <v>93901</v>
      </c>
      <c r="C667">
        <v>1</v>
      </c>
      <c r="D667">
        <v>1</v>
      </c>
      <c r="E667">
        <v>1</v>
      </c>
      <c r="F667" t="s">
        <v>58</v>
      </c>
      <c r="G667" t="s">
        <v>51</v>
      </c>
    </row>
    <row r="668" spans="1:7" x14ac:dyDescent="0.3">
      <c r="A668" t="s">
        <v>99</v>
      </c>
      <c r="B668">
        <v>93901</v>
      </c>
      <c r="C668">
        <v>1</v>
      </c>
      <c r="D668">
        <v>1</v>
      </c>
      <c r="E668">
        <v>1</v>
      </c>
      <c r="F668" t="s">
        <v>58</v>
      </c>
      <c r="G668" t="s">
        <v>51</v>
      </c>
    </row>
    <row r="669" spans="1:7" x14ac:dyDescent="0.3">
      <c r="A669" t="s">
        <v>99</v>
      </c>
      <c r="B669">
        <v>93901</v>
      </c>
      <c r="C669">
        <v>1</v>
      </c>
      <c r="D669">
        <v>1</v>
      </c>
      <c r="E669">
        <v>1</v>
      </c>
      <c r="F669" t="s">
        <v>58</v>
      </c>
      <c r="G669" t="s">
        <v>51</v>
      </c>
    </row>
    <row r="670" spans="1:7" x14ac:dyDescent="0.3">
      <c r="A670" t="s">
        <v>99</v>
      </c>
      <c r="B670">
        <v>93901</v>
      </c>
      <c r="C670">
        <v>1</v>
      </c>
      <c r="D670">
        <v>1</v>
      </c>
      <c r="E670">
        <v>1</v>
      </c>
      <c r="F670" t="s">
        <v>58</v>
      </c>
      <c r="G670" t="s">
        <v>51</v>
      </c>
    </row>
    <row r="671" spans="1:7" x14ac:dyDescent="0.3">
      <c r="A671" t="s">
        <v>99</v>
      </c>
      <c r="B671">
        <v>93901</v>
      </c>
      <c r="C671">
        <v>1</v>
      </c>
      <c r="D671">
        <v>1</v>
      </c>
      <c r="E671">
        <v>1</v>
      </c>
      <c r="F671" t="s">
        <v>58</v>
      </c>
      <c r="G671" t="s">
        <v>51</v>
      </c>
    </row>
    <row r="672" spans="1:7" x14ac:dyDescent="0.3">
      <c r="A672" t="s">
        <v>99</v>
      </c>
      <c r="B672">
        <v>93901</v>
      </c>
      <c r="C672">
        <v>1</v>
      </c>
      <c r="D672">
        <v>1</v>
      </c>
      <c r="E672">
        <v>1</v>
      </c>
      <c r="F672" t="s">
        <v>58</v>
      </c>
      <c r="G672" t="s">
        <v>51</v>
      </c>
    </row>
    <row r="673" spans="1:7" x14ac:dyDescent="0.3">
      <c r="A673" t="s">
        <v>99</v>
      </c>
      <c r="B673">
        <v>93901</v>
      </c>
      <c r="C673">
        <v>1</v>
      </c>
      <c r="D673">
        <v>1</v>
      </c>
      <c r="E673">
        <v>1</v>
      </c>
      <c r="F673" t="s">
        <v>58</v>
      </c>
      <c r="G673" t="s">
        <v>51</v>
      </c>
    </row>
    <row r="674" spans="1:7" x14ac:dyDescent="0.3">
      <c r="A674" t="s">
        <v>99</v>
      </c>
      <c r="B674">
        <v>93901</v>
      </c>
      <c r="C674">
        <v>1</v>
      </c>
      <c r="D674">
        <v>1</v>
      </c>
      <c r="E674">
        <v>1</v>
      </c>
      <c r="F674" t="s">
        <v>58</v>
      </c>
      <c r="G674" t="s">
        <v>51</v>
      </c>
    </row>
    <row r="675" spans="1:7" x14ac:dyDescent="0.3">
      <c r="A675" t="s">
        <v>99</v>
      </c>
      <c r="B675">
        <v>93901</v>
      </c>
      <c r="C675">
        <v>1</v>
      </c>
      <c r="D675">
        <v>1</v>
      </c>
      <c r="E675">
        <v>1</v>
      </c>
      <c r="F675" t="s">
        <v>58</v>
      </c>
      <c r="G675" t="s">
        <v>51</v>
      </c>
    </row>
    <row r="676" spans="1:7" x14ac:dyDescent="0.3">
      <c r="A676" t="s">
        <v>99</v>
      </c>
      <c r="B676">
        <v>93901</v>
      </c>
      <c r="C676">
        <v>1</v>
      </c>
      <c r="D676">
        <v>1</v>
      </c>
      <c r="E676">
        <v>1</v>
      </c>
      <c r="F676" t="s">
        <v>58</v>
      </c>
      <c r="G676" t="s">
        <v>51</v>
      </c>
    </row>
    <row r="677" spans="1:7" x14ac:dyDescent="0.3">
      <c r="A677" t="s">
        <v>99</v>
      </c>
      <c r="B677">
        <v>93901</v>
      </c>
      <c r="C677">
        <v>1</v>
      </c>
      <c r="D677">
        <v>1</v>
      </c>
      <c r="E677">
        <v>1</v>
      </c>
      <c r="F677" t="s">
        <v>58</v>
      </c>
      <c r="G677" t="s">
        <v>51</v>
      </c>
    </row>
    <row r="678" spans="1:7" x14ac:dyDescent="0.3">
      <c r="A678" t="s">
        <v>99</v>
      </c>
      <c r="B678">
        <v>93901</v>
      </c>
      <c r="C678">
        <v>1</v>
      </c>
      <c r="D678">
        <v>1</v>
      </c>
      <c r="E678">
        <v>1</v>
      </c>
      <c r="F678" t="s">
        <v>58</v>
      </c>
      <c r="G678" t="s">
        <v>51</v>
      </c>
    </row>
    <row r="679" spans="1:7" x14ac:dyDescent="0.3">
      <c r="A679" t="s">
        <v>1158</v>
      </c>
      <c r="B679">
        <v>93967</v>
      </c>
      <c r="C679">
        <v>0</v>
      </c>
      <c r="D679">
        <v>1</v>
      </c>
      <c r="E679">
        <v>0</v>
      </c>
      <c r="F679" t="s">
        <v>387</v>
      </c>
      <c r="G679" t="s">
        <v>51</v>
      </c>
    </row>
    <row r="680" spans="1:7" x14ac:dyDescent="0.3">
      <c r="A680" t="s">
        <v>474</v>
      </c>
      <c r="B680">
        <v>94000</v>
      </c>
      <c r="C680">
        <v>1</v>
      </c>
      <c r="D680">
        <v>1</v>
      </c>
      <c r="E680">
        <v>0</v>
      </c>
      <c r="F680" t="s">
        <v>58</v>
      </c>
      <c r="G680" t="s">
        <v>2085</v>
      </c>
    </row>
    <row r="681" spans="1:7" x14ac:dyDescent="0.3">
      <c r="A681" t="s">
        <v>417</v>
      </c>
      <c r="B681">
        <v>94113</v>
      </c>
      <c r="C681">
        <v>1</v>
      </c>
      <c r="D681">
        <v>0</v>
      </c>
      <c r="E681">
        <v>0</v>
      </c>
      <c r="F681" t="s">
        <v>58</v>
      </c>
      <c r="G681" t="s">
        <v>51</v>
      </c>
    </row>
    <row r="682" spans="1:7" x14ac:dyDescent="0.3">
      <c r="A682" t="s">
        <v>1736</v>
      </c>
      <c r="B682">
        <v>94450</v>
      </c>
      <c r="C682">
        <v>1</v>
      </c>
      <c r="D682">
        <v>0</v>
      </c>
      <c r="E682">
        <v>1</v>
      </c>
      <c r="F682" t="s">
        <v>2047</v>
      </c>
      <c r="G682" t="s">
        <v>51</v>
      </c>
    </row>
    <row r="683" spans="1:7" x14ac:dyDescent="0.3">
      <c r="A683" t="s">
        <v>410</v>
      </c>
      <c r="B683">
        <v>94485</v>
      </c>
      <c r="C683">
        <v>1</v>
      </c>
      <c r="D683">
        <v>0</v>
      </c>
      <c r="E683">
        <v>1</v>
      </c>
      <c r="F683" t="s">
        <v>58</v>
      </c>
      <c r="G683" t="s">
        <v>2085</v>
      </c>
    </row>
    <row r="684" spans="1:7" x14ac:dyDescent="0.3">
      <c r="A684" t="s">
        <v>1050</v>
      </c>
      <c r="B684">
        <v>94580</v>
      </c>
      <c r="C684">
        <v>0</v>
      </c>
      <c r="D684">
        <v>0</v>
      </c>
      <c r="E684">
        <v>0</v>
      </c>
      <c r="F684" t="s">
        <v>387</v>
      </c>
      <c r="G684" t="s">
        <v>2085</v>
      </c>
    </row>
    <row r="685" spans="1:7" x14ac:dyDescent="0.3">
      <c r="A685" t="s">
        <v>1050</v>
      </c>
      <c r="B685">
        <v>94719</v>
      </c>
      <c r="C685">
        <v>0</v>
      </c>
      <c r="D685">
        <v>0</v>
      </c>
      <c r="E685">
        <v>0</v>
      </c>
      <c r="F685" t="s">
        <v>387</v>
      </c>
      <c r="G685" t="s">
        <v>2085</v>
      </c>
    </row>
    <row r="686" spans="1:7" x14ac:dyDescent="0.3">
      <c r="A686" t="s">
        <v>1050</v>
      </c>
      <c r="B686">
        <v>94719</v>
      </c>
      <c r="C686">
        <v>0</v>
      </c>
      <c r="D686">
        <v>0</v>
      </c>
      <c r="E686">
        <v>0</v>
      </c>
      <c r="F686" t="s">
        <v>387</v>
      </c>
      <c r="G686" t="s">
        <v>2085</v>
      </c>
    </row>
    <row r="687" spans="1:7" x14ac:dyDescent="0.3">
      <c r="A687" t="s">
        <v>62</v>
      </c>
      <c r="B687">
        <v>94974</v>
      </c>
      <c r="C687">
        <v>0</v>
      </c>
      <c r="D687">
        <v>0</v>
      </c>
      <c r="E687">
        <v>0</v>
      </c>
      <c r="F687" t="s">
        <v>387</v>
      </c>
      <c r="G687" t="s">
        <v>51</v>
      </c>
    </row>
    <row r="688" spans="1:7" x14ac:dyDescent="0.3">
      <c r="A688" t="s">
        <v>154</v>
      </c>
      <c r="B688">
        <v>95000</v>
      </c>
      <c r="C688">
        <v>1</v>
      </c>
      <c r="D688">
        <v>1</v>
      </c>
      <c r="E688">
        <v>1</v>
      </c>
      <c r="F688" t="s">
        <v>58</v>
      </c>
      <c r="G688" t="s">
        <v>51</v>
      </c>
    </row>
    <row r="689" spans="1:7" x14ac:dyDescent="0.3">
      <c r="A689" t="s">
        <v>36</v>
      </c>
      <c r="B689">
        <v>95000</v>
      </c>
      <c r="C689">
        <v>1</v>
      </c>
      <c r="D689">
        <v>1</v>
      </c>
      <c r="E689">
        <v>0</v>
      </c>
      <c r="F689" t="s">
        <v>387</v>
      </c>
      <c r="G689" t="s">
        <v>51</v>
      </c>
    </row>
    <row r="690" spans="1:7" x14ac:dyDescent="0.3">
      <c r="A690" t="s">
        <v>36</v>
      </c>
      <c r="B690">
        <v>95000</v>
      </c>
      <c r="C690">
        <v>1</v>
      </c>
      <c r="D690">
        <v>1</v>
      </c>
      <c r="E690">
        <v>0</v>
      </c>
      <c r="F690" t="s">
        <v>387</v>
      </c>
      <c r="G690" t="s">
        <v>51</v>
      </c>
    </row>
    <row r="691" spans="1:7" x14ac:dyDescent="0.3">
      <c r="A691" t="s">
        <v>62</v>
      </c>
      <c r="B691">
        <v>95136</v>
      </c>
      <c r="C691">
        <v>1</v>
      </c>
      <c r="D691">
        <v>0</v>
      </c>
      <c r="E691">
        <v>0</v>
      </c>
      <c r="F691" t="s">
        <v>387</v>
      </c>
      <c r="G691" t="s">
        <v>51</v>
      </c>
    </row>
    <row r="692" spans="1:7" x14ac:dyDescent="0.3">
      <c r="A692" t="s">
        <v>767</v>
      </c>
      <c r="B692">
        <v>95293</v>
      </c>
      <c r="C692">
        <v>1</v>
      </c>
      <c r="D692">
        <v>0</v>
      </c>
      <c r="E692">
        <v>1</v>
      </c>
      <c r="F692" t="s">
        <v>58</v>
      </c>
      <c r="G692" t="s">
        <v>2085</v>
      </c>
    </row>
    <row r="693" spans="1:7" x14ac:dyDescent="0.3">
      <c r="A693" t="s">
        <v>767</v>
      </c>
      <c r="B693">
        <v>95293</v>
      </c>
      <c r="C693">
        <v>1</v>
      </c>
      <c r="D693">
        <v>0</v>
      </c>
      <c r="E693">
        <v>1</v>
      </c>
      <c r="F693" t="s">
        <v>58</v>
      </c>
      <c r="G693" t="s">
        <v>2085</v>
      </c>
    </row>
    <row r="694" spans="1:7" x14ac:dyDescent="0.3">
      <c r="A694" t="s">
        <v>626</v>
      </c>
      <c r="B694">
        <v>95401</v>
      </c>
      <c r="C694">
        <v>1</v>
      </c>
      <c r="D694">
        <v>0</v>
      </c>
      <c r="E694">
        <v>0</v>
      </c>
      <c r="F694" t="s">
        <v>58</v>
      </c>
      <c r="G694" t="s">
        <v>51</v>
      </c>
    </row>
    <row r="695" spans="1:7" x14ac:dyDescent="0.3">
      <c r="A695" t="s">
        <v>626</v>
      </c>
      <c r="B695">
        <v>95401</v>
      </c>
      <c r="C695">
        <v>1</v>
      </c>
      <c r="D695">
        <v>0</v>
      </c>
      <c r="E695">
        <v>0</v>
      </c>
      <c r="F695" t="s">
        <v>58</v>
      </c>
      <c r="G695" t="s">
        <v>51</v>
      </c>
    </row>
    <row r="696" spans="1:7" x14ac:dyDescent="0.3">
      <c r="A696" t="s">
        <v>300</v>
      </c>
      <c r="B696">
        <v>95490</v>
      </c>
      <c r="C696">
        <v>1</v>
      </c>
      <c r="D696">
        <v>1</v>
      </c>
      <c r="E696">
        <v>0</v>
      </c>
      <c r="F696" t="s">
        <v>58</v>
      </c>
      <c r="G696" t="s">
        <v>51</v>
      </c>
    </row>
    <row r="697" spans="1:7" x14ac:dyDescent="0.3">
      <c r="A697" t="s">
        <v>1154</v>
      </c>
      <c r="B697">
        <v>95585</v>
      </c>
      <c r="C697">
        <v>1</v>
      </c>
      <c r="D697">
        <v>1</v>
      </c>
      <c r="E697">
        <v>0</v>
      </c>
      <c r="F697" t="s">
        <v>387</v>
      </c>
      <c r="G697" t="s">
        <v>51</v>
      </c>
    </row>
    <row r="698" spans="1:7" x14ac:dyDescent="0.3">
      <c r="A698" t="s">
        <v>695</v>
      </c>
      <c r="B698">
        <v>95602</v>
      </c>
      <c r="C698">
        <v>1</v>
      </c>
      <c r="D698">
        <v>0</v>
      </c>
      <c r="E698">
        <v>1</v>
      </c>
      <c r="F698" t="s">
        <v>58</v>
      </c>
      <c r="G698" t="s">
        <v>51</v>
      </c>
    </row>
    <row r="699" spans="1:7" x14ac:dyDescent="0.3">
      <c r="A699" t="s">
        <v>695</v>
      </c>
      <c r="B699">
        <v>95602</v>
      </c>
      <c r="C699">
        <v>1</v>
      </c>
      <c r="D699">
        <v>0</v>
      </c>
      <c r="E699">
        <v>1</v>
      </c>
      <c r="F699" t="s">
        <v>58</v>
      </c>
      <c r="G699" t="s">
        <v>51</v>
      </c>
    </row>
    <row r="700" spans="1:7" x14ac:dyDescent="0.3">
      <c r="A700" t="s">
        <v>291</v>
      </c>
      <c r="B700">
        <v>95647</v>
      </c>
      <c r="C700">
        <v>1</v>
      </c>
      <c r="D700">
        <v>0</v>
      </c>
      <c r="E700">
        <v>0</v>
      </c>
      <c r="F700" t="s">
        <v>58</v>
      </c>
      <c r="G700" t="s">
        <v>51</v>
      </c>
    </row>
    <row r="701" spans="1:7" x14ac:dyDescent="0.3">
      <c r="A701" t="s">
        <v>291</v>
      </c>
      <c r="B701">
        <v>95647</v>
      </c>
      <c r="C701">
        <v>1</v>
      </c>
      <c r="D701">
        <v>0</v>
      </c>
      <c r="E701">
        <v>0</v>
      </c>
      <c r="F701" t="s">
        <v>58</v>
      </c>
      <c r="G701" t="s">
        <v>51</v>
      </c>
    </row>
    <row r="702" spans="1:7" x14ac:dyDescent="0.3">
      <c r="A702" t="s">
        <v>201</v>
      </c>
      <c r="B702">
        <v>95695</v>
      </c>
      <c r="C702">
        <v>1</v>
      </c>
      <c r="D702">
        <v>1</v>
      </c>
      <c r="E702">
        <v>1</v>
      </c>
      <c r="F702" t="s">
        <v>58</v>
      </c>
      <c r="G702" t="s">
        <v>51</v>
      </c>
    </row>
    <row r="703" spans="1:7" x14ac:dyDescent="0.3">
      <c r="A703" t="s">
        <v>991</v>
      </c>
      <c r="B703">
        <v>95893</v>
      </c>
      <c r="C703">
        <v>1</v>
      </c>
      <c r="D703">
        <v>0</v>
      </c>
      <c r="E703">
        <v>0</v>
      </c>
      <c r="F703" t="s">
        <v>387</v>
      </c>
      <c r="G703" t="s">
        <v>2085</v>
      </c>
    </row>
    <row r="704" spans="1:7" x14ac:dyDescent="0.3">
      <c r="A704" t="s">
        <v>991</v>
      </c>
      <c r="B704">
        <v>95893</v>
      </c>
      <c r="C704">
        <v>1</v>
      </c>
      <c r="D704">
        <v>0</v>
      </c>
      <c r="E704">
        <v>0</v>
      </c>
      <c r="F704" t="s">
        <v>387</v>
      </c>
      <c r="G704" t="s">
        <v>2085</v>
      </c>
    </row>
    <row r="705" spans="1:7" x14ac:dyDescent="0.3">
      <c r="A705" t="s">
        <v>938</v>
      </c>
      <c r="B705">
        <v>95911</v>
      </c>
      <c r="C705">
        <v>0</v>
      </c>
      <c r="D705">
        <v>1</v>
      </c>
      <c r="E705">
        <v>0</v>
      </c>
      <c r="F705" t="s">
        <v>387</v>
      </c>
      <c r="G705" t="s">
        <v>51</v>
      </c>
    </row>
    <row r="706" spans="1:7" x14ac:dyDescent="0.3">
      <c r="A706" t="s">
        <v>938</v>
      </c>
      <c r="B706">
        <v>95911</v>
      </c>
      <c r="C706">
        <v>0</v>
      </c>
      <c r="D706">
        <v>1</v>
      </c>
      <c r="E706">
        <v>0</v>
      </c>
      <c r="F706" t="s">
        <v>387</v>
      </c>
      <c r="G706" t="s">
        <v>51</v>
      </c>
    </row>
    <row r="707" spans="1:7" x14ac:dyDescent="0.3">
      <c r="A707" t="s">
        <v>938</v>
      </c>
      <c r="B707">
        <v>95911</v>
      </c>
      <c r="C707">
        <v>0</v>
      </c>
      <c r="D707">
        <v>1</v>
      </c>
      <c r="E707">
        <v>0</v>
      </c>
      <c r="F707" t="s">
        <v>387</v>
      </c>
      <c r="G707" t="s">
        <v>51</v>
      </c>
    </row>
    <row r="708" spans="1:7" x14ac:dyDescent="0.3">
      <c r="A708" t="s">
        <v>938</v>
      </c>
      <c r="B708">
        <v>95911</v>
      </c>
      <c r="C708">
        <v>0</v>
      </c>
      <c r="D708">
        <v>1</v>
      </c>
      <c r="E708">
        <v>0</v>
      </c>
      <c r="F708" t="s">
        <v>387</v>
      </c>
      <c r="G708" t="s">
        <v>51</v>
      </c>
    </row>
    <row r="709" spans="1:7" x14ac:dyDescent="0.3">
      <c r="A709" t="s">
        <v>938</v>
      </c>
      <c r="B709">
        <v>95911</v>
      </c>
      <c r="C709">
        <v>0</v>
      </c>
      <c r="D709">
        <v>1</v>
      </c>
      <c r="E709">
        <v>0</v>
      </c>
      <c r="F709" t="s">
        <v>387</v>
      </c>
      <c r="G709" t="s">
        <v>51</v>
      </c>
    </row>
    <row r="710" spans="1:7" x14ac:dyDescent="0.3">
      <c r="A710" t="s">
        <v>938</v>
      </c>
      <c r="B710">
        <v>95911</v>
      </c>
      <c r="C710">
        <v>0</v>
      </c>
      <c r="D710">
        <v>1</v>
      </c>
      <c r="E710">
        <v>0</v>
      </c>
      <c r="F710" t="s">
        <v>387</v>
      </c>
      <c r="G710" t="s">
        <v>51</v>
      </c>
    </row>
    <row r="711" spans="1:7" x14ac:dyDescent="0.3">
      <c r="A711" t="s">
        <v>406</v>
      </c>
      <c r="B711">
        <v>96278</v>
      </c>
      <c r="C711">
        <v>1</v>
      </c>
      <c r="D711">
        <v>0</v>
      </c>
      <c r="E711">
        <v>1</v>
      </c>
      <c r="F711" t="s">
        <v>58</v>
      </c>
      <c r="G711" t="s">
        <v>2084</v>
      </c>
    </row>
    <row r="712" spans="1:7" x14ac:dyDescent="0.3">
      <c r="A712" t="s">
        <v>168</v>
      </c>
      <c r="B712">
        <v>96446</v>
      </c>
      <c r="C712">
        <v>0</v>
      </c>
      <c r="D712">
        <v>0</v>
      </c>
      <c r="E712">
        <v>1</v>
      </c>
      <c r="F712" t="s">
        <v>58</v>
      </c>
      <c r="G712" t="s">
        <v>2085</v>
      </c>
    </row>
    <row r="713" spans="1:7" x14ac:dyDescent="0.3">
      <c r="A713" t="s">
        <v>168</v>
      </c>
      <c r="B713">
        <v>96446</v>
      </c>
      <c r="C713">
        <v>0</v>
      </c>
      <c r="D713">
        <v>0</v>
      </c>
      <c r="E713">
        <v>1</v>
      </c>
      <c r="F713" t="s">
        <v>58</v>
      </c>
      <c r="G713" t="s">
        <v>2085</v>
      </c>
    </row>
    <row r="714" spans="1:7" x14ac:dyDescent="0.3">
      <c r="A714" t="s">
        <v>345</v>
      </c>
      <c r="B714">
        <v>96449</v>
      </c>
      <c r="C714">
        <v>0</v>
      </c>
      <c r="D714">
        <v>0</v>
      </c>
      <c r="E714">
        <v>0</v>
      </c>
      <c r="F714" t="s">
        <v>58</v>
      </c>
      <c r="G714" t="s">
        <v>2084</v>
      </c>
    </row>
    <row r="715" spans="1:7" x14ac:dyDescent="0.3">
      <c r="A715" t="s">
        <v>680</v>
      </c>
      <c r="B715">
        <v>96511</v>
      </c>
      <c r="C715">
        <v>1</v>
      </c>
      <c r="D715">
        <v>0</v>
      </c>
      <c r="E715">
        <v>0</v>
      </c>
      <c r="F715" t="s">
        <v>387</v>
      </c>
      <c r="G715" t="s">
        <v>2085</v>
      </c>
    </row>
    <row r="716" spans="1:7" x14ac:dyDescent="0.3">
      <c r="A716" t="s">
        <v>1054</v>
      </c>
      <c r="B716">
        <v>96564</v>
      </c>
      <c r="C716">
        <v>1</v>
      </c>
      <c r="D716">
        <v>0</v>
      </c>
      <c r="E716">
        <v>0</v>
      </c>
      <c r="F716" t="s">
        <v>387</v>
      </c>
      <c r="G716" t="s">
        <v>2085</v>
      </c>
    </row>
    <row r="717" spans="1:7" x14ac:dyDescent="0.3">
      <c r="A717" t="s">
        <v>95</v>
      </c>
      <c r="B717">
        <v>97000</v>
      </c>
      <c r="C717">
        <v>1</v>
      </c>
      <c r="D717">
        <v>0</v>
      </c>
      <c r="E717">
        <v>0</v>
      </c>
      <c r="F717" t="s">
        <v>58</v>
      </c>
      <c r="G717" t="s">
        <v>51</v>
      </c>
    </row>
    <row r="718" spans="1:7" x14ac:dyDescent="0.3">
      <c r="A718" t="s">
        <v>36</v>
      </c>
      <c r="B718">
        <v>97000</v>
      </c>
      <c r="C718">
        <v>1</v>
      </c>
      <c r="D718">
        <v>0</v>
      </c>
      <c r="E718">
        <v>1</v>
      </c>
      <c r="F718" t="s">
        <v>58</v>
      </c>
      <c r="G718" t="s">
        <v>2085</v>
      </c>
    </row>
    <row r="719" spans="1:7" x14ac:dyDescent="0.3">
      <c r="A719" t="s">
        <v>36</v>
      </c>
      <c r="B719">
        <v>97000</v>
      </c>
      <c r="C719">
        <v>1</v>
      </c>
      <c r="D719">
        <v>0</v>
      </c>
      <c r="E719">
        <v>1</v>
      </c>
      <c r="F719" t="s">
        <v>58</v>
      </c>
      <c r="G719" t="s">
        <v>2085</v>
      </c>
    </row>
    <row r="720" spans="1:7" x14ac:dyDescent="0.3">
      <c r="A720" t="s">
        <v>36</v>
      </c>
      <c r="B720">
        <v>97000</v>
      </c>
      <c r="C720">
        <v>1</v>
      </c>
      <c r="D720">
        <v>0</v>
      </c>
      <c r="E720">
        <v>1</v>
      </c>
      <c r="F720" t="s">
        <v>58</v>
      </c>
      <c r="G720" t="s">
        <v>2085</v>
      </c>
    </row>
    <row r="721" spans="1:7" x14ac:dyDescent="0.3">
      <c r="A721" t="s">
        <v>36</v>
      </c>
      <c r="B721">
        <v>97000</v>
      </c>
      <c r="C721">
        <v>1</v>
      </c>
      <c r="D721">
        <v>0</v>
      </c>
      <c r="E721">
        <v>1</v>
      </c>
      <c r="F721" t="s">
        <v>58</v>
      </c>
      <c r="G721" t="s">
        <v>2085</v>
      </c>
    </row>
    <row r="722" spans="1:7" x14ac:dyDescent="0.3">
      <c r="A722" t="s">
        <v>36</v>
      </c>
      <c r="B722">
        <v>97000</v>
      </c>
      <c r="C722">
        <v>1</v>
      </c>
      <c r="D722">
        <v>0</v>
      </c>
      <c r="E722">
        <v>1</v>
      </c>
      <c r="F722" t="s">
        <v>58</v>
      </c>
      <c r="G722" t="s">
        <v>2085</v>
      </c>
    </row>
    <row r="723" spans="1:7" x14ac:dyDescent="0.3">
      <c r="A723" t="s">
        <v>36</v>
      </c>
      <c r="B723">
        <v>97000</v>
      </c>
      <c r="C723">
        <v>1</v>
      </c>
      <c r="D723">
        <v>0</v>
      </c>
      <c r="E723">
        <v>1</v>
      </c>
      <c r="F723" t="s">
        <v>58</v>
      </c>
      <c r="G723" t="s">
        <v>2085</v>
      </c>
    </row>
    <row r="724" spans="1:7" x14ac:dyDescent="0.3">
      <c r="A724" t="s">
        <v>95</v>
      </c>
      <c r="B724">
        <v>97000</v>
      </c>
      <c r="C724">
        <v>1</v>
      </c>
      <c r="D724">
        <v>0</v>
      </c>
      <c r="E724">
        <v>0</v>
      </c>
      <c r="F724" t="s">
        <v>58</v>
      </c>
      <c r="G724" t="s">
        <v>51</v>
      </c>
    </row>
    <row r="725" spans="1:7" x14ac:dyDescent="0.3">
      <c r="A725" t="s">
        <v>1622</v>
      </c>
      <c r="B725">
        <v>97500</v>
      </c>
      <c r="C725">
        <v>1</v>
      </c>
      <c r="D725">
        <v>0</v>
      </c>
      <c r="E725">
        <v>0</v>
      </c>
      <c r="F725" t="s">
        <v>572</v>
      </c>
      <c r="G725" t="s">
        <v>2085</v>
      </c>
    </row>
    <row r="726" spans="1:7" x14ac:dyDescent="0.3">
      <c r="A726" t="s">
        <v>36</v>
      </c>
      <c r="B726">
        <v>98000</v>
      </c>
      <c r="C726">
        <v>1</v>
      </c>
      <c r="D726">
        <v>1</v>
      </c>
      <c r="E726">
        <v>1</v>
      </c>
      <c r="F726" t="s">
        <v>58</v>
      </c>
      <c r="G726" t="s">
        <v>2084</v>
      </c>
    </row>
    <row r="727" spans="1:7" x14ac:dyDescent="0.3">
      <c r="A727" t="s">
        <v>36</v>
      </c>
      <c r="B727">
        <v>98000</v>
      </c>
      <c r="C727">
        <v>1</v>
      </c>
      <c r="D727">
        <v>1</v>
      </c>
      <c r="E727">
        <v>1</v>
      </c>
      <c r="F727" t="s">
        <v>58</v>
      </c>
      <c r="G727" t="s">
        <v>2084</v>
      </c>
    </row>
    <row r="728" spans="1:7" x14ac:dyDescent="0.3">
      <c r="A728" t="s">
        <v>36</v>
      </c>
      <c r="B728">
        <v>98000</v>
      </c>
      <c r="C728">
        <v>1</v>
      </c>
      <c r="D728">
        <v>1</v>
      </c>
      <c r="E728">
        <v>1</v>
      </c>
      <c r="F728" t="s">
        <v>58</v>
      </c>
      <c r="G728" t="s">
        <v>2084</v>
      </c>
    </row>
    <row r="729" spans="1:7" x14ac:dyDescent="0.3">
      <c r="A729" t="s">
        <v>206</v>
      </c>
      <c r="B729">
        <v>98337</v>
      </c>
      <c r="C729">
        <v>0</v>
      </c>
      <c r="D729">
        <v>1</v>
      </c>
      <c r="E729">
        <v>0</v>
      </c>
      <c r="F729" t="s">
        <v>58</v>
      </c>
      <c r="G729" t="s">
        <v>2084</v>
      </c>
    </row>
    <row r="730" spans="1:7" x14ac:dyDescent="0.3">
      <c r="A730" t="s">
        <v>1818</v>
      </c>
      <c r="B730">
        <v>98636</v>
      </c>
      <c r="C730">
        <v>1</v>
      </c>
      <c r="D730">
        <v>0</v>
      </c>
      <c r="E730">
        <v>1</v>
      </c>
      <c r="F730" t="s">
        <v>1759</v>
      </c>
      <c r="G730" t="s">
        <v>51</v>
      </c>
    </row>
    <row r="731" spans="1:7" x14ac:dyDescent="0.3">
      <c r="A731" t="s">
        <v>1818</v>
      </c>
      <c r="B731">
        <v>98636</v>
      </c>
      <c r="C731">
        <v>1</v>
      </c>
      <c r="D731">
        <v>0</v>
      </c>
      <c r="E731">
        <v>1</v>
      </c>
      <c r="F731" t="s">
        <v>1759</v>
      </c>
      <c r="G731" t="s">
        <v>51</v>
      </c>
    </row>
    <row r="732" spans="1:7" x14ac:dyDescent="0.3">
      <c r="A732" t="s">
        <v>430</v>
      </c>
      <c r="B732">
        <v>98694</v>
      </c>
      <c r="C732">
        <v>0</v>
      </c>
      <c r="D732">
        <v>1</v>
      </c>
      <c r="E732">
        <v>0</v>
      </c>
      <c r="F732" t="s">
        <v>58</v>
      </c>
      <c r="G732" t="s">
        <v>51</v>
      </c>
    </row>
    <row r="733" spans="1:7" x14ac:dyDescent="0.3">
      <c r="A733" t="s">
        <v>90</v>
      </c>
      <c r="B733">
        <v>98706</v>
      </c>
      <c r="C733">
        <v>1</v>
      </c>
      <c r="D733">
        <v>1</v>
      </c>
      <c r="E733">
        <v>1</v>
      </c>
      <c r="F733" t="s">
        <v>572</v>
      </c>
      <c r="G733" t="s">
        <v>2084</v>
      </c>
    </row>
    <row r="734" spans="1:7" x14ac:dyDescent="0.3">
      <c r="A734" t="s">
        <v>90</v>
      </c>
      <c r="B734">
        <v>98706</v>
      </c>
      <c r="C734">
        <v>1</v>
      </c>
      <c r="D734">
        <v>1</v>
      </c>
      <c r="E734">
        <v>1</v>
      </c>
      <c r="F734" t="s">
        <v>572</v>
      </c>
      <c r="G734" t="s">
        <v>2084</v>
      </c>
    </row>
    <row r="735" spans="1:7" x14ac:dyDescent="0.3">
      <c r="A735" t="s">
        <v>90</v>
      </c>
      <c r="B735">
        <v>98706</v>
      </c>
      <c r="C735">
        <v>1</v>
      </c>
      <c r="D735">
        <v>1</v>
      </c>
      <c r="E735">
        <v>1</v>
      </c>
      <c r="F735" t="s">
        <v>572</v>
      </c>
      <c r="G735" t="s">
        <v>2084</v>
      </c>
    </row>
    <row r="736" spans="1:7" x14ac:dyDescent="0.3">
      <c r="A736" t="s">
        <v>90</v>
      </c>
      <c r="B736">
        <v>98706</v>
      </c>
      <c r="C736">
        <v>1</v>
      </c>
      <c r="D736">
        <v>1</v>
      </c>
      <c r="E736">
        <v>1</v>
      </c>
      <c r="F736" t="s">
        <v>572</v>
      </c>
      <c r="G736" t="s">
        <v>2084</v>
      </c>
    </row>
    <row r="737" spans="1:7" x14ac:dyDescent="0.3">
      <c r="A737" t="s">
        <v>90</v>
      </c>
      <c r="B737">
        <v>98706</v>
      </c>
      <c r="C737">
        <v>1</v>
      </c>
      <c r="D737">
        <v>1</v>
      </c>
      <c r="E737">
        <v>1</v>
      </c>
      <c r="F737" t="s">
        <v>572</v>
      </c>
      <c r="G737" t="s">
        <v>2084</v>
      </c>
    </row>
    <row r="738" spans="1:7" x14ac:dyDescent="0.3">
      <c r="A738" t="s">
        <v>90</v>
      </c>
      <c r="B738">
        <v>98706</v>
      </c>
      <c r="C738">
        <v>1</v>
      </c>
      <c r="D738">
        <v>1</v>
      </c>
      <c r="E738">
        <v>1</v>
      </c>
      <c r="F738" t="s">
        <v>572</v>
      </c>
      <c r="G738" t="s">
        <v>2084</v>
      </c>
    </row>
    <row r="739" spans="1:7" x14ac:dyDescent="0.3">
      <c r="A739" t="s">
        <v>90</v>
      </c>
      <c r="B739">
        <v>98706</v>
      </c>
      <c r="C739">
        <v>1</v>
      </c>
      <c r="D739">
        <v>1</v>
      </c>
      <c r="E739">
        <v>1</v>
      </c>
      <c r="F739" t="s">
        <v>572</v>
      </c>
      <c r="G739" t="s">
        <v>2084</v>
      </c>
    </row>
    <row r="740" spans="1:7" x14ac:dyDescent="0.3">
      <c r="A740" t="s">
        <v>90</v>
      </c>
      <c r="B740">
        <v>98706</v>
      </c>
      <c r="C740">
        <v>1</v>
      </c>
      <c r="D740">
        <v>1</v>
      </c>
      <c r="E740">
        <v>1</v>
      </c>
      <c r="F740" t="s">
        <v>572</v>
      </c>
      <c r="G740" t="s">
        <v>2084</v>
      </c>
    </row>
    <row r="741" spans="1:7" x14ac:dyDescent="0.3">
      <c r="A741" t="s">
        <v>90</v>
      </c>
      <c r="B741">
        <v>98706</v>
      </c>
      <c r="C741">
        <v>1</v>
      </c>
      <c r="D741">
        <v>1</v>
      </c>
      <c r="E741">
        <v>1</v>
      </c>
      <c r="F741" t="s">
        <v>572</v>
      </c>
      <c r="G741" t="s">
        <v>2084</v>
      </c>
    </row>
    <row r="742" spans="1:7" x14ac:dyDescent="0.3">
      <c r="A742" t="s">
        <v>90</v>
      </c>
      <c r="B742">
        <v>98706</v>
      </c>
      <c r="C742">
        <v>1</v>
      </c>
      <c r="D742">
        <v>1</v>
      </c>
      <c r="E742">
        <v>1</v>
      </c>
      <c r="F742" t="s">
        <v>572</v>
      </c>
      <c r="G742" t="s">
        <v>2084</v>
      </c>
    </row>
    <row r="743" spans="1:7" x14ac:dyDescent="0.3">
      <c r="A743" t="s">
        <v>90</v>
      </c>
      <c r="B743">
        <v>98706</v>
      </c>
      <c r="C743">
        <v>1</v>
      </c>
      <c r="D743">
        <v>1</v>
      </c>
      <c r="E743">
        <v>1</v>
      </c>
      <c r="F743" t="s">
        <v>572</v>
      </c>
      <c r="G743" t="s">
        <v>2084</v>
      </c>
    </row>
    <row r="744" spans="1:7" x14ac:dyDescent="0.3">
      <c r="A744" t="s">
        <v>90</v>
      </c>
      <c r="B744">
        <v>98706</v>
      </c>
      <c r="C744">
        <v>1</v>
      </c>
      <c r="D744">
        <v>1</v>
      </c>
      <c r="E744">
        <v>1</v>
      </c>
      <c r="F744" t="s">
        <v>572</v>
      </c>
      <c r="G744" t="s">
        <v>2084</v>
      </c>
    </row>
    <row r="745" spans="1:7" x14ac:dyDescent="0.3">
      <c r="A745" t="s">
        <v>90</v>
      </c>
      <c r="B745">
        <v>98706</v>
      </c>
      <c r="C745">
        <v>1</v>
      </c>
      <c r="D745">
        <v>1</v>
      </c>
      <c r="E745">
        <v>1</v>
      </c>
      <c r="F745" t="s">
        <v>572</v>
      </c>
      <c r="G745" t="s">
        <v>2084</v>
      </c>
    </row>
    <row r="746" spans="1:7" x14ac:dyDescent="0.3">
      <c r="A746" t="s">
        <v>90</v>
      </c>
      <c r="B746">
        <v>98706</v>
      </c>
      <c r="C746">
        <v>1</v>
      </c>
      <c r="D746">
        <v>1</v>
      </c>
      <c r="E746">
        <v>1</v>
      </c>
      <c r="F746" t="s">
        <v>572</v>
      </c>
      <c r="G746" t="s">
        <v>2084</v>
      </c>
    </row>
    <row r="747" spans="1:7" x14ac:dyDescent="0.3">
      <c r="A747" t="s">
        <v>90</v>
      </c>
      <c r="B747">
        <v>98706</v>
      </c>
      <c r="C747">
        <v>1</v>
      </c>
      <c r="D747">
        <v>1</v>
      </c>
      <c r="E747">
        <v>1</v>
      </c>
      <c r="F747" t="s">
        <v>572</v>
      </c>
      <c r="G747" t="s">
        <v>2084</v>
      </c>
    </row>
    <row r="748" spans="1:7" x14ac:dyDescent="0.3">
      <c r="A748" t="s">
        <v>90</v>
      </c>
      <c r="B748">
        <v>98706</v>
      </c>
      <c r="C748">
        <v>1</v>
      </c>
      <c r="D748">
        <v>1</v>
      </c>
      <c r="E748">
        <v>1</v>
      </c>
      <c r="F748" t="s">
        <v>572</v>
      </c>
      <c r="G748" t="s">
        <v>2084</v>
      </c>
    </row>
    <row r="749" spans="1:7" x14ac:dyDescent="0.3">
      <c r="A749" t="s">
        <v>90</v>
      </c>
      <c r="B749">
        <v>98706</v>
      </c>
      <c r="C749">
        <v>1</v>
      </c>
      <c r="D749">
        <v>1</v>
      </c>
      <c r="E749">
        <v>1</v>
      </c>
      <c r="F749" t="s">
        <v>572</v>
      </c>
      <c r="G749" t="s">
        <v>2084</v>
      </c>
    </row>
    <row r="750" spans="1:7" x14ac:dyDescent="0.3">
      <c r="A750" t="s">
        <v>90</v>
      </c>
      <c r="B750">
        <v>98706</v>
      </c>
      <c r="C750">
        <v>1</v>
      </c>
      <c r="D750">
        <v>1</v>
      </c>
      <c r="E750">
        <v>1</v>
      </c>
      <c r="F750" t="s">
        <v>572</v>
      </c>
      <c r="G750" t="s">
        <v>2084</v>
      </c>
    </row>
    <row r="751" spans="1:7" x14ac:dyDescent="0.3">
      <c r="A751" t="s">
        <v>78</v>
      </c>
      <c r="B751">
        <v>98706</v>
      </c>
      <c r="C751">
        <v>1</v>
      </c>
      <c r="D751">
        <v>1</v>
      </c>
      <c r="E751">
        <v>1</v>
      </c>
      <c r="F751" t="s">
        <v>58</v>
      </c>
      <c r="G751" t="s">
        <v>2084</v>
      </c>
    </row>
    <row r="752" spans="1:7" x14ac:dyDescent="0.3">
      <c r="A752" t="s">
        <v>90</v>
      </c>
      <c r="B752">
        <v>98706</v>
      </c>
      <c r="C752">
        <v>1</v>
      </c>
      <c r="D752">
        <v>1</v>
      </c>
      <c r="E752">
        <v>1</v>
      </c>
      <c r="F752" t="s">
        <v>572</v>
      </c>
      <c r="G752" t="s">
        <v>2084</v>
      </c>
    </row>
    <row r="753" spans="1:7" x14ac:dyDescent="0.3">
      <c r="A753" t="s">
        <v>243</v>
      </c>
      <c r="B753">
        <v>98828</v>
      </c>
      <c r="C753">
        <v>1</v>
      </c>
      <c r="D753">
        <v>0</v>
      </c>
      <c r="E753">
        <v>1</v>
      </c>
      <c r="F753" t="s">
        <v>58</v>
      </c>
      <c r="G753" t="s">
        <v>2085</v>
      </c>
    </row>
    <row r="754" spans="1:7" x14ac:dyDescent="0.3">
      <c r="A754" t="s">
        <v>606</v>
      </c>
      <c r="B754">
        <v>98849</v>
      </c>
      <c r="C754">
        <v>0</v>
      </c>
      <c r="D754">
        <v>1</v>
      </c>
      <c r="E754">
        <v>0</v>
      </c>
      <c r="F754" t="s">
        <v>572</v>
      </c>
      <c r="G754" t="s">
        <v>51</v>
      </c>
    </row>
    <row r="755" spans="1:7" x14ac:dyDescent="0.3">
      <c r="A755" t="s">
        <v>606</v>
      </c>
      <c r="B755">
        <v>98849</v>
      </c>
      <c r="C755">
        <v>0</v>
      </c>
      <c r="D755">
        <v>1</v>
      </c>
      <c r="E755">
        <v>0</v>
      </c>
      <c r="F755" t="s">
        <v>572</v>
      </c>
      <c r="G755" t="s">
        <v>51</v>
      </c>
    </row>
    <row r="756" spans="1:7" x14ac:dyDescent="0.3">
      <c r="A756" t="s">
        <v>606</v>
      </c>
      <c r="B756">
        <v>98849</v>
      </c>
      <c r="C756">
        <v>0</v>
      </c>
      <c r="D756">
        <v>1</v>
      </c>
      <c r="E756">
        <v>0</v>
      </c>
      <c r="F756" t="s">
        <v>572</v>
      </c>
      <c r="G756" t="s">
        <v>51</v>
      </c>
    </row>
    <row r="757" spans="1:7" x14ac:dyDescent="0.3">
      <c r="A757" t="s">
        <v>606</v>
      </c>
      <c r="B757">
        <v>98849</v>
      </c>
      <c r="C757">
        <v>0</v>
      </c>
      <c r="D757">
        <v>1</v>
      </c>
      <c r="E757">
        <v>0</v>
      </c>
      <c r="F757" t="s">
        <v>572</v>
      </c>
      <c r="G757" t="s">
        <v>51</v>
      </c>
    </row>
    <row r="758" spans="1:7" x14ac:dyDescent="0.3">
      <c r="A758" t="s">
        <v>606</v>
      </c>
      <c r="B758">
        <v>98849</v>
      </c>
      <c r="C758">
        <v>0</v>
      </c>
      <c r="D758">
        <v>1</v>
      </c>
      <c r="E758">
        <v>0</v>
      </c>
      <c r="F758" t="s">
        <v>572</v>
      </c>
      <c r="G758" t="s">
        <v>51</v>
      </c>
    </row>
    <row r="759" spans="1:7" x14ac:dyDescent="0.3">
      <c r="A759" t="s">
        <v>456</v>
      </c>
      <c r="B759">
        <v>99003</v>
      </c>
      <c r="C759">
        <v>1</v>
      </c>
      <c r="D759">
        <v>1</v>
      </c>
      <c r="E759">
        <v>1</v>
      </c>
      <c r="F759" t="s">
        <v>58</v>
      </c>
      <c r="G759" t="s">
        <v>51</v>
      </c>
    </row>
    <row r="760" spans="1:7" x14ac:dyDescent="0.3">
      <c r="A760" t="s">
        <v>160</v>
      </c>
      <c r="B760">
        <v>99067</v>
      </c>
      <c r="C760">
        <v>1</v>
      </c>
      <c r="D760">
        <v>0</v>
      </c>
      <c r="E760">
        <v>1</v>
      </c>
      <c r="F760" t="s">
        <v>58</v>
      </c>
      <c r="G760" t="s">
        <v>51</v>
      </c>
    </row>
    <row r="761" spans="1:7" x14ac:dyDescent="0.3">
      <c r="A761" t="s">
        <v>403</v>
      </c>
      <c r="B761">
        <v>99098</v>
      </c>
      <c r="C761">
        <v>1</v>
      </c>
      <c r="D761">
        <v>0</v>
      </c>
      <c r="E761">
        <v>0</v>
      </c>
      <c r="F761" t="s">
        <v>58</v>
      </c>
      <c r="G761" t="s">
        <v>51</v>
      </c>
    </row>
    <row r="762" spans="1:7" x14ac:dyDescent="0.3">
      <c r="A762" t="s">
        <v>403</v>
      </c>
      <c r="B762">
        <v>99098</v>
      </c>
      <c r="C762">
        <v>1</v>
      </c>
      <c r="D762">
        <v>0</v>
      </c>
      <c r="E762">
        <v>0</v>
      </c>
      <c r="F762" t="s">
        <v>58</v>
      </c>
      <c r="G762" t="s">
        <v>51</v>
      </c>
    </row>
    <row r="763" spans="1:7" x14ac:dyDescent="0.3">
      <c r="A763" t="s">
        <v>403</v>
      </c>
      <c r="B763">
        <v>99098</v>
      </c>
      <c r="C763">
        <v>1</v>
      </c>
      <c r="D763">
        <v>0</v>
      </c>
      <c r="E763">
        <v>0</v>
      </c>
      <c r="F763" t="s">
        <v>58</v>
      </c>
      <c r="G763" t="s">
        <v>51</v>
      </c>
    </row>
    <row r="764" spans="1:7" x14ac:dyDescent="0.3">
      <c r="A764" t="s">
        <v>403</v>
      </c>
      <c r="B764">
        <v>99098</v>
      </c>
      <c r="C764">
        <v>1</v>
      </c>
      <c r="D764">
        <v>0</v>
      </c>
      <c r="E764">
        <v>0</v>
      </c>
      <c r="F764" t="s">
        <v>58</v>
      </c>
      <c r="G764" t="s">
        <v>51</v>
      </c>
    </row>
    <row r="765" spans="1:7" x14ac:dyDescent="0.3">
      <c r="A765" t="s">
        <v>861</v>
      </c>
      <c r="B765">
        <v>99187</v>
      </c>
      <c r="C765">
        <v>1</v>
      </c>
      <c r="D765">
        <v>0</v>
      </c>
      <c r="E765">
        <v>1</v>
      </c>
      <c r="F765" t="s">
        <v>58</v>
      </c>
      <c r="G765" t="s">
        <v>2084</v>
      </c>
    </row>
    <row r="766" spans="1:7" x14ac:dyDescent="0.3">
      <c r="A766" t="s">
        <v>861</v>
      </c>
      <c r="B766">
        <v>99187</v>
      </c>
      <c r="C766">
        <v>1</v>
      </c>
      <c r="D766">
        <v>0</v>
      </c>
      <c r="E766">
        <v>1</v>
      </c>
      <c r="F766" t="s">
        <v>58</v>
      </c>
      <c r="G766" t="s">
        <v>2084</v>
      </c>
    </row>
    <row r="767" spans="1:7" x14ac:dyDescent="0.3">
      <c r="A767" t="s">
        <v>861</v>
      </c>
      <c r="B767">
        <v>99187</v>
      </c>
      <c r="C767">
        <v>1</v>
      </c>
      <c r="D767">
        <v>0</v>
      </c>
      <c r="E767">
        <v>1</v>
      </c>
      <c r="F767" t="s">
        <v>58</v>
      </c>
      <c r="G767" t="s">
        <v>2084</v>
      </c>
    </row>
    <row r="768" spans="1:7" x14ac:dyDescent="0.3">
      <c r="A768" t="s">
        <v>861</v>
      </c>
      <c r="B768">
        <v>99187</v>
      </c>
      <c r="C768">
        <v>1</v>
      </c>
      <c r="D768">
        <v>0</v>
      </c>
      <c r="E768">
        <v>1</v>
      </c>
      <c r="F768" t="s">
        <v>58</v>
      </c>
      <c r="G768" t="s">
        <v>2084</v>
      </c>
    </row>
    <row r="769" spans="1:7" x14ac:dyDescent="0.3">
      <c r="A769" t="s">
        <v>861</v>
      </c>
      <c r="B769">
        <v>99187</v>
      </c>
      <c r="C769">
        <v>1</v>
      </c>
      <c r="D769">
        <v>0</v>
      </c>
      <c r="E769">
        <v>1</v>
      </c>
      <c r="F769" t="s">
        <v>58</v>
      </c>
      <c r="G769" t="s">
        <v>2084</v>
      </c>
    </row>
    <row r="770" spans="1:7" x14ac:dyDescent="0.3">
      <c r="A770" t="s">
        <v>365</v>
      </c>
      <c r="B770">
        <v>99218</v>
      </c>
      <c r="C770">
        <v>1</v>
      </c>
      <c r="D770">
        <v>0</v>
      </c>
      <c r="E770">
        <v>0</v>
      </c>
      <c r="F770" t="s">
        <v>58</v>
      </c>
      <c r="G770" t="s">
        <v>51</v>
      </c>
    </row>
    <row r="771" spans="1:7" x14ac:dyDescent="0.3">
      <c r="A771" t="s">
        <v>62</v>
      </c>
      <c r="B771">
        <v>99291</v>
      </c>
      <c r="C771">
        <v>1</v>
      </c>
      <c r="D771">
        <v>0</v>
      </c>
      <c r="E771">
        <v>1</v>
      </c>
      <c r="F771" t="s">
        <v>58</v>
      </c>
      <c r="G771" t="s">
        <v>51</v>
      </c>
    </row>
    <row r="772" spans="1:7" x14ac:dyDescent="0.3">
      <c r="A772" t="s">
        <v>656</v>
      </c>
      <c r="B772">
        <v>99297</v>
      </c>
      <c r="C772">
        <v>1</v>
      </c>
      <c r="D772">
        <v>0</v>
      </c>
      <c r="E772">
        <v>1</v>
      </c>
      <c r="F772" t="s">
        <v>58</v>
      </c>
      <c r="G772" t="s">
        <v>2085</v>
      </c>
    </row>
    <row r="773" spans="1:7" x14ac:dyDescent="0.3">
      <c r="A773" t="s">
        <v>656</v>
      </c>
      <c r="B773">
        <v>99297</v>
      </c>
      <c r="C773">
        <v>1</v>
      </c>
      <c r="D773">
        <v>0</v>
      </c>
      <c r="E773">
        <v>1</v>
      </c>
      <c r="F773" t="s">
        <v>58</v>
      </c>
      <c r="G773" t="s">
        <v>2085</v>
      </c>
    </row>
    <row r="774" spans="1:7" x14ac:dyDescent="0.3">
      <c r="A774" t="s">
        <v>656</v>
      </c>
      <c r="B774">
        <v>99297</v>
      </c>
      <c r="C774">
        <v>1</v>
      </c>
      <c r="D774">
        <v>0</v>
      </c>
      <c r="E774">
        <v>1</v>
      </c>
      <c r="F774" t="s">
        <v>58</v>
      </c>
      <c r="G774" t="s">
        <v>2085</v>
      </c>
    </row>
    <row r="775" spans="1:7" x14ac:dyDescent="0.3">
      <c r="A775" t="s">
        <v>1787</v>
      </c>
      <c r="B775">
        <v>99354</v>
      </c>
      <c r="C775">
        <v>1</v>
      </c>
      <c r="D775">
        <v>0</v>
      </c>
      <c r="E775">
        <v>1</v>
      </c>
      <c r="F775" t="s">
        <v>1759</v>
      </c>
      <c r="G775" t="s">
        <v>51</v>
      </c>
    </row>
    <row r="776" spans="1:7" x14ac:dyDescent="0.3">
      <c r="A776" t="s">
        <v>1787</v>
      </c>
      <c r="B776">
        <v>99354</v>
      </c>
      <c r="C776">
        <v>1</v>
      </c>
      <c r="D776">
        <v>0</v>
      </c>
      <c r="E776">
        <v>1</v>
      </c>
      <c r="F776" t="s">
        <v>1759</v>
      </c>
      <c r="G776" t="s">
        <v>51</v>
      </c>
    </row>
    <row r="777" spans="1:7" x14ac:dyDescent="0.3">
      <c r="A777" t="s">
        <v>1787</v>
      </c>
      <c r="B777">
        <v>99354</v>
      </c>
      <c r="C777">
        <v>1</v>
      </c>
      <c r="D777">
        <v>0</v>
      </c>
      <c r="E777">
        <v>1</v>
      </c>
      <c r="F777" t="s">
        <v>1759</v>
      </c>
      <c r="G777" t="s">
        <v>51</v>
      </c>
    </row>
    <row r="778" spans="1:7" x14ac:dyDescent="0.3">
      <c r="A778" t="s">
        <v>1787</v>
      </c>
      <c r="B778">
        <v>99354</v>
      </c>
      <c r="C778">
        <v>1</v>
      </c>
      <c r="D778">
        <v>0</v>
      </c>
      <c r="E778">
        <v>1</v>
      </c>
      <c r="F778" t="s">
        <v>1759</v>
      </c>
      <c r="G778" t="s">
        <v>51</v>
      </c>
    </row>
    <row r="779" spans="1:7" x14ac:dyDescent="0.3">
      <c r="A779" t="s">
        <v>1787</v>
      </c>
      <c r="B779">
        <v>99354</v>
      </c>
      <c r="C779">
        <v>1</v>
      </c>
      <c r="D779">
        <v>0</v>
      </c>
      <c r="E779">
        <v>1</v>
      </c>
      <c r="F779" t="s">
        <v>1759</v>
      </c>
      <c r="G779" t="s">
        <v>51</v>
      </c>
    </row>
    <row r="780" spans="1:7" x14ac:dyDescent="0.3">
      <c r="A780" t="s">
        <v>160</v>
      </c>
      <c r="B780">
        <v>99762</v>
      </c>
      <c r="C780">
        <v>1</v>
      </c>
      <c r="D780">
        <v>0</v>
      </c>
      <c r="E780">
        <v>1</v>
      </c>
      <c r="F780" t="s">
        <v>58</v>
      </c>
      <c r="G780" t="s">
        <v>2084</v>
      </c>
    </row>
    <row r="781" spans="1:7" x14ac:dyDescent="0.3">
      <c r="A781" t="s">
        <v>257</v>
      </c>
      <c r="B781">
        <v>100000</v>
      </c>
      <c r="C781">
        <v>1</v>
      </c>
      <c r="D781">
        <v>1</v>
      </c>
      <c r="E781">
        <v>1</v>
      </c>
      <c r="F781" t="s">
        <v>58</v>
      </c>
      <c r="G781" t="s">
        <v>2084</v>
      </c>
    </row>
    <row r="782" spans="1:7" x14ac:dyDescent="0.3">
      <c r="A782" t="s">
        <v>36</v>
      </c>
      <c r="B782">
        <v>100000</v>
      </c>
      <c r="C782">
        <v>1</v>
      </c>
      <c r="D782">
        <v>0</v>
      </c>
      <c r="E782">
        <v>1</v>
      </c>
      <c r="F782" t="s">
        <v>58</v>
      </c>
      <c r="G782" t="s">
        <v>51</v>
      </c>
    </row>
    <row r="783" spans="1:7" x14ac:dyDescent="0.3">
      <c r="A783" t="s">
        <v>36</v>
      </c>
      <c r="B783">
        <v>100000</v>
      </c>
      <c r="C783">
        <v>1</v>
      </c>
      <c r="D783">
        <v>0</v>
      </c>
      <c r="E783">
        <v>1</v>
      </c>
      <c r="F783" t="s">
        <v>58</v>
      </c>
      <c r="G783" t="s">
        <v>51</v>
      </c>
    </row>
    <row r="784" spans="1:7" x14ac:dyDescent="0.3">
      <c r="A784" t="s">
        <v>36</v>
      </c>
      <c r="B784">
        <v>100000</v>
      </c>
      <c r="C784">
        <v>1</v>
      </c>
      <c r="D784">
        <v>0</v>
      </c>
      <c r="E784">
        <v>0</v>
      </c>
      <c r="F784" t="s">
        <v>572</v>
      </c>
      <c r="G784" t="s">
        <v>2084</v>
      </c>
    </row>
    <row r="785" spans="1:7" x14ac:dyDescent="0.3">
      <c r="A785" t="s">
        <v>36</v>
      </c>
      <c r="B785">
        <v>100000</v>
      </c>
      <c r="C785">
        <v>1</v>
      </c>
      <c r="D785">
        <v>0</v>
      </c>
      <c r="E785">
        <v>0</v>
      </c>
      <c r="F785" t="s">
        <v>572</v>
      </c>
      <c r="G785" t="s">
        <v>2084</v>
      </c>
    </row>
    <row r="786" spans="1:7" x14ac:dyDescent="0.3">
      <c r="A786" t="s">
        <v>699</v>
      </c>
      <c r="B786">
        <v>100000</v>
      </c>
      <c r="C786">
        <v>1</v>
      </c>
      <c r="D786">
        <v>0</v>
      </c>
      <c r="E786">
        <v>1</v>
      </c>
      <c r="F786" t="s">
        <v>58</v>
      </c>
      <c r="G786" t="s">
        <v>2085</v>
      </c>
    </row>
    <row r="787" spans="1:7" x14ac:dyDescent="0.3">
      <c r="A787" t="s">
        <v>680</v>
      </c>
      <c r="B787">
        <v>100000</v>
      </c>
      <c r="C787">
        <v>1</v>
      </c>
      <c r="D787">
        <v>0</v>
      </c>
      <c r="E787">
        <v>1</v>
      </c>
      <c r="F787" t="s">
        <v>58</v>
      </c>
      <c r="G787" t="s">
        <v>2085</v>
      </c>
    </row>
    <row r="788" spans="1:7" x14ac:dyDescent="0.3">
      <c r="A788" t="s">
        <v>36</v>
      </c>
      <c r="B788">
        <v>100000</v>
      </c>
      <c r="C788">
        <v>1</v>
      </c>
      <c r="D788">
        <v>0</v>
      </c>
      <c r="E788">
        <v>1</v>
      </c>
      <c r="F788" t="s">
        <v>58</v>
      </c>
      <c r="G788" t="s">
        <v>51</v>
      </c>
    </row>
    <row r="789" spans="1:7" x14ac:dyDescent="0.3">
      <c r="A789" t="s">
        <v>36</v>
      </c>
      <c r="B789">
        <v>100000</v>
      </c>
      <c r="C789">
        <v>1</v>
      </c>
      <c r="D789">
        <v>0</v>
      </c>
      <c r="E789">
        <v>1</v>
      </c>
      <c r="F789" t="s">
        <v>58</v>
      </c>
      <c r="G789" t="s">
        <v>51</v>
      </c>
    </row>
    <row r="790" spans="1:7" x14ac:dyDescent="0.3">
      <c r="A790" t="s">
        <v>36</v>
      </c>
      <c r="B790">
        <v>100000</v>
      </c>
      <c r="C790">
        <v>1</v>
      </c>
      <c r="D790">
        <v>0</v>
      </c>
      <c r="E790">
        <v>1</v>
      </c>
      <c r="F790" t="s">
        <v>58</v>
      </c>
      <c r="G790" t="s">
        <v>51</v>
      </c>
    </row>
    <row r="791" spans="1:7" x14ac:dyDescent="0.3">
      <c r="A791" t="s">
        <v>36</v>
      </c>
      <c r="B791">
        <v>100000</v>
      </c>
      <c r="C791">
        <v>1</v>
      </c>
      <c r="D791">
        <v>0</v>
      </c>
      <c r="E791">
        <v>1</v>
      </c>
      <c r="F791" t="s">
        <v>58</v>
      </c>
      <c r="G791" t="s">
        <v>51</v>
      </c>
    </row>
    <row r="792" spans="1:7" x14ac:dyDescent="0.3">
      <c r="A792" t="s">
        <v>36</v>
      </c>
      <c r="B792">
        <v>100000</v>
      </c>
      <c r="C792">
        <v>1</v>
      </c>
      <c r="D792">
        <v>0</v>
      </c>
      <c r="E792">
        <v>1</v>
      </c>
      <c r="F792" t="s">
        <v>58</v>
      </c>
      <c r="G792" t="s">
        <v>51</v>
      </c>
    </row>
    <row r="793" spans="1:7" x14ac:dyDescent="0.3">
      <c r="A793" t="s">
        <v>36</v>
      </c>
      <c r="B793">
        <v>100000</v>
      </c>
      <c r="C793">
        <v>1</v>
      </c>
      <c r="D793">
        <v>0</v>
      </c>
      <c r="E793">
        <v>1</v>
      </c>
      <c r="F793" t="s">
        <v>58</v>
      </c>
      <c r="G793" t="s">
        <v>51</v>
      </c>
    </row>
    <row r="794" spans="1:7" x14ac:dyDescent="0.3">
      <c r="A794" t="s">
        <v>36</v>
      </c>
      <c r="B794">
        <v>100000</v>
      </c>
      <c r="C794">
        <v>1</v>
      </c>
      <c r="D794">
        <v>0</v>
      </c>
      <c r="E794">
        <v>0</v>
      </c>
      <c r="F794" t="s">
        <v>572</v>
      </c>
      <c r="G794" t="s">
        <v>2084</v>
      </c>
    </row>
    <row r="795" spans="1:7" x14ac:dyDescent="0.3">
      <c r="A795" t="s">
        <v>699</v>
      </c>
      <c r="B795">
        <v>100000</v>
      </c>
      <c r="C795">
        <v>1</v>
      </c>
      <c r="D795">
        <v>0</v>
      </c>
      <c r="E795">
        <v>1</v>
      </c>
      <c r="F795" t="s">
        <v>58</v>
      </c>
      <c r="G795" t="s">
        <v>2085</v>
      </c>
    </row>
    <row r="796" spans="1:7" x14ac:dyDescent="0.3">
      <c r="A796" t="s">
        <v>680</v>
      </c>
      <c r="B796">
        <v>100000</v>
      </c>
      <c r="C796">
        <v>1</v>
      </c>
      <c r="D796">
        <v>0</v>
      </c>
      <c r="E796">
        <v>1</v>
      </c>
      <c r="F796" t="s">
        <v>58</v>
      </c>
      <c r="G796" t="s">
        <v>2085</v>
      </c>
    </row>
    <row r="797" spans="1:7" x14ac:dyDescent="0.3">
      <c r="A797" t="s">
        <v>36</v>
      </c>
      <c r="B797">
        <v>100000</v>
      </c>
      <c r="C797">
        <v>1</v>
      </c>
      <c r="D797">
        <v>0</v>
      </c>
      <c r="E797">
        <v>1</v>
      </c>
      <c r="F797" t="s">
        <v>58</v>
      </c>
      <c r="G797" t="s">
        <v>51</v>
      </c>
    </row>
    <row r="798" spans="1:7" x14ac:dyDescent="0.3">
      <c r="A798" t="s">
        <v>36</v>
      </c>
      <c r="B798">
        <v>100000</v>
      </c>
      <c r="C798">
        <v>1</v>
      </c>
      <c r="D798">
        <v>0</v>
      </c>
      <c r="E798">
        <v>1</v>
      </c>
      <c r="F798" t="s">
        <v>58</v>
      </c>
      <c r="G798" t="s">
        <v>51</v>
      </c>
    </row>
    <row r="799" spans="1:7" x14ac:dyDescent="0.3">
      <c r="A799" t="s">
        <v>36</v>
      </c>
      <c r="B799">
        <v>100000</v>
      </c>
      <c r="C799">
        <v>1</v>
      </c>
      <c r="D799">
        <v>0</v>
      </c>
      <c r="E799">
        <v>1</v>
      </c>
      <c r="F799" t="s">
        <v>58</v>
      </c>
      <c r="G799" t="s">
        <v>51</v>
      </c>
    </row>
    <row r="800" spans="1:7" x14ac:dyDescent="0.3">
      <c r="A800" t="s">
        <v>36</v>
      </c>
      <c r="B800">
        <v>100000</v>
      </c>
      <c r="C800">
        <v>1</v>
      </c>
      <c r="D800">
        <v>0</v>
      </c>
      <c r="E800">
        <v>1</v>
      </c>
      <c r="F800" t="s">
        <v>58</v>
      </c>
      <c r="G800" t="s">
        <v>51</v>
      </c>
    </row>
    <row r="801" spans="1:7" x14ac:dyDescent="0.3">
      <c r="A801" t="s">
        <v>36</v>
      </c>
      <c r="B801">
        <v>100000</v>
      </c>
      <c r="C801">
        <v>1</v>
      </c>
      <c r="D801">
        <v>0</v>
      </c>
      <c r="E801">
        <v>1</v>
      </c>
      <c r="F801" t="s">
        <v>58</v>
      </c>
      <c r="G801" t="s">
        <v>51</v>
      </c>
    </row>
    <row r="802" spans="1:7" x14ac:dyDescent="0.3">
      <c r="A802" t="s">
        <v>36</v>
      </c>
      <c r="B802">
        <v>100000</v>
      </c>
      <c r="C802">
        <v>1</v>
      </c>
      <c r="D802">
        <v>0</v>
      </c>
      <c r="E802">
        <v>1</v>
      </c>
      <c r="F802" t="s">
        <v>58</v>
      </c>
      <c r="G802" t="s">
        <v>51</v>
      </c>
    </row>
    <row r="803" spans="1:7" x14ac:dyDescent="0.3">
      <c r="A803" t="s">
        <v>36</v>
      </c>
      <c r="B803">
        <v>100000</v>
      </c>
      <c r="C803">
        <v>1</v>
      </c>
      <c r="D803">
        <v>0</v>
      </c>
      <c r="E803">
        <v>1</v>
      </c>
      <c r="F803" t="s">
        <v>58</v>
      </c>
      <c r="G803" t="s">
        <v>51</v>
      </c>
    </row>
    <row r="804" spans="1:7" x14ac:dyDescent="0.3">
      <c r="A804" t="s">
        <v>36</v>
      </c>
      <c r="B804">
        <v>100000</v>
      </c>
      <c r="C804">
        <v>1</v>
      </c>
      <c r="D804">
        <v>0</v>
      </c>
      <c r="E804">
        <v>1</v>
      </c>
      <c r="F804" t="s">
        <v>58</v>
      </c>
      <c r="G804" t="s">
        <v>51</v>
      </c>
    </row>
    <row r="805" spans="1:7" x14ac:dyDescent="0.3">
      <c r="A805" t="s">
        <v>36</v>
      </c>
      <c r="B805">
        <v>100000</v>
      </c>
      <c r="C805">
        <v>1</v>
      </c>
      <c r="D805">
        <v>0</v>
      </c>
      <c r="E805">
        <v>1</v>
      </c>
      <c r="F805" t="s">
        <v>58</v>
      </c>
      <c r="G805" t="s">
        <v>51</v>
      </c>
    </row>
    <row r="806" spans="1:7" x14ac:dyDescent="0.3">
      <c r="A806" t="s">
        <v>36</v>
      </c>
      <c r="B806">
        <v>100000</v>
      </c>
      <c r="C806">
        <v>1</v>
      </c>
      <c r="D806">
        <v>0</v>
      </c>
      <c r="E806">
        <v>1</v>
      </c>
      <c r="F806" t="s">
        <v>58</v>
      </c>
      <c r="G806" t="s">
        <v>51</v>
      </c>
    </row>
    <row r="807" spans="1:7" x14ac:dyDescent="0.3">
      <c r="A807" t="s">
        <v>36</v>
      </c>
      <c r="B807">
        <v>100000</v>
      </c>
      <c r="C807">
        <v>1</v>
      </c>
      <c r="D807">
        <v>0</v>
      </c>
      <c r="E807">
        <v>1</v>
      </c>
      <c r="F807" t="s">
        <v>58</v>
      </c>
      <c r="G807" t="s">
        <v>51</v>
      </c>
    </row>
    <row r="808" spans="1:7" x14ac:dyDescent="0.3">
      <c r="A808" t="s">
        <v>36</v>
      </c>
      <c r="B808">
        <v>100000</v>
      </c>
      <c r="C808">
        <v>1</v>
      </c>
      <c r="D808">
        <v>0</v>
      </c>
      <c r="E808">
        <v>1</v>
      </c>
      <c r="F808" t="s">
        <v>58</v>
      </c>
      <c r="G808" t="s">
        <v>51</v>
      </c>
    </row>
    <row r="809" spans="1:7" x14ac:dyDescent="0.3">
      <c r="A809" t="s">
        <v>36</v>
      </c>
      <c r="B809">
        <v>100000</v>
      </c>
      <c r="C809">
        <v>1</v>
      </c>
      <c r="D809">
        <v>0</v>
      </c>
      <c r="E809">
        <v>1</v>
      </c>
      <c r="F809" t="s">
        <v>58</v>
      </c>
      <c r="G809" t="s">
        <v>51</v>
      </c>
    </row>
    <row r="810" spans="1:7" x14ac:dyDescent="0.3">
      <c r="A810" t="s">
        <v>36</v>
      </c>
      <c r="B810">
        <v>100000</v>
      </c>
      <c r="C810">
        <v>1</v>
      </c>
      <c r="D810">
        <v>0</v>
      </c>
      <c r="E810">
        <v>1</v>
      </c>
      <c r="F810" t="s">
        <v>58</v>
      </c>
      <c r="G810" t="s">
        <v>51</v>
      </c>
    </row>
    <row r="811" spans="1:7" x14ac:dyDescent="0.3">
      <c r="A811" t="s">
        <v>36</v>
      </c>
      <c r="B811">
        <v>100000</v>
      </c>
      <c r="C811">
        <v>1</v>
      </c>
      <c r="D811">
        <v>0</v>
      </c>
      <c r="E811">
        <v>1</v>
      </c>
      <c r="F811" t="s">
        <v>58</v>
      </c>
      <c r="G811" t="s">
        <v>51</v>
      </c>
    </row>
    <row r="812" spans="1:7" x14ac:dyDescent="0.3">
      <c r="A812" t="s">
        <v>36</v>
      </c>
      <c r="B812">
        <v>100000</v>
      </c>
      <c r="C812">
        <v>1</v>
      </c>
      <c r="D812">
        <v>0</v>
      </c>
      <c r="E812">
        <v>1</v>
      </c>
      <c r="F812" t="s">
        <v>58</v>
      </c>
      <c r="G812" t="s">
        <v>51</v>
      </c>
    </row>
    <row r="813" spans="1:7" x14ac:dyDescent="0.3">
      <c r="A813" t="s">
        <v>36</v>
      </c>
      <c r="B813">
        <v>100000</v>
      </c>
      <c r="C813">
        <v>0</v>
      </c>
      <c r="D813">
        <v>0</v>
      </c>
      <c r="E813">
        <v>0</v>
      </c>
      <c r="F813" t="s">
        <v>387</v>
      </c>
      <c r="G813" t="s">
        <v>2085</v>
      </c>
    </row>
    <row r="814" spans="1:7" x14ac:dyDescent="0.3">
      <c r="A814" t="s">
        <v>36</v>
      </c>
      <c r="B814">
        <v>100000</v>
      </c>
      <c r="C814">
        <v>0</v>
      </c>
      <c r="D814">
        <v>1</v>
      </c>
      <c r="E814">
        <v>0</v>
      </c>
      <c r="F814" t="s">
        <v>572</v>
      </c>
      <c r="G814" t="s">
        <v>2085</v>
      </c>
    </row>
    <row r="815" spans="1:7" x14ac:dyDescent="0.3">
      <c r="A815" t="s">
        <v>36</v>
      </c>
      <c r="B815">
        <v>100000</v>
      </c>
      <c r="C815">
        <v>1</v>
      </c>
      <c r="D815">
        <v>1</v>
      </c>
      <c r="E815">
        <v>0</v>
      </c>
      <c r="F815" t="s">
        <v>572</v>
      </c>
      <c r="G815" t="s">
        <v>51</v>
      </c>
    </row>
    <row r="816" spans="1:7" x14ac:dyDescent="0.3">
      <c r="A816" t="s">
        <v>36</v>
      </c>
      <c r="B816">
        <v>100000</v>
      </c>
      <c r="C816">
        <v>0</v>
      </c>
      <c r="D816">
        <v>1</v>
      </c>
      <c r="E816">
        <v>1</v>
      </c>
      <c r="F816" t="s">
        <v>1759</v>
      </c>
      <c r="G816" t="s">
        <v>51</v>
      </c>
    </row>
    <row r="817" spans="1:7" x14ac:dyDescent="0.3">
      <c r="A817" t="s">
        <v>1938</v>
      </c>
      <c r="B817">
        <v>100000</v>
      </c>
      <c r="C817">
        <v>1</v>
      </c>
      <c r="D817">
        <v>0</v>
      </c>
      <c r="E817">
        <v>1</v>
      </c>
      <c r="F817" t="s">
        <v>1759</v>
      </c>
      <c r="G817" t="s">
        <v>51</v>
      </c>
    </row>
    <row r="818" spans="1:7" x14ac:dyDescent="0.3">
      <c r="A818" t="s">
        <v>36</v>
      </c>
      <c r="B818">
        <v>100000</v>
      </c>
      <c r="C818">
        <v>0</v>
      </c>
      <c r="D818">
        <v>1</v>
      </c>
      <c r="E818">
        <v>1</v>
      </c>
      <c r="F818" t="s">
        <v>1759</v>
      </c>
      <c r="G818" t="s">
        <v>51</v>
      </c>
    </row>
    <row r="819" spans="1:7" x14ac:dyDescent="0.3">
      <c r="A819" t="s">
        <v>36</v>
      </c>
      <c r="B819">
        <v>100000</v>
      </c>
      <c r="C819">
        <v>1</v>
      </c>
      <c r="D819">
        <v>0</v>
      </c>
      <c r="E819">
        <v>1</v>
      </c>
      <c r="F819" t="s">
        <v>1759</v>
      </c>
      <c r="G819" t="s">
        <v>51</v>
      </c>
    </row>
    <row r="820" spans="1:7" x14ac:dyDescent="0.3">
      <c r="A820" t="s">
        <v>36</v>
      </c>
      <c r="B820">
        <v>100000</v>
      </c>
      <c r="C820">
        <v>0</v>
      </c>
      <c r="D820">
        <v>1</v>
      </c>
      <c r="E820">
        <v>1</v>
      </c>
      <c r="F820" t="s">
        <v>1759</v>
      </c>
      <c r="G820" t="s">
        <v>51</v>
      </c>
    </row>
    <row r="821" spans="1:7" x14ac:dyDescent="0.3">
      <c r="A821" t="s">
        <v>36</v>
      </c>
      <c r="B821">
        <v>100000</v>
      </c>
      <c r="C821">
        <v>1</v>
      </c>
      <c r="D821">
        <v>0</v>
      </c>
      <c r="E821">
        <v>1</v>
      </c>
      <c r="F821" t="s">
        <v>1759</v>
      </c>
      <c r="G821" t="s">
        <v>51</v>
      </c>
    </row>
    <row r="822" spans="1:7" x14ac:dyDescent="0.3">
      <c r="A822" t="s">
        <v>36</v>
      </c>
      <c r="B822">
        <v>100000</v>
      </c>
      <c r="C822">
        <v>0</v>
      </c>
      <c r="D822">
        <v>1</v>
      </c>
      <c r="E822">
        <v>1</v>
      </c>
      <c r="F822" t="s">
        <v>1759</v>
      </c>
      <c r="G822" t="s">
        <v>51</v>
      </c>
    </row>
    <row r="823" spans="1:7" x14ac:dyDescent="0.3">
      <c r="A823" t="s">
        <v>36</v>
      </c>
      <c r="B823">
        <v>100000</v>
      </c>
      <c r="C823">
        <v>1</v>
      </c>
      <c r="D823">
        <v>0</v>
      </c>
      <c r="E823">
        <v>1</v>
      </c>
      <c r="F823" t="s">
        <v>1759</v>
      </c>
      <c r="G823" t="s">
        <v>51</v>
      </c>
    </row>
    <row r="824" spans="1:7" x14ac:dyDescent="0.3">
      <c r="A824" t="s">
        <v>36</v>
      </c>
      <c r="B824">
        <v>100000</v>
      </c>
      <c r="C824">
        <v>0</v>
      </c>
      <c r="D824">
        <v>1</v>
      </c>
      <c r="E824">
        <v>1</v>
      </c>
      <c r="F824" t="s">
        <v>1759</v>
      </c>
      <c r="G824" t="s">
        <v>51</v>
      </c>
    </row>
    <row r="825" spans="1:7" x14ac:dyDescent="0.3">
      <c r="A825" t="s">
        <v>36</v>
      </c>
      <c r="B825">
        <v>100000</v>
      </c>
      <c r="C825">
        <v>1</v>
      </c>
      <c r="D825">
        <v>0</v>
      </c>
      <c r="E825">
        <v>1</v>
      </c>
      <c r="F825" t="s">
        <v>1759</v>
      </c>
      <c r="G825" t="s">
        <v>51</v>
      </c>
    </row>
    <row r="826" spans="1:7" x14ac:dyDescent="0.3">
      <c r="A826" t="s">
        <v>36</v>
      </c>
      <c r="B826">
        <v>100120</v>
      </c>
      <c r="C826">
        <v>1</v>
      </c>
      <c r="D826">
        <v>0</v>
      </c>
      <c r="E826">
        <v>0</v>
      </c>
      <c r="F826" t="s">
        <v>572</v>
      </c>
      <c r="G826" t="s">
        <v>2085</v>
      </c>
    </row>
    <row r="827" spans="1:7" x14ac:dyDescent="0.3">
      <c r="A827" t="s">
        <v>36</v>
      </c>
      <c r="B827">
        <v>100120</v>
      </c>
      <c r="C827">
        <v>1</v>
      </c>
      <c r="D827">
        <v>0</v>
      </c>
      <c r="E827">
        <v>0</v>
      </c>
      <c r="F827" t="s">
        <v>572</v>
      </c>
      <c r="G827" t="s">
        <v>2085</v>
      </c>
    </row>
    <row r="828" spans="1:7" x14ac:dyDescent="0.3">
      <c r="A828" t="s">
        <v>36</v>
      </c>
      <c r="B828">
        <v>100120</v>
      </c>
      <c r="C828">
        <v>1</v>
      </c>
      <c r="D828">
        <v>0</v>
      </c>
      <c r="E828">
        <v>0</v>
      </c>
      <c r="F828" t="s">
        <v>572</v>
      </c>
      <c r="G828" t="s">
        <v>2085</v>
      </c>
    </row>
    <row r="829" spans="1:7" x14ac:dyDescent="0.3">
      <c r="A829" t="s">
        <v>36</v>
      </c>
      <c r="B829">
        <v>100120</v>
      </c>
      <c r="C829">
        <v>1</v>
      </c>
      <c r="D829">
        <v>0</v>
      </c>
      <c r="E829">
        <v>0</v>
      </c>
      <c r="F829" t="s">
        <v>572</v>
      </c>
      <c r="G829" t="s">
        <v>2085</v>
      </c>
    </row>
    <row r="830" spans="1:7" x14ac:dyDescent="0.3">
      <c r="A830" t="s">
        <v>36</v>
      </c>
      <c r="B830">
        <v>100120</v>
      </c>
      <c r="C830">
        <v>1</v>
      </c>
      <c r="D830">
        <v>0</v>
      </c>
      <c r="E830">
        <v>0</v>
      </c>
      <c r="F830" t="s">
        <v>572</v>
      </c>
      <c r="G830" t="s">
        <v>2085</v>
      </c>
    </row>
    <row r="831" spans="1:7" x14ac:dyDescent="0.3">
      <c r="A831" t="s">
        <v>705</v>
      </c>
      <c r="B831">
        <v>100481</v>
      </c>
      <c r="C831">
        <v>0</v>
      </c>
      <c r="D831">
        <v>0</v>
      </c>
      <c r="E831">
        <v>0</v>
      </c>
      <c r="F831" t="s">
        <v>2047</v>
      </c>
      <c r="G831" t="s">
        <v>51</v>
      </c>
    </row>
    <row r="832" spans="1:7" x14ac:dyDescent="0.3">
      <c r="A832" t="s">
        <v>705</v>
      </c>
      <c r="B832">
        <v>100481</v>
      </c>
      <c r="C832">
        <v>0</v>
      </c>
      <c r="D832">
        <v>0</v>
      </c>
      <c r="E832">
        <v>0</v>
      </c>
      <c r="F832" t="s">
        <v>2047</v>
      </c>
      <c r="G832" t="s">
        <v>51</v>
      </c>
    </row>
    <row r="833" spans="1:7" x14ac:dyDescent="0.3">
      <c r="A833" t="s">
        <v>62</v>
      </c>
      <c r="B833">
        <v>100932</v>
      </c>
      <c r="C833">
        <v>1</v>
      </c>
      <c r="D833">
        <v>0</v>
      </c>
      <c r="E833">
        <v>1</v>
      </c>
      <c r="F833" t="s">
        <v>387</v>
      </c>
      <c r="G833" t="s">
        <v>51</v>
      </c>
    </row>
    <row r="834" spans="1:7" x14ac:dyDescent="0.3">
      <c r="A834" t="s">
        <v>45</v>
      </c>
      <c r="B834">
        <v>101043</v>
      </c>
      <c r="C834">
        <v>1</v>
      </c>
      <c r="D834">
        <v>1</v>
      </c>
      <c r="E834">
        <v>0</v>
      </c>
      <c r="F834" t="s">
        <v>572</v>
      </c>
      <c r="G834" t="s">
        <v>51</v>
      </c>
    </row>
    <row r="835" spans="1:7" x14ac:dyDescent="0.3">
      <c r="A835" t="s">
        <v>1653</v>
      </c>
      <c r="B835">
        <v>101500</v>
      </c>
      <c r="C835">
        <v>0</v>
      </c>
      <c r="D835">
        <v>1</v>
      </c>
      <c r="E835">
        <v>0</v>
      </c>
      <c r="F835" t="s">
        <v>572</v>
      </c>
      <c r="G835" t="s">
        <v>2085</v>
      </c>
    </row>
    <row r="836" spans="1:7" x14ac:dyDescent="0.3">
      <c r="A836" t="s">
        <v>1248</v>
      </c>
      <c r="B836">
        <v>101571</v>
      </c>
      <c r="C836">
        <v>1</v>
      </c>
      <c r="D836">
        <v>0</v>
      </c>
      <c r="E836">
        <v>0</v>
      </c>
      <c r="F836" t="s">
        <v>387</v>
      </c>
      <c r="G836" t="s">
        <v>51</v>
      </c>
    </row>
    <row r="837" spans="1:7" x14ac:dyDescent="0.3">
      <c r="A837" t="s">
        <v>36</v>
      </c>
      <c r="B837">
        <v>101936</v>
      </c>
      <c r="C837">
        <v>1</v>
      </c>
      <c r="D837">
        <v>1</v>
      </c>
      <c r="E837">
        <v>0</v>
      </c>
      <c r="F837" t="s">
        <v>387</v>
      </c>
      <c r="G837" t="s">
        <v>2085</v>
      </c>
    </row>
    <row r="838" spans="1:7" x14ac:dyDescent="0.3">
      <c r="A838" t="s">
        <v>36</v>
      </c>
      <c r="B838">
        <v>101936</v>
      </c>
      <c r="C838">
        <v>1</v>
      </c>
      <c r="D838">
        <v>1</v>
      </c>
      <c r="E838">
        <v>0</v>
      </c>
      <c r="F838" t="s">
        <v>387</v>
      </c>
      <c r="G838" t="s">
        <v>2085</v>
      </c>
    </row>
    <row r="839" spans="1:7" x14ac:dyDescent="0.3">
      <c r="A839" t="s">
        <v>36</v>
      </c>
      <c r="B839">
        <v>101936</v>
      </c>
      <c r="C839">
        <v>1</v>
      </c>
      <c r="D839">
        <v>1</v>
      </c>
      <c r="E839">
        <v>0</v>
      </c>
      <c r="F839" t="s">
        <v>387</v>
      </c>
      <c r="G839" t="s">
        <v>2085</v>
      </c>
    </row>
    <row r="840" spans="1:7" x14ac:dyDescent="0.3">
      <c r="A840" t="s">
        <v>36</v>
      </c>
      <c r="B840">
        <v>101936</v>
      </c>
      <c r="C840">
        <v>1</v>
      </c>
      <c r="D840">
        <v>1</v>
      </c>
      <c r="E840">
        <v>0</v>
      </c>
      <c r="F840" t="s">
        <v>387</v>
      </c>
      <c r="G840" t="s">
        <v>2085</v>
      </c>
    </row>
    <row r="841" spans="1:7" x14ac:dyDescent="0.3">
      <c r="A841" t="s">
        <v>36</v>
      </c>
      <c r="B841">
        <v>101936</v>
      </c>
      <c r="C841">
        <v>1</v>
      </c>
      <c r="D841">
        <v>1</v>
      </c>
      <c r="E841">
        <v>0</v>
      </c>
      <c r="F841" t="s">
        <v>387</v>
      </c>
      <c r="G841" t="s">
        <v>2085</v>
      </c>
    </row>
    <row r="842" spans="1:7" x14ac:dyDescent="0.3">
      <c r="A842" t="s">
        <v>36</v>
      </c>
      <c r="B842">
        <v>101936</v>
      </c>
      <c r="C842">
        <v>1</v>
      </c>
      <c r="D842">
        <v>1</v>
      </c>
      <c r="E842">
        <v>0</v>
      </c>
      <c r="F842" t="s">
        <v>387</v>
      </c>
      <c r="G842" t="s">
        <v>2085</v>
      </c>
    </row>
    <row r="843" spans="1:7" x14ac:dyDescent="0.3">
      <c r="A843" t="s">
        <v>45</v>
      </c>
      <c r="B843">
        <v>102209</v>
      </c>
      <c r="C843">
        <v>1</v>
      </c>
      <c r="D843">
        <v>0</v>
      </c>
      <c r="E843">
        <v>1</v>
      </c>
      <c r="F843" t="s">
        <v>2047</v>
      </c>
      <c r="G843" t="s">
        <v>2085</v>
      </c>
    </row>
    <row r="844" spans="1:7" x14ac:dyDescent="0.3">
      <c r="A844" t="s">
        <v>279</v>
      </c>
      <c r="B844">
        <v>102271</v>
      </c>
      <c r="C844">
        <v>1</v>
      </c>
      <c r="D844">
        <v>0</v>
      </c>
      <c r="E844">
        <v>1</v>
      </c>
      <c r="F844" t="s">
        <v>58</v>
      </c>
      <c r="G844" t="s">
        <v>2085</v>
      </c>
    </row>
    <row r="845" spans="1:7" x14ac:dyDescent="0.3">
      <c r="A845" t="s">
        <v>512</v>
      </c>
      <c r="B845">
        <v>102372</v>
      </c>
      <c r="C845">
        <v>1</v>
      </c>
      <c r="D845">
        <v>0</v>
      </c>
      <c r="E845">
        <v>1</v>
      </c>
      <c r="F845" t="s">
        <v>58</v>
      </c>
      <c r="G845" t="s">
        <v>51</v>
      </c>
    </row>
    <row r="846" spans="1:7" x14ac:dyDescent="0.3">
      <c r="A846" t="s">
        <v>512</v>
      </c>
      <c r="B846">
        <v>102372</v>
      </c>
      <c r="C846">
        <v>1</v>
      </c>
      <c r="D846">
        <v>0</v>
      </c>
      <c r="E846">
        <v>1</v>
      </c>
      <c r="F846" t="s">
        <v>58</v>
      </c>
      <c r="G846" t="s">
        <v>51</v>
      </c>
    </row>
    <row r="847" spans="1:7" x14ac:dyDescent="0.3">
      <c r="A847" t="s">
        <v>512</v>
      </c>
      <c r="B847">
        <v>102372</v>
      </c>
      <c r="C847">
        <v>1</v>
      </c>
      <c r="D847">
        <v>0</v>
      </c>
      <c r="E847">
        <v>1</v>
      </c>
      <c r="F847" t="s">
        <v>58</v>
      </c>
      <c r="G847" t="s">
        <v>51</v>
      </c>
    </row>
    <row r="848" spans="1:7" x14ac:dyDescent="0.3">
      <c r="A848" t="s">
        <v>512</v>
      </c>
      <c r="B848">
        <v>102372</v>
      </c>
      <c r="C848">
        <v>1</v>
      </c>
      <c r="D848">
        <v>0</v>
      </c>
      <c r="E848">
        <v>1</v>
      </c>
      <c r="F848" t="s">
        <v>58</v>
      </c>
      <c r="G848" t="s">
        <v>51</v>
      </c>
    </row>
    <row r="849" spans="1:7" x14ac:dyDescent="0.3">
      <c r="A849" t="s">
        <v>512</v>
      </c>
      <c r="B849">
        <v>102372</v>
      </c>
      <c r="C849">
        <v>1</v>
      </c>
      <c r="D849">
        <v>0</v>
      </c>
      <c r="E849">
        <v>1</v>
      </c>
      <c r="F849" t="s">
        <v>58</v>
      </c>
      <c r="G849" t="s">
        <v>51</v>
      </c>
    </row>
    <row r="850" spans="1:7" x14ac:dyDescent="0.3">
      <c r="A850" t="s">
        <v>512</v>
      </c>
      <c r="B850">
        <v>102372</v>
      </c>
      <c r="C850">
        <v>1</v>
      </c>
      <c r="D850">
        <v>0</v>
      </c>
      <c r="E850">
        <v>1</v>
      </c>
      <c r="F850" t="s">
        <v>58</v>
      </c>
      <c r="G850" t="s">
        <v>51</v>
      </c>
    </row>
    <row r="851" spans="1:7" x14ac:dyDescent="0.3">
      <c r="A851" t="s">
        <v>512</v>
      </c>
      <c r="B851">
        <v>102372</v>
      </c>
      <c r="C851">
        <v>1</v>
      </c>
      <c r="D851">
        <v>0</v>
      </c>
      <c r="E851">
        <v>1</v>
      </c>
      <c r="F851" t="s">
        <v>58</v>
      </c>
      <c r="G851" t="s">
        <v>51</v>
      </c>
    </row>
    <row r="852" spans="1:7" x14ac:dyDescent="0.3">
      <c r="A852" t="s">
        <v>512</v>
      </c>
      <c r="B852">
        <v>102372</v>
      </c>
      <c r="C852">
        <v>1</v>
      </c>
      <c r="D852">
        <v>0</v>
      </c>
      <c r="E852">
        <v>1</v>
      </c>
      <c r="F852" t="s">
        <v>58</v>
      </c>
      <c r="G852" t="s">
        <v>51</v>
      </c>
    </row>
    <row r="853" spans="1:7" x14ac:dyDescent="0.3">
      <c r="A853" t="s">
        <v>512</v>
      </c>
      <c r="B853">
        <v>102372</v>
      </c>
      <c r="C853">
        <v>1</v>
      </c>
      <c r="D853">
        <v>0</v>
      </c>
      <c r="E853">
        <v>1</v>
      </c>
      <c r="F853" t="s">
        <v>58</v>
      </c>
      <c r="G853" t="s">
        <v>51</v>
      </c>
    </row>
    <row r="854" spans="1:7" x14ac:dyDescent="0.3">
      <c r="A854" t="s">
        <v>512</v>
      </c>
      <c r="B854">
        <v>102372</v>
      </c>
      <c r="C854">
        <v>1</v>
      </c>
      <c r="D854">
        <v>0</v>
      </c>
      <c r="E854">
        <v>1</v>
      </c>
      <c r="F854" t="s">
        <v>58</v>
      </c>
      <c r="G854" t="s">
        <v>51</v>
      </c>
    </row>
    <row r="855" spans="1:7" x14ac:dyDescent="0.3">
      <c r="A855" t="s">
        <v>512</v>
      </c>
      <c r="B855">
        <v>102372</v>
      </c>
      <c r="C855">
        <v>1</v>
      </c>
      <c r="D855">
        <v>0</v>
      </c>
      <c r="E855">
        <v>1</v>
      </c>
      <c r="F855" t="s">
        <v>58</v>
      </c>
      <c r="G855" t="s">
        <v>51</v>
      </c>
    </row>
    <row r="856" spans="1:7" x14ac:dyDescent="0.3">
      <c r="A856" t="s">
        <v>512</v>
      </c>
      <c r="B856">
        <v>102372</v>
      </c>
      <c r="C856">
        <v>1</v>
      </c>
      <c r="D856">
        <v>0</v>
      </c>
      <c r="E856">
        <v>1</v>
      </c>
      <c r="F856" t="s">
        <v>58</v>
      </c>
      <c r="G856" t="s">
        <v>51</v>
      </c>
    </row>
    <row r="857" spans="1:7" x14ac:dyDescent="0.3">
      <c r="A857" t="s">
        <v>512</v>
      </c>
      <c r="B857">
        <v>102372</v>
      </c>
      <c r="C857">
        <v>1</v>
      </c>
      <c r="D857">
        <v>0</v>
      </c>
      <c r="E857">
        <v>1</v>
      </c>
      <c r="F857" t="s">
        <v>58</v>
      </c>
      <c r="G857" t="s">
        <v>51</v>
      </c>
    </row>
    <row r="858" spans="1:7" x14ac:dyDescent="0.3">
      <c r="A858" t="s">
        <v>512</v>
      </c>
      <c r="B858">
        <v>102372</v>
      </c>
      <c r="C858">
        <v>1</v>
      </c>
      <c r="D858">
        <v>0</v>
      </c>
      <c r="E858">
        <v>1</v>
      </c>
      <c r="F858" t="s">
        <v>58</v>
      </c>
      <c r="G858" t="s">
        <v>51</v>
      </c>
    </row>
    <row r="859" spans="1:7" x14ac:dyDescent="0.3">
      <c r="A859" t="s">
        <v>512</v>
      </c>
      <c r="B859">
        <v>102372</v>
      </c>
      <c r="C859">
        <v>1</v>
      </c>
      <c r="D859">
        <v>0</v>
      </c>
      <c r="E859">
        <v>1</v>
      </c>
      <c r="F859" t="s">
        <v>58</v>
      </c>
      <c r="G859" t="s">
        <v>51</v>
      </c>
    </row>
    <row r="860" spans="1:7" x14ac:dyDescent="0.3">
      <c r="A860" t="s">
        <v>512</v>
      </c>
      <c r="B860">
        <v>102372</v>
      </c>
      <c r="C860">
        <v>1</v>
      </c>
      <c r="D860">
        <v>0</v>
      </c>
      <c r="E860">
        <v>1</v>
      </c>
      <c r="F860" t="s">
        <v>58</v>
      </c>
      <c r="G860" t="s">
        <v>51</v>
      </c>
    </row>
    <row r="861" spans="1:7" x14ac:dyDescent="0.3">
      <c r="A861" t="s">
        <v>512</v>
      </c>
      <c r="B861">
        <v>102372</v>
      </c>
      <c r="C861">
        <v>1</v>
      </c>
      <c r="D861">
        <v>0</v>
      </c>
      <c r="E861">
        <v>1</v>
      </c>
      <c r="F861" t="s">
        <v>58</v>
      </c>
      <c r="G861" t="s">
        <v>51</v>
      </c>
    </row>
    <row r="862" spans="1:7" x14ac:dyDescent="0.3">
      <c r="A862" t="s">
        <v>512</v>
      </c>
      <c r="B862">
        <v>102372</v>
      </c>
      <c r="C862">
        <v>1</v>
      </c>
      <c r="D862">
        <v>0</v>
      </c>
      <c r="E862">
        <v>1</v>
      </c>
      <c r="F862" t="s">
        <v>58</v>
      </c>
      <c r="G862" t="s">
        <v>51</v>
      </c>
    </row>
    <row r="863" spans="1:7" x14ac:dyDescent="0.3">
      <c r="A863" t="s">
        <v>512</v>
      </c>
      <c r="B863">
        <v>102372</v>
      </c>
      <c r="C863">
        <v>1</v>
      </c>
      <c r="D863">
        <v>0</v>
      </c>
      <c r="E863">
        <v>1</v>
      </c>
      <c r="F863" t="s">
        <v>58</v>
      </c>
      <c r="G863" t="s">
        <v>51</v>
      </c>
    </row>
    <row r="864" spans="1:7" x14ac:dyDescent="0.3">
      <c r="A864" t="s">
        <v>512</v>
      </c>
      <c r="B864">
        <v>102372</v>
      </c>
      <c r="C864">
        <v>1</v>
      </c>
      <c r="D864">
        <v>0</v>
      </c>
      <c r="E864">
        <v>1</v>
      </c>
      <c r="F864" t="s">
        <v>58</v>
      </c>
      <c r="G864" t="s">
        <v>51</v>
      </c>
    </row>
    <row r="865" spans="1:7" x14ac:dyDescent="0.3">
      <c r="A865" t="s">
        <v>512</v>
      </c>
      <c r="B865">
        <v>102372</v>
      </c>
      <c r="C865">
        <v>1</v>
      </c>
      <c r="D865">
        <v>0</v>
      </c>
      <c r="E865">
        <v>1</v>
      </c>
      <c r="F865" t="s">
        <v>58</v>
      </c>
      <c r="G865" t="s">
        <v>51</v>
      </c>
    </row>
    <row r="866" spans="1:7" x14ac:dyDescent="0.3">
      <c r="A866" t="s">
        <v>512</v>
      </c>
      <c r="B866">
        <v>102372</v>
      </c>
      <c r="C866">
        <v>1</v>
      </c>
      <c r="D866">
        <v>0</v>
      </c>
      <c r="E866">
        <v>1</v>
      </c>
      <c r="F866" t="s">
        <v>58</v>
      </c>
      <c r="G866" t="s">
        <v>51</v>
      </c>
    </row>
    <row r="867" spans="1:7" x14ac:dyDescent="0.3">
      <c r="A867" t="s">
        <v>1947</v>
      </c>
      <c r="B867">
        <v>102406</v>
      </c>
      <c r="C867">
        <v>1</v>
      </c>
      <c r="D867">
        <v>1</v>
      </c>
      <c r="E867">
        <v>1</v>
      </c>
      <c r="F867" t="s">
        <v>1759</v>
      </c>
      <c r="G867" t="s">
        <v>2085</v>
      </c>
    </row>
    <row r="868" spans="1:7" x14ac:dyDescent="0.3">
      <c r="A868" t="s">
        <v>1947</v>
      </c>
      <c r="B868">
        <v>102406</v>
      </c>
      <c r="C868">
        <v>1</v>
      </c>
      <c r="D868">
        <v>1</v>
      </c>
      <c r="E868">
        <v>1</v>
      </c>
      <c r="F868" t="s">
        <v>1759</v>
      </c>
      <c r="G868" t="s">
        <v>2085</v>
      </c>
    </row>
    <row r="869" spans="1:7" x14ac:dyDescent="0.3">
      <c r="A869" t="s">
        <v>350</v>
      </c>
      <c r="B869">
        <v>102469</v>
      </c>
      <c r="C869">
        <v>0</v>
      </c>
      <c r="D869">
        <v>1</v>
      </c>
      <c r="E869">
        <v>1</v>
      </c>
      <c r="F869" t="s">
        <v>58</v>
      </c>
      <c r="G869" t="s">
        <v>51</v>
      </c>
    </row>
    <row r="870" spans="1:7" x14ac:dyDescent="0.3">
      <c r="A870" t="s">
        <v>1980</v>
      </c>
      <c r="B870">
        <v>102541</v>
      </c>
      <c r="C870">
        <v>0</v>
      </c>
      <c r="D870">
        <v>1</v>
      </c>
      <c r="E870">
        <v>1</v>
      </c>
      <c r="F870" t="s">
        <v>2047</v>
      </c>
      <c r="G870" t="s">
        <v>51</v>
      </c>
    </row>
    <row r="871" spans="1:7" x14ac:dyDescent="0.3">
      <c r="A871" t="s">
        <v>128</v>
      </c>
      <c r="B871">
        <v>102715</v>
      </c>
      <c r="C871">
        <v>0</v>
      </c>
      <c r="D871">
        <v>0</v>
      </c>
      <c r="E871">
        <v>1</v>
      </c>
      <c r="F871" t="s">
        <v>2047</v>
      </c>
      <c r="G871" t="s">
        <v>51</v>
      </c>
    </row>
    <row r="872" spans="1:7" x14ac:dyDescent="0.3">
      <c r="A872" t="s">
        <v>78</v>
      </c>
      <c r="B872">
        <v>102817</v>
      </c>
      <c r="C872">
        <v>1</v>
      </c>
      <c r="D872">
        <v>1</v>
      </c>
      <c r="E872">
        <v>1</v>
      </c>
      <c r="F872" t="s">
        <v>58</v>
      </c>
      <c r="G872" t="s">
        <v>2084</v>
      </c>
    </row>
    <row r="873" spans="1:7" x14ac:dyDescent="0.3">
      <c r="A873" t="s">
        <v>78</v>
      </c>
      <c r="B873">
        <v>102817</v>
      </c>
      <c r="C873">
        <v>1</v>
      </c>
      <c r="D873">
        <v>1</v>
      </c>
      <c r="E873">
        <v>1</v>
      </c>
      <c r="F873" t="s">
        <v>58</v>
      </c>
      <c r="G873" t="s">
        <v>2084</v>
      </c>
    </row>
    <row r="874" spans="1:7" x14ac:dyDescent="0.3">
      <c r="A874" t="s">
        <v>78</v>
      </c>
      <c r="B874">
        <v>102817</v>
      </c>
      <c r="C874">
        <v>1</v>
      </c>
      <c r="D874">
        <v>1</v>
      </c>
      <c r="E874">
        <v>1</v>
      </c>
      <c r="F874" t="s">
        <v>58</v>
      </c>
      <c r="G874" t="s">
        <v>2084</v>
      </c>
    </row>
    <row r="875" spans="1:7" x14ac:dyDescent="0.3">
      <c r="A875" t="s">
        <v>78</v>
      </c>
      <c r="B875">
        <v>102817</v>
      </c>
      <c r="C875">
        <v>1</v>
      </c>
      <c r="D875">
        <v>1</v>
      </c>
      <c r="E875">
        <v>1</v>
      </c>
      <c r="F875" t="s">
        <v>58</v>
      </c>
      <c r="G875" t="s">
        <v>2084</v>
      </c>
    </row>
    <row r="876" spans="1:7" x14ac:dyDescent="0.3">
      <c r="A876" t="s">
        <v>78</v>
      </c>
      <c r="B876">
        <v>102817</v>
      </c>
      <c r="C876">
        <v>1</v>
      </c>
      <c r="D876">
        <v>1</v>
      </c>
      <c r="E876">
        <v>1</v>
      </c>
      <c r="F876" t="s">
        <v>58</v>
      </c>
      <c r="G876" t="s">
        <v>2084</v>
      </c>
    </row>
    <row r="877" spans="1:7" x14ac:dyDescent="0.3">
      <c r="A877" t="s">
        <v>78</v>
      </c>
      <c r="B877">
        <v>102817</v>
      </c>
      <c r="C877">
        <v>1</v>
      </c>
      <c r="D877">
        <v>1</v>
      </c>
      <c r="E877">
        <v>1</v>
      </c>
      <c r="F877" t="s">
        <v>58</v>
      </c>
      <c r="G877" t="s">
        <v>2084</v>
      </c>
    </row>
    <row r="878" spans="1:7" x14ac:dyDescent="0.3">
      <c r="A878" t="s">
        <v>78</v>
      </c>
      <c r="B878">
        <v>102817</v>
      </c>
      <c r="C878">
        <v>1</v>
      </c>
      <c r="D878">
        <v>1</v>
      </c>
      <c r="E878">
        <v>1</v>
      </c>
      <c r="F878" t="s">
        <v>58</v>
      </c>
      <c r="G878" t="s">
        <v>2084</v>
      </c>
    </row>
    <row r="879" spans="1:7" x14ac:dyDescent="0.3">
      <c r="A879" t="s">
        <v>78</v>
      </c>
      <c r="B879">
        <v>102817</v>
      </c>
      <c r="C879">
        <v>1</v>
      </c>
      <c r="D879">
        <v>1</v>
      </c>
      <c r="E879">
        <v>1</v>
      </c>
      <c r="F879" t="s">
        <v>58</v>
      </c>
      <c r="G879" t="s">
        <v>2084</v>
      </c>
    </row>
    <row r="880" spans="1:7" x14ac:dyDescent="0.3">
      <c r="A880" t="s">
        <v>78</v>
      </c>
      <c r="B880">
        <v>102817</v>
      </c>
      <c r="C880">
        <v>1</v>
      </c>
      <c r="D880">
        <v>1</v>
      </c>
      <c r="E880">
        <v>1</v>
      </c>
      <c r="F880" t="s">
        <v>58</v>
      </c>
      <c r="G880" t="s">
        <v>2084</v>
      </c>
    </row>
    <row r="881" spans="1:7" x14ac:dyDescent="0.3">
      <c r="A881" t="s">
        <v>78</v>
      </c>
      <c r="B881">
        <v>102817</v>
      </c>
      <c r="C881">
        <v>1</v>
      </c>
      <c r="D881">
        <v>1</v>
      </c>
      <c r="E881">
        <v>1</v>
      </c>
      <c r="F881" t="s">
        <v>58</v>
      </c>
      <c r="G881" t="s">
        <v>2084</v>
      </c>
    </row>
    <row r="882" spans="1:7" x14ac:dyDescent="0.3">
      <c r="A882" t="s">
        <v>78</v>
      </c>
      <c r="B882">
        <v>102817</v>
      </c>
      <c r="C882">
        <v>1</v>
      </c>
      <c r="D882">
        <v>1</v>
      </c>
      <c r="E882">
        <v>1</v>
      </c>
      <c r="F882" t="s">
        <v>58</v>
      </c>
      <c r="G882" t="s">
        <v>2084</v>
      </c>
    </row>
    <row r="883" spans="1:7" x14ac:dyDescent="0.3">
      <c r="A883" t="s">
        <v>78</v>
      </c>
      <c r="B883">
        <v>102817</v>
      </c>
      <c r="C883">
        <v>1</v>
      </c>
      <c r="D883">
        <v>1</v>
      </c>
      <c r="E883">
        <v>1</v>
      </c>
      <c r="F883" t="s">
        <v>58</v>
      </c>
      <c r="G883" t="s">
        <v>2084</v>
      </c>
    </row>
    <row r="884" spans="1:7" x14ac:dyDescent="0.3">
      <c r="A884" t="s">
        <v>78</v>
      </c>
      <c r="B884">
        <v>102817</v>
      </c>
      <c r="C884">
        <v>1</v>
      </c>
      <c r="D884">
        <v>1</v>
      </c>
      <c r="E884">
        <v>1</v>
      </c>
      <c r="F884" t="s">
        <v>58</v>
      </c>
      <c r="G884" t="s">
        <v>2084</v>
      </c>
    </row>
    <row r="885" spans="1:7" x14ac:dyDescent="0.3">
      <c r="A885" t="s">
        <v>78</v>
      </c>
      <c r="B885">
        <v>102817</v>
      </c>
      <c r="C885">
        <v>1</v>
      </c>
      <c r="D885">
        <v>1</v>
      </c>
      <c r="E885">
        <v>1</v>
      </c>
      <c r="F885" t="s">
        <v>58</v>
      </c>
      <c r="G885" t="s">
        <v>2084</v>
      </c>
    </row>
    <row r="886" spans="1:7" x14ac:dyDescent="0.3">
      <c r="A886" t="s">
        <v>78</v>
      </c>
      <c r="B886">
        <v>102817</v>
      </c>
      <c r="C886">
        <v>1</v>
      </c>
      <c r="D886">
        <v>1</v>
      </c>
      <c r="E886">
        <v>1</v>
      </c>
      <c r="F886" t="s">
        <v>58</v>
      </c>
      <c r="G886" t="s">
        <v>2084</v>
      </c>
    </row>
    <row r="887" spans="1:7" x14ac:dyDescent="0.3">
      <c r="A887" t="s">
        <v>78</v>
      </c>
      <c r="B887">
        <v>102817</v>
      </c>
      <c r="C887">
        <v>1</v>
      </c>
      <c r="D887">
        <v>1</v>
      </c>
      <c r="E887">
        <v>1</v>
      </c>
      <c r="F887" t="s">
        <v>58</v>
      </c>
      <c r="G887" t="s">
        <v>2084</v>
      </c>
    </row>
    <row r="888" spans="1:7" x14ac:dyDescent="0.3">
      <c r="A888" t="s">
        <v>78</v>
      </c>
      <c r="B888">
        <v>102817</v>
      </c>
      <c r="C888">
        <v>1</v>
      </c>
      <c r="D888">
        <v>1</v>
      </c>
      <c r="E888">
        <v>1</v>
      </c>
      <c r="F888" t="s">
        <v>58</v>
      </c>
      <c r="G888" t="s">
        <v>2084</v>
      </c>
    </row>
    <row r="889" spans="1:7" x14ac:dyDescent="0.3">
      <c r="A889" t="s">
        <v>78</v>
      </c>
      <c r="B889">
        <v>102817</v>
      </c>
      <c r="C889">
        <v>1</v>
      </c>
      <c r="D889">
        <v>1</v>
      </c>
      <c r="E889">
        <v>1</v>
      </c>
      <c r="F889" t="s">
        <v>58</v>
      </c>
      <c r="G889" t="s">
        <v>2084</v>
      </c>
    </row>
    <row r="890" spans="1:7" x14ac:dyDescent="0.3">
      <c r="A890" t="s">
        <v>736</v>
      </c>
      <c r="B890">
        <v>102871</v>
      </c>
      <c r="C890">
        <v>1</v>
      </c>
      <c r="D890">
        <v>1</v>
      </c>
      <c r="E890">
        <v>1</v>
      </c>
      <c r="F890" t="s">
        <v>1759</v>
      </c>
      <c r="G890" t="s">
        <v>2084</v>
      </c>
    </row>
    <row r="891" spans="1:7" x14ac:dyDescent="0.3">
      <c r="A891" t="s">
        <v>72</v>
      </c>
      <c r="B891">
        <v>103268</v>
      </c>
      <c r="C891">
        <v>1</v>
      </c>
      <c r="D891">
        <v>0</v>
      </c>
      <c r="E891">
        <v>1</v>
      </c>
      <c r="F891" t="s">
        <v>58</v>
      </c>
      <c r="G891" t="s">
        <v>2084</v>
      </c>
    </row>
    <row r="892" spans="1:7" x14ac:dyDescent="0.3">
      <c r="A892" t="s">
        <v>72</v>
      </c>
      <c r="B892">
        <v>103268</v>
      </c>
      <c r="C892">
        <v>1</v>
      </c>
      <c r="D892">
        <v>0</v>
      </c>
      <c r="E892">
        <v>1</v>
      </c>
      <c r="F892" t="s">
        <v>58</v>
      </c>
      <c r="G892" t="s">
        <v>2084</v>
      </c>
    </row>
    <row r="893" spans="1:7" x14ac:dyDescent="0.3">
      <c r="A893" t="s">
        <v>72</v>
      </c>
      <c r="B893">
        <v>103268</v>
      </c>
      <c r="C893">
        <v>1</v>
      </c>
      <c r="D893">
        <v>0</v>
      </c>
      <c r="E893">
        <v>1</v>
      </c>
      <c r="F893" t="s">
        <v>58</v>
      </c>
      <c r="G893" t="s">
        <v>2084</v>
      </c>
    </row>
    <row r="894" spans="1:7" x14ac:dyDescent="0.3">
      <c r="A894" t="s">
        <v>72</v>
      </c>
      <c r="B894">
        <v>103268</v>
      </c>
      <c r="C894">
        <v>1</v>
      </c>
      <c r="D894">
        <v>0</v>
      </c>
      <c r="E894">
        <v>1</v>
      </c>
      <c r="F894" t="s">
        <v>58</v>
      </c>
      <c r="G894" t="s">
        <v>2084</v>
      </c>
    </row>
    <row r="895" spans="1:7" x14ac:dyDescent="0.3">
      <c r="A895" t="s">
        <v>72</v>
      </c>
      <c r="B895">
        <v>103268</v>
      </c>
      <c r="C895">
        <v>1</v>
      </c>
      <c r="D895">
        <v>0</v>
      </c>
      <c r="E895">
        <v>1</v>
      </c>
      <c r="F895" t="s">
        <v>58</v>
      </c>
      <c r="G895" t="s">
        <v>2084</v>
      </c>
    </row>
    <row r="896" spans="1:7" x14ac:dyDescent="0.3">
      <c r="A896" t="s">
        <v>72</v>
      </c>
      <c r="B896">
        <v>103268</v>
      </c>
      <c r="C896">
        <v>1</v>
      </c>
      <c r="D896">
        <v>0</v>
      </c>
      <c r="E896">
        <v>1</v>
      </c>
      <c r="F896" t="s">
        <v>58</v>
      </c>
      <c r="G896" t="s">
        <v>2084</v>
      </c>
    </row>
    <row r="897" spans="1:7" x14ac:dyDescent="0.3">
      <c r="A897" t="s">
        <v>72</v>
      </c>
      <c r="B897">
        <v>103268</v>
      </c>
      <c r="C897">
        <v>1</v>
      </c>
      <c r="D897">
        <v>0</v>
      </c>
      <c r="E897">
        <v>1</v>
      </c>
      <c r="F897" t="s">
        <v>58</v>
      </c>
      <c r="G897" t="s">
        <v>2084</v>
      </c>
    </row>
    <row r="898" spans="1:7" x14ac:dyDescent="0.3">
      <c r="A898" t="s">
        <v>72</v>
      </c>
      <c r="B898">
        <v>103268</v>
      </c>
      <c r="C898">
        <v>1</v>
      </c>
      <c r="D898">
        <v>0</v>
      </c>
      <c r="E898">
        <v>1</v>
      </c>
      <c r="F898" t="s">
        <v>58</v>
      </c>
      <c r="G898" t="s">
        <v>2084</v>
      </c>
    </row>
    <row r="899" spans="1:7" x14ac:dyDescent="0.3">
      <c r="A899" t="s">
        <v>72</v>
      </c>
      <c r="B899">
        <v>103268</v>
      </c>
      <c r="C899">
        <v>1</v>
      </c>
      <c r="D899">
        <v>0</v>
      </c>
      <c r="E899">
        <v>1</v>
      </c>
      <c r="F899" t="s">
        <v>58</v>
      </c>
      <c r="G899" t="s">
        <v>2084</v>
      </c>
    </row>
    <row r="900" spans="1:7" x14ac:dyDescent="0.3">
      <c r="A900" t="s">
        <v>72</v>
      </c>
      <c r="B900">
        <v>103268</v>
      </c>
      <c r="C900">
        <v>1</v>
      </c>
      <c r="D900">
        <v>0</v>
      </c>
      <c r="E900">
        <v>1</v>
      </c>
      <c r="F900" t="s">
        <v>58</v>
      </c>
      <c r="G900" t="s">
        <v>2084</v>
      </c>
    </row>
    <row r="901" spans="1:7" x14ac:dyDescent="0.3">
      <c r="A901" t="s">
        <v>72</v>
      </c>
      <c r="B901">
        <v>103268</v>
      </c>
      <c r="C901">
        <v>1</v>
      </c>
      <c r="D901">
        <v>0</v>
      </c>
      <c r="E901">
        <v>1</v>
      </c>
      <c r="F901" t="s">
        <v>58</v>
      </c>
      <c r="G901" t="s">
        <v>2084</v>
      </c>
    </row>
    <row r="902" spans="1:7" x14ac:dyDescent="0.3">
      <c r="A902" t="s">
        <v>72</v>
      </c>
      <c r="B902">
        <v>103268</v>
      </c>
      <c r="C902">
        <v>1</v>
      </c>
      <c r="D902">
        <v>0</v>
      </c>
      <c r="E902">
        <v>1</v>
      </c>
      <c r="F902" t="s">
        <v>58</v>
      </c>
      <c r="G902" t="s">
        <v>2084</v>
      </c>
    </row>
    <row r="903" spans="1:7" x14ac:dyDescent="0.3">
      <c r="A903" t="s">
        <v>72</v>
      </c>
      <c r="B903">
        <v>103268</v>
      </c>
      <c r="C903">
        <v>1</v>
      </c>
      <c r="D903">
        <v>0</v>
      </c>
      <c r="E903">
        <v>1</v>
      </c>
      <c r="F903" t="s">
        <v>58</v>
      </c>
      <c r="G903" t="s">
        <v>2084</v>
      </c>
    </row>
    <row r="904" spans="1:7" x14ac:dyDescent="0.3">
      <c r="A904" t="s">
        <v>72</v>
      </c>
      <c r="B904">
        <v>103268</v>
      </c>
      <c r="C904">
        <v>1</v>
      </c>
      <c r="D904">
        <v>0</v>
      </c>
      <c r="E904">
        <v>1</v>
      </c>
      <c r="F904" t="s">
        <v>58</v>
      </c>
      <c r="G904" t="s">
        <v>2084</v>
      </c>
    </row>
    <row r="905" spans="1:7" x14ac:dyDescent="0.3">
      <c r="A905" t="s">
        <v>72</v>
      </c>
      <c r="B905">
        <v>103268</v>
      </c>
      <c r="C905">
        <v>1</v>
      </c>
      <c r="D905">
        <v>0</v>
      </c>
      <c r="E905">
        <v>1</v>
      </c>
      <c r="F905" t="s">
        <v>58</v>
      </c>
      <c r="G905" t="s">
        <v>2084</v>
      </c>
    </row>
    <row r="906" spans="1:7" x14ac:dyDescent="0.3">
      <c r="A906" t="s">
        <v>72</v>
      </c>
      <c r="B906">
        <v>103268</v>
      </c>
      <c r="C906">
        <v>1</v>
      </c>
      <c r="D906">
        <v>0</v>
      </c>
      <c r="E906">
        <v>1</v>
      </c>
      <c r="F906" t="s">
        <v>58</v>
      </c>
      <c r="G906" t="s">
        <v>2084</v>
      </c>
    </row>
    <row r="907" spans="1:7" x14ac:dyDescent="0.3">
      <c r="A907" t="s">
        <v>72</v>
      </c>
      <c r="B907">
        <v>103268</v>
      </c>
      <c r="C907">
        <v>1</v>
      </c>
      <c r="D907">
        <v>0</v>
      </c>
      <c r="E907">
        <v>1</v>
      </c>
      <c r="F907" t="s">
        <v>58</v>
      </c>
      <c r="G907" t="s">
        <v>2084</v>
      </c>
    </row>
    <row r="908" spans="1:7" x14ac:dyDescent="0.3">
      <c r="A908" t="s">
        <v>72</v>
      </c>
      <c r="B908">
        <v>103268</v>
      </c>
      <c r="C908">
        <v>1</v>
      </c>
      <c r="D908">
        <v>0</v>
      </c>
      <c r="E908">
        <v>1</v>
      </c>
      <c r="F908" t="s">
        <v>58</v>
      </c>
      <c r="G908" t="s">
        <v>2084</v>
      </c>
    </row>
    <row r="909" spans="1:7" x14ac:dyDescent="0.3">
      <c r="A909" t="s">
        <v>72</v>
      </c>
      <c r="B909">
        <v>103268</v>
      </c>
      <c r="C909">
        <v>1</v>
      </c>
      <c r="D909">
        <v>0</v>
      </c>
      <c r="E909">
        <v>1</v>
      </c>
      <c r="F909" t="s">
        <v>58</v>
      </c>
      <c r="G909" t="s">
        <v>2084</v>
      </c>
    </row>
    <row r="910" spans="1:7" x14ac:dyDescent="0.3">
      <c r="A910" t="s">
        <v>201</v>
      </c>
      <c r="B910">
        <v>103335</v>
      </c>
      <c r="C910">
        <v>1</v>
      </c>
      <c r="D910">
        <v>0</v>
      </c>
      <c r="E910">
        <v>0</v>
      </c>
      <c r="F910" t="s">
        <v>387</v>
      </c>
      <c r="G910" t="s">
        <v>51</v>
      </c>
    </row>
    <row r="911" spans="1:7" x14ac:dyDescent="0.3">
      <c r="A911" t="s">
        <v>403</v>
      </c>
      <c r="B911">
        <v>103557</v>
      </c>
      <c r="C911">
        <v>0</v>
      </c>
      <c r="D911">
        <v>1</v>
      </c>
      <c r="E911">
        <v>0</v>
      </c>
      <c r="F911" t="s">
        <v>387</v>
      </c>
      <c r="G911" t="s">
        <v>51</v>
      </c>
    </row>
    <row r="912" spans="1:7" x14ac:dyDescent="0.3">
      <c r="A912" t="s">
        <v>201</v>
      </c>
      <c r="B912">
        <v>103789</v>
      </c>
      <c r="C912">
        <v>1</v>
      </c>
      <c r="D912">
        <v>0</v>
      </c>
      <c r="E912">
        <v>0</v>
      </c>
      <c r="F912" t="s">
        <v>58</v>
      </c>
      <c r="G912" t="s">
        <v>2084</v>
      </c>
    </row>
    <row r="913" spans="1:7" x14ac:dyDescent="0.3">
      <c r="A913" t="s">
        <v>168</v>
      </c>
      <c r="B913">
        <v>103817</v>
      </c>
      <c r="C913">
        <v>1</v>
      </c>
      <c r="D913">
        <v>0</v>
      </c>
      <c r="E913">
        <v>0</v>
      </c>
      <c r="F913" t="s">
        <v>387</v>
      </c>
      <c r="G913" t="s">
        <v>2085</v>
      </c>
    </row>
    <row r="914" spans="1:7" x14ac:dyDescent="0.3">
      <c r="A914" t="s">
        <v>62</v>
      </c>
      <c r="B914">
        <v>104126</v>
      </c>
      <c r="C914">
        <v>1</v>
      </c>
      <c r="D914">
        <v>0</v>
      </c>
      <c r="E914">
        <v>1</v>
      </c>
      <c r="F914" t="s">
        <v>387</v>
      </c>
      <c r="G914" t="s">
        <v>51</v>
      </c>
    </row>
    <row r="915" spans="1:7" x14ac:dyDescent="0.3">
      <c r="A915" t="s">
        <v>237</v>
      </c>
      <c r="B915">
        <v>104167</v>
      </c>
      <c r="C915">
        <v>1</v>
      </c>
      <c r="D915">
        <v>1</v>
      </c>
      <c r="E915">
        <v>1</v>
      </c>
      <c r="F915" t="s">
        <v>58</v>
      </c>
      <c r="G915" t="s">
        <v>51</v>
      </c>
    </row>
    <row r="916" spans="1:7" x14ac:dyDescent="0.3">
      <c r="A916" t="s">
        <v>237</v>
      </c>
      <c r="B916">
        <v>104167</v>
      </c>
      <c r="C916">
        <v>1</v>
      </c>
      <c r="D916">
        <v>1</v>
      </c>
      <c r="E916">
        <v>1</v>
      </c>
      <c r="F916" t="s">
        <v>58</v>
      </c>
      <c r="G916" t="s">
        <v>51</v>
      </c>
    </row>
    <row r="917" spans="1:7" x14ac:dyDescent="0.3">
      <c r="A917" t="s">
        <v>1836</v>
      </c>
      <c r="B917">
        <v>104289</v>
      </c>
      <c r="C917">
        <v>1</v>
      </c>
      <c r="D917">
        <v>0</v>
      </c>
      <c r="E917">
        <v>1</v>
      </c>
      <c r="F917" t="s">
        <v>1759</v>
      </c>
      <c r="G917" t="s">
        <v>51</v>
      </c>
    </row>
    <row r="918" spans="1:7" x14ac:dyDescent="0.3">
      <c r="A918" t="s">
        <v>1836</v>
      </c>
      <c r="B918">
        <v>104289</v>
      </c>
      <c r="C918">
        <v>1</v>
      </c>
      <c r="D918">
        <v>0</v>
      </c>
      <c r="E918">
        <v>1</v>
      </c>
      <c r="F918" t="s">
        <v>1759</v>
      </c>
      <c r="G918" t="s">
        <v>51</v>
      </c>
    </row>
    <row r="919" spans="1:7" x14ac:dyDescent="0.3">
      <c r="A919" t="s">
        <v>1065</v>
      </c>
      <c r="B919">
        <v>104582</v>
      </c>
      <c r="C919">
        <v>1</v>
      </c>
      <c r="D919">
        <v>0</v>
      </c>
      <c r="E919">
        <v>1</v>
      </c>
      <c r="F919" t="s">
        <v>1759</v>
      </c>
      <c r="G919" t="s">
        <v>51</v>
      </c>
    </row>
    <row r="920" spans="1:7" x14ac:dyDescent="0.3">
      <c r="A920" t="s">
        <v>891</v>
      </c>
      <c r="B920">
        <v>104647</v>
      </c>
      <c r="C920">
        <v>1</v>
      </c>
      <c r="D920">
        <v>1</v>
      </c>
      <c r="E920">
        <v>0</v>
      </c>
      <c r="F920" t="s">
        <v>387</v>
      </c>
      <c r="G920" t="s">
        <v>2085</v>
      </c>
    </row>
    <row r="921" spans="1:7" x14ac:dyDescent="0.3">
      <c r="A921" t="s">
        <v>891</v>
      </c>
      <c r="B921">
        <v>104647</v>
      </c>
      <c r="C921">
        <v>1</v>
      </c>
      <c r="D921">
        <v>1</v>
      </c>
      <c r="E921">
        <v>0</v>
      </c>
      <c r="F921" t="s">
        <v>387</v>
      </c>
      <c r="G921" t="s">
        <v>2085</v>
      </c>
    </row>
    <row r="922" spans="1:7" x14ac:dyDescent="0.3">
      <c r="A922" t="s">
        <v>891</v>
      </c>
      <c r="B922">
        <v>104647</v>
      </c>
      <c r="C922">
        <v>1</v>
      </c>
      <c r="D922">
        <v>1</v>
      </c>
      <c r="E922">
        <v>0</v>
      </c>
      <c r="F922" t="s">
        <v>387</v>
      </c>
      <c r="G922" t="s">
        <v>2085</v>
      </c>
    </row>
    <row r="923" spans="1:7" x14ac:dyDescent="0.3">
      <c r="A923" t="s">
        <v>891</v>
      </c>
      <c r="B923">
        <v>104647</v>
      </c>
      <c r="C923">
        <v>1</v>
      </c>
      <c r="D923">
        <v>1</v>
      </c>
      <c r="E923">
        <v>0</v>
      </c>
      <c r="F923" t="s">
        <v>387</v>
      </c>
      <c r="G923" t="s">
        <v>2085</v>
      </c>
    </row>
    <row r="924" spans="1:7" x14ac:dyDescent="0.3">
      <c r="A924" t="s">
        <v>891</v>
      </c>
      <c r="B924">
        <v>104647</v>
      </c>
      <c r="C924">
        <v>1</v>
      </c>
      <c r="D924">
        <v>1</v>
      </c>
      <c r="E924">
        <v>0</v>
      </c>
      <c r="F924" t="s">
        <v>387</v>
      </c>
      <c r="G924" t="s">
        <v>2085</v>
      </c>
    </row>
    <row r="925" spans="1:7" x14ac:dyDescent="0.3">
      <c r="A925" t="s">
        <v>891</v>
      </c>
      <c r="B925">
        <v>104647</v>
      </c>
      <c r="C925">
        <v>1</v>
      </c>
      <c r="D925">
        <v>1</v>
      </c>
      <c r="E925">
        <v>0</v>
      </c>
      <c r="F925" t="s">
        <v>387</v>
      </c>
      <c r="G925" t="s">
        <v>2085</v>
      </c>
    </row>
    <row r="926" spans="1:7" x14ac:dyDescent="0.3">
      <c r="A926" t="s">
        <v>312</v>
      </c>
      <c r="B926">
        <v>104846</v>
      </c>
      <c r="C926">
        <v>1</v>
      </c>
      <c r="D926">
        <v>0</v>
      </c>
      <c r="E926">
        <v>1</v>
      </c>
      <c r="F926" t="s">
        <v>58</v>
      </c>
      <c r="G926" t="s">
        <v>51</v>
      </c>
    </row>
    <row r="927" spans="1:7" x14ac:dyDescent="0.3">
      <c r="A927" t="s">
        <v>656</v>
      </c>
      <c r="B927">
        <v>104939</v>
      </c>
      <c r="C927">
        <v>1</v>
      </c>
      <c r="D927">
        <v>0</v>
      </c>
      <c r="E927">
        <v>1</v>
      </c>
      <c r="F927" t="s">
        <v>1759</v>
      </c>
      <c r="G927" t="s">
        <v>51</v>
      </c>
    </row>
    <row r="928" spans="1:7" x14ac:dyDescent="0.3">
      <c r="A928" t="s">
        <v>36</v>
      </c>
      <c r="B928">
        <v>105000</v>
      </c>
      <c r="C928">
        <v>0</v>
      </c>
      <c r="D928">
        <v>0</v>
      </c>
      <c r="E928">
        <v>0</v>
      </c>
      <c r="F928" t="s">
        <v>58</v>
      </c>
      <c r="G928" t="s">
        <v>51</v>
      </c>
    </row>
    <row r="929" spans="1:7" x14ac:dyDescent="0.3">
      <c r="A929" t="s">
        <v>36</v>
      </c>
      <c r="B929">
        <v>105000</v>
      </c>
      <c r="C929">
        <v>0</v>
      </c>
      <c r="D929">
        <v>0</v>
      </c>
      <c r="E929">
        <v>0</v>
      </c>
      <c r="F929" t="s">
        <v>58</v>
      </c>
      <c r="G929" t="s">
        <v>51</v>
      </c>
    </row>
    <row r="930" spans="1:7" x14ac:dyDescent="0.3">
      <c r="A930" t="s">
        <v>36</v>
      </c>
      <c r="B930">
        <v>105000</v>
      </c>
      <c r="C930">
        <v>1</v>
      </c>
      <c r="D930">
        <v>1</v>
      </c>
      <c r="E930">
        <v>1</v>
      </c>
      <c r="F930" t="s">
        <v>58</v>
      </c>
      <c r="G930" t="s">
        <v>51</v>
      </c>
    </row>
    <row r="931" spans="1:7" x14ac:dyDescent="0.3">
      <c r="A931" t="s">
        <v>36</v>
      </c>
      <c r="B931">
        <v>105000</v>
      </c>
      <c r="C931">
        <v>0</v>
      </c>
      <c r="D931">
        <v>0</v>
      </c>
      <c r="E931">
        <v>0</v>
      </c>
      <c r="F931" t="s">
        <v>58</v>
      </c>
      <c r="G931" t="s">
        <v>2085</v>
      </c>
    </row>
    <row r="932" spans="1:7" x14ac:dyDescent="0.3">
      <c r="A932" t="s">
        <v>36</v>
      </c>
      <c r="B932">
        <v>105000</v>
      </c>
      <c r="C932">
        <v>0</v>
      </c>
      <c r="D932">
        <v>0</v>
      </c>
      <c r="E932">
        <v>0</v>
      </c>
      <c r="F932" t="s">
        <v>58</v>
      </c>
      <c r="G932" t="s">
        <v>2085</v>
      </c>
    </row>
    <row r="933" spans="1:7" x14ac:dyDescent="0.3">
      <c r="A933" t="s">
        <v>36</v>
      </c>
      <c r="B933">
        <v>105000</v>
      </c>
      <c r="C933">
        <v>1</v>
      </c>
      <c r="D933">
        <v>0</v>
      </c>
      <c r="E933">
        <v>1</v>
      </c>
      <c r="F933" t="s">
        <v>58</v>
      </c>
      <c r="G933" t="s">
        <v>51</v>
      </c>
    </row>
    <row r="934" spans="1:7" x14ac:dyDescent="0.3">
      <c r="A934" t="s">
        <v>36</v>
      </c>
      <c r="B934">
        <v>105000</v>
      </c>
      <c r="C934">
        <v>1</v>
      </c>
      <c r="D934">
        <v>1</v>
      </c>
      <c r="E934">
        <v>1</v>
      </c>
      <c r="F934" t="s">
        <v>58</v>
      </c>
      <c r="G934" t="s">
        <v>51</v>
      </c>
    </row>
    <row r="935" spans="1:7" x14ac:dyDescent="0.3">
      <c r="A935" t="s">
        <v>36</v>
      </c>
      <c r="B935">
        <v>105000</v>
      </c>
      <c r="C935">
        <v>0</v>
      </c>
      <c r="D935">
        <v>0</v>
      </c>
      <c r="E935">
        <v>0</v>
      </c>
      <c r="F935" t="s">
        <v>58</v>
      </c>
      <c r="G935" t="s">
        <v>2085</v>
      </c>
    </row>
    <row r="936" spans="1:7" x14ac:dyDescent="0.3">
      <c r="A936" t="s">
        <v>36</v>
      </c>
      <c r="B936">
        <v>105000</v>
      </c>
      <c r="C936">
        <v>1</v>
      </c>
      <c r="D936">
        <v>0</v>
      </c>
      <c r="E936">
        <v>1</v>
      </c>
      <c r="F936" t="s">
        <v>58</v>
      </c>
      <c r="G936" t="s">
        <v>51</v>
      </c>
    </row>
    <row r="937" spans="1:7" x14ac:dyDescent="0.3">
      <c r="A937" t="s">
        <v>36</v>
      </c>
      <c r="B937">
        <v>105000</v>
      </c>
      <c r="C937">
        <v>0</v>
      </c>
      <c r="D937">
        <v>0</v>
      </c>
      <c r="E937">
        <v>0</v>
      </c>
      <c r="F937" t="s">
        <v>387</v>
      </c>
      <c r="G937" t="s">
        <v>2085</v>
      </c>
    </row>
    <row r="938" spans="1:7" x14ac:dyDescent="0.3">
      <c r="A938" t="s">
        <v>1015</v>
      </c>
      <c r="B938">
        <v>105000</v>
      </c>
      <c r="C938">
        <v>1</v>
      </c>
      <c r="D938">
        <v>0</v>
      </c>
      <c r="E938">
        <v>1</v>
      </c>
      <c r="F938" t="s">
        <v>387</v>
      </c>
      <c r="G938" t="s">
        <v>51</v>
      </c>
    </row>
    <row r="939" spans="1:7" x14ac:dyDescent="0.3">
      <c r="A939" t="s">
        <v>36</v>
      </c>
      <c r="B939">
        <v>105000</v>
      </c>
      <c r="C939">
        <v>0</v>
      </c>
      <c r="D939">
        <v>0</v>
      </c>
      <c r="E939">
        <v>0</v>
      </c>
      <c r="F939" t="s">
        <v>387</v>
      </c>
      <c r="G939" t="s">
        <v>2085</v>
      </c>
    </row>
    <row r="940" spans="1:7" x14ac:dyDescent="0.3">
      <c r="A940" t="s">
        <v>1015</v>
      </c>
      <c r="B940">
        <v>105000</v>
      </c>
      <c r="C940">
        <v>1</v>
      </c>
      <c r="D940">
        <v>0</v>
      </c>
      <c r="E940">
        <v>1</v>
      </c>
      <c r="F940" t="s">
        <v>387</v>
      </c>
      <c r="G940" t="s">
        <v>51</v>
      </c>
    </row>
    <row r="941" spans="1:7" x14ac:dyDescent="0.3">
      <c r="A941" t="s">
        <v>45</v>
      </c>
      <c r="B941">
        <v>105000</v>
      </c>
      <c r="C941">
        <v>1</v>
      </c>
      <c r="D941">
        <v>1</v>
      </c>
      <c r="E941">
        <v>1</v>
      </c>
      <c r="F941" t="s">
        <v>387</v>
      </c>
      <c r="G941" t="s">
        <v>51</v>
      </c>
    </row>
    <row r="942" spans="1:7" x14ac:dyDescent="0.3">
      <c r="A942" t="s">
        <v>36</v>
      </c>
      <c r="B942">
        <v>105000</v>
      </c>
      <c r="C942">
        <v>0</v>
      </c>
      <c r="D942">
        <v>0</v>
      </c>
      <c r="E942">
        <v>0</v>
      </c>
      <c r="F942" t="s">
        <v>387</v>
      </c>
      <c r="G942" t="s">
        <v>2085</v>
      </c>
    </row>
    <row r="943" spans="1:7" x14ac:dyDescent="0.3">
      <c r="A943" t="s">
        <v>1176</v>
      </c>
      <c r="B943">
        <v>105000</v>
      </c>
      <c r="C943">
        <v>1</v>
      </c>
      <c r="D943">
        <v>0</v>
      </c>
      <c r="E943">
        <v>0</v>
      </c>
      <c r="F943" t="s">
        <v>387</v>
      </c>
      <c r="G943" t="s">
        <v>2085</v>
      </c>
    </row>
    <row r="944" spans="1:7" x14ac:dyDescent="0.3">
      <c r="A944" t="s">
        <v>1211</v>
      </c>
      <c r="B944">
        <v>105000</v>
      </c>
      <c r="C944">
        <v>1</v>
      </c>
      <c r="D944">
        <v>0</v>
      </c>
      <c r="E944">
        <v>0</v>
      </c>
      <c r="F944" t="s">
        <v>387</v>
      </c>
      <c r="G944" t="s">
        <v>2085</v>
      </c>
    </row>
    <row r="945" spans="1:7" x14ac:dyDescent="0.3">
      <c r="A945" t="s">
        <v>36</v>
      </c>
      <c r="B945">
        <v>105000</v>
      </c>
      <c r="C945">
        <v>0</v>
      </c>
      <c r="D945">
        <v>0</v>
      </c>
      <c r="E945">
        <v>0</v>
      </c>
      <c r="F945" t="s">
        <v>387</v>
      </c>
      <c r="G945" t="s">
        <v>2085</v>
      </c>
    </row>
    <row r="946" spans="1:7" x14ac:dyDescent="0.3">
      <c r="A946" t="s">
        <v>36</v>
      </c>
      <c r="B946">
        <v>105000</v>
      </c>
      <c r="C946">
        <v>1</v>
      </c>
      <c r="D946">
        <v>0</v>
      </c>
      <c r="E946">
        <v>0</v>
      </c>
      <c r="F946" t="s">
        <v>387</v>
      </c>
      <c r="G946" t="s">
        <v>51</v>
      </c>
    </row>
    <row r="947" spans="1:7" x14ac:dyDescent="0.3">
      <c r="A947" t="s">
        <v>36</v>
      </c>
      <c r="B947">
        <v>105000</v>
      </c>
      <c r="C947">
        <v>0</v>
      </c>
      <c r="D947">
        <v>0</v>
      </c>
      <c r="E947">
        <v>0</v>
      </c>
      <c r="F947" t="s">
        <v>387</v>
      </c>
      <c r="G947" t="s">
        <v>2085</v>
      </c>
    </row>
    <row r="948" spans="1:7" x14ac:dyDescent="0.3">
      <c r="A948" t="s">
        <v>36</v>
      </c>
      <c r="B948">
        <v>105000</v>
      </c>
      <c r="C948">
        <v>0</v>
      </c>
      <c r="D948">
        <v>0</v>
      </c>
      <c r="E948">
        <v>0</v>
      </c>
      <c r="F948" t="s">
        <v>387</v>
      </c>
      <c r="G948" t="s">
        <v>2085</v>
      </c>
    </row>
    <row r="949" spans="1:7" x14ac:dyDescent="0.3">
      <c r="A949" t="s">
        <v>36</v>
      </c>
      <c r="B949">
        <v>105000</v>
      </c>
      <c r="C949">
        <v>0</v>
      </c>
      <c r="D949">
        <v>0</v>
      </c>
      <c r="E949">
        <v>0</v>
      </c>
      <c r="F949" t="s">
        <v>387</v>
      </c>
      <c r="G949" t="s">
        <v>2085</v>
      </c>
    </row>
    <row r="950" spans="1:7" x14ac:dyDescent="0.3">
      <c r="A950" t="s">
        <v>36</v>
      </c>
      <c r="B950">
        <v>105000</v>
      </c>
      <c r="C950">
        <v>0</v>
      </c>
      <c r="D950">
        <v>0</v>
      </c>
      <c r="E950">
        <v>0</v>
      </c>
      <c r="F950" t="s">
        <v>387</v>
      </c>
      <c r="G950" t="s">
        <v>2085</v>
      </c>
    </row>
    <row r="951" spans="1:7" x14ac:dyDescent="0.3">
      <c r="A951" t="s">
        <v>1468</v>
      </c>
      <c r="B951">
        <v>105000</v>
      </c>
      <c r="C951">
        <v>0</v>
      </c>
      <c r="D951">
        <v>0</v>
      </c>
      <c r="E951">
        <v>0</v>
      </c>
      <c r="F951" t="s">
        <v>572</v>
      </c>
      <c r="G951" t="s">
        <v>51</v>
      </c>
    </row>
    <row r="952" spans="1:7" x14ac:dyDescent="0.3">
      <c r="A952" t="s">
        <v>36</v>
      </c>
      <c r="B952">
        <v>105000</v>
      </c>
      <c r="C952">
        <v>0</v>
      </c>
      <c r="D952">
        <v>0</v>
      </c>
      <c r="E952">
        <v>0</v>
      </c>
      <c r="F952" t="s">
        <v>572</v>
      </c>
      <c r="G952" t="s">
        <v>51</v>
      </c>
    </row>
    <row r="953" spans="1:7" x14ac:dyDescent="0.3">
      <c r="A953" t="s">
        <v>36</v>
      </c>
      <c r="B953">
        <v>105000</v>
      </c>
      <c r="C953">
        <v>1</v>
      </c>
      <c r="D953">
        <v>0</v>
      </c>
      <c r="E953">
        <v>1</v>
      </c>
      <c r="F953" t="s">
        <v>2047</v>
      </c>
      <c r="G953" t="s">
        <v>51</v>
      </c>
    </row>
    <row r="954" spans="1:7" x14ac:dyDescent="0.3">
      <c r="A954" t="s">
        <v>36</v>
      </c>
      <c r="B954">
        <v>105000</v>
      </c>
      <c r="C954">
        <v>1</v>
      </c>
      <c r="D954">
        <v>1</v>
      </c>
      <c r="E954">
        <v>1</v>
      </c>
      <c r="F954" t="s">
        <v>58</v>
      </c>
      <c r="G954" t="s">
        <v>51</v>
      </c>
    </row>
    <row r="955" spans="1:7" x14ac:dyDescent="0.3">
      <c r="A955" t="s">
        <v>36</v>
      </c>
      <c r="B955">
        <v>105000</v>
      </c>
      <c r="C955">
        <v>1</v>
      </c>
      <c r="D955">
        <v>1</v>
      </c>
      <c r="E955">
        <v>1</v>
      </c>
      <c r="F955" t="s">
        <v>58</v>
      </c>
      <c r="G955" t="s">
        <v>51</v>
      </c>
    </row>
    <row r="956" spans="1:7" x14ac:dyDescent="0.3">
      <c r="A956" t="s">
        <v>45</v>
      </c>
      <c r="B956">
        <v>105016</v>
      </c>
      <c r="C956">
        <v>1</v>
      </c>
      <c r="D956">
        <v>0</v>
      </c>
      <c r="E956">
        <v>1</v>
      </c>
      <c r="F956" t="s">
        <v>58</v>
      </c>
      <c r="G956" t="s">
        <v>51</v>
      </c>
    </row>
    <row r="957" spans="1:7" x14ac:dyDescent="0.3">
      <c r="A957" t="s">
        <v>45</v>
      </c>
      <c r="B957">
        <v>105016</v>
      </c>
      <c r="C957">
        <v>1</v>
      </c>
      <c r="D957">
        <v>0</v>
      </c>
      <c r="E957">
        <v>1</v>
      </c>
      <c r="F957" t="s">
        <v>58</v>
      </c>
      <c r="G957" t="s">
        <v>51</v>
      </c>
    </row>
    <row r="958" spans="1:7" x14ac:dyDescent="0.3">
      <c r="A958" t="s">
        <v>45</v>
      </c>
      <c r="B958">
        <v>105016</v>
      </c>
      <c r="C958">
        <v>1</v>
      </c>
      <c r="D958">
        <v>0</v>
      </c>
      <c r="E958">
        <v>1</v>
      </c>
      <c r="F958" t="s">
        <v>58</v>
      </c>
      <c r="G958" t="s">
        <v>51</v>
      </c>
    </row>
    <row r="959" spans="1:7" x14ac:dyDescent="0.3">
      <c r="A959" t="s">
        <v>45</v>
      </c>
      <c r="B959">
        <v>105016</v>
      </c>
      <c r="C959">
        <v>1</v>
      </c>
      <c r="D959">
        <v>0</v>
      </c>
      <c r="E959">
        <v>1</v>
      </c>
      <c r="F959" t="s">
        <v>58</v>
      </c>
      <c r="G959" t="s">
        <v>51</v>
      </c>
    </row>
    <row r="960" spans="1:7" x14ac:dyDescent="0.3">
      <c r="A960" t="s">
        <v>45</v>
      </c>
      <c r="B960">
        <v>105016</v>
      </c>
      <c r="C960">
        <v>1</v>
      </c>
      <c r="D960">
        <v>0</v>
      </c>
      <c r="E960">
        <v>1</v>
      </c>
      <c r="F960" t="s">
        <v>58</v>
      </c>
      <c r="G960" t="s">
        <v>51</v>
      </c>
    </row>
    <row r="961" spans="1:7" x14ac:dyDescent="0.3">
      <c r="A961" t="s">
        <v>45</v>
      </c>
      <c r="B961">
        <v>105016</v>
      </c>
      <c r="C961">
        <v>1</v>
      </c>
      <c r="D961">
        <v>0</v>
      </c>
      <c r="E961">
        <v>1</v>
      </c>
      <c r="F961" t="s">
        <v>58</v>
      </c>
      <c r="G961" t="s">
        <v>51</v>
      </c>
    </row>
    <row r="962" spans="1:7" x14ac:dyDescent="0.3">
      <c r="A962" t="s">
        <v>45</v>
      </c>
      <c r="B962">
        <v>105016</v>
      </c>
      <c r="C962">
        <v>1</v>
      </c>
      <c r="D962">
        <v>0</v>
      </c>
      <c r="E962">
        <v>1</v>
      </c>
      <c r="F962" t="s">
        <v>58</v>
      </c>
      <c r="G962" t="s">
        <v>51</v>
      </c>
    </row>
    <row r="963" spans="1:7" x14ac:dyDescent="0.3">
      <c r="A963" t="s">
        <v>45</v>
      </c>
      <c r="B963">
        <v>105016</v>
      </c>
      <c r="C963">
        <v>1</v>
      </c>
      <c r="D963">
        <v>0</v>
      </c>
      <c r="E963">
        <v>1</v>
      </c>
      <c r="F963" t="s">
        <v>58</v>
      </c>
      <c r="G963" t="s">
        <v>51</v>
      </c>
    </row>
    <row r="964" spans="1:7" x14ac:dyDescent="0.3">
      <c r="A964" t="s">
        <v>45</v>
      </c>
      <c r="B964">
        <v>105016</v>
      </c>
      <c r="C964">
        <v>1</v>
      </c>
      <c r="D964">
        <v>0</v>
      </c>
      <c r="E964">
        <v>1</v>
      </c>
      <c r="F964" t="s">
        <v>58</v>
      </c>
      <c r="G964" t="s">
        <v>51</v>
      </c>
    </row>
    <row r="965" spans="1:7" x14ac:dyDescent="0.3">
      <c r="A965" t="s">
        <v>45</v>
      </c>
      <c r="B965">
        <v>105016</v>
      </c>
      <c r="C965">
        <v>1</v>
      </c>
      <c r="D965">
        <v>0</v>
      </c>
      <c r="E965">
        <v>1</v>
      </c>
      <c r="F965" t="s">
        <v>58</v>
      </c>
      <c r="G965" t="s">
        <v>51</v>
      </c>
    </row>
    <row r="966" spans="1:7" x14ac:dyDescent="0.3">
      <c r="A966" t="s">
        <v>45</v>
      </c>
      <c r="B966">
        <v>105016</v>
      </c>
      <c r="C966">
        <v>1</v>
      </c>
      <c r="D966">
        <v>0</v>
      </c>
      <c r="E966">
        <v>1</v>
      </c>
      <c r="F966" t="s">
        <v>58</v>
      </c>
      <c r="G966" t="s">
        <v>51</v>
      </c>
    </row>
    <row r="967" spans="1:7" x14ac:dyDescent="0.3">
      <c r="A967" t="s">
        <v>45</v>
      </c>
      <c r="B967">
        <v>105016</v>
      </c>
      <c r="C967">
        <v>1</v>
      </c>
      <c r="D967">
        <v>0</v>
      </c>
      <c r="E967">
        <v>1</v>
      </c>
      <c r="F967" t="s">
        <v>58</v>
      </c>
      <c r="G967" t="s">
        <v>51</v>
      </c>
    </row>
    <row r="968" spans="1:7" x14ac:dyDescent="0.3">
      <c r="A968" t="s">
        <v>45</v>
      </c>
      <c r="B968">
        <v>105016</v>
      </c>
      <c r="C968">
        <v>1</v>
      </c>
      <c r="D968">
        <v>0</v>
      </c>
      <c r="E968">
        <v>1</v>
      </c>
      <c r="F968" t="s">
        <v>58</v>
      </c>
      <c r="G968" t="s">
        <v>51</v>
      </c>
    </row>
    <row r="969" spans="1:7" x14ac:dyDescent="0.3">
      <c r="A969" t="s">
        <v>45</v>
      </c>
      <c r="B969">
        <v>105016</v>
      </c>
      <c r="C969">
        <v>1</v>
      </c>
      <c r="D969">
        <v>0</v>
      </c>
      <c r="E969">
        <v>1</v>
      </c>
      <c r="F969" t="s">
        <v>58</v>
      </c>
      <c r="G969" t="s">
        <v>51</v>
      </c>
    </row>
    <row r="970" spans="1:7" x14ac:dyDescent="0.3">
      <c r="A970" t="s">
        <v>45</v>
      </c>
      <c r="B970">
        <v>105016</v>
      </c>
      <c r="C970">
        <v>1</v>
      </c>
      <c r="D970">
        <v>0</v>
      </c>
      <c r="E970">
        <v>1</v>
      </c>
      <c r="F970" t="s">
        <v>58</v>
      </c>
      <c r="G970" t="s">
        <v>51</v>
      </c>
    </row>
    <row r="971" spans="1:7" x14ac:dyDescent="0.3">
      <c r="A971" t="s">
        <v>45</v>
      </c>
      <c r="B971">
        <v>105016</v>
      </c>
      <c r="C971">
        <v>1</v>
      </c>
      <c r="D971">
        <v>0</v>
      </c>
      <c r="E971">
        <v>1</v>
      </c>
      <c r="F971" t="s">
        <v>58</v>
      </c>
      <c r="G971" t="s">
        <v>51</v>
      </c>
    </row>
    <row r="972" spans="1:7" x14ac:dyDescent="0.3">
      <c r="A972" t="s">
        <v>45</v>
      </c>
      <c r="B972">
        <v>105016</v>
      </c>
      <c r="C972">
        <v>1</v>
      </c>
      <c r="D972">
        <v>0</v>
      </c>
      <c r="E972">
        <v>1</v>
      </c>
      <c r="F972" t="s">
        <v>58</v>
      </c>
      <c r="G972" t="s">
        <v>51</v>
      </c>
    </row>
    <row r="973" spans="1:7" x14ac:dyDescent="0.3">
      <c r="A973" t="s">
        <v>45</v>
      </c>
      <c r="B973">
        <v>105016</v>
      </c>
      <c r="C973">
        <v>1</v>
      </c>
      <c r="D973">
        <v>0</v>
      </c>
      <c r="E973">
        <v>1</v>
      </c>
      <c r="F973" t="s">
        <v>58</v>
      </c>
      <c r="G973" t="s">
        <v>51</v>
      </c>
    </row>
    <row r="974" spans="1:7" x14ac:dyDescent="0.3">
      <c r="A974" t="s">
        <v>45</v>
      </c>
      <c r="B974">
        <v>105016</v>
      </c>
      <c r="C974">
        <v>1</v>
      </c>
      <c r="D974">
        <v>0</v>
      </c>
      <c r="E974">
        <v>1</v>
      </c>
      <c r="F974" t="s">
        <v>58</v>
      </c>
      <c r="G974" t="s">
        <v>51</v>
      </c>
    </row>
    <row r="975" spans="1:7" x14ac:dyDescent="0.3">
      <c r="A975" t="s">
        <v>62</v>
      </c>
      <c r="B975">
        <v>105228</v>
      </c>
      <c r="C975">
        <v>1</v>
      </c>
      <c r="D975">
        <v>0</v>
      </c>
      <c r="E975">
        <v>1</v>
      </c>
      <c r="F975" t="s">
        <v>58</v>
      </c>
      <c r="G975" t="s">
        <v>51</v>
      </c>
    </row>
    <row r="976" spans="1:7" x14ac:dyDescent="0.3">
      <c r="A976" t="s">
        <v>62</v>
      </c>
      <c r="B976">
        <v>105228</v>
      </c>
      <c r="C976">
        <v>1</v>
      </c>
      <c r="D976">
        <v>0</v>
      </c>
      <c r="E976">
        <v>1</v>
      </c>
      <c r="F976" t="s">
        <v>58</v>
      </c>
      <c r="G976" t="s">
        <v>51</v>
      </c>
    </row>
    <row r="977" spans="1:7" x14ac:dyDescent="0.3">
      <c r="A977" t="s">
        <v>1035</v>
      </c>
      <c r="B977">
        <v>105299</v>
      </c>
      <c r="C977">
        <v>1</v>
      </c>
      <c r="D977">
        <v>0</v>
      </c>
      <c r="E977">
        <v>0</v>
      </c>
      <c r="F977" t="s">
        <v>387</v>
      </c>
      <c r="G977" t="s">
        <v>2084</v>
      </c>
    </row>
    <row r="978" spans="1:7" x14ac:dyDescent="0.3">
      <c r="A978" t="s">
        <v>1842</v>
      </c>
      <c r="B978">
        <v>105577</v>
      </c>
      <c r="C978">
        <v>1</v>
      </c>
      <c r="D978">
        <v>0</v>
      </c>
      <c r="E978">
        <v>1</v>
      </c>
      <c r="F978" t="s">
        <v>1759</v>
      </c>
      <c r="G978" t="s">
        <v>51</v>
      </c>
    </row>
    <row r="979" spans="1:7" x14ac:dyDescent="0.3">
      <c r="A979" t="s">
        <v>1842</v>
      </c>
      <c r="B979">
        <v>105577</v>
      </c>
      <c r="C979">
        <v>1</v>
      </c>
      <c r="D979">
        <v>0</v>
      </c>
      <c r="E979">
        <v>1</v>
      </c>
      <c r="F979" t="s">
        <v>1759</v>
      </c>
      <c r="G979" t="s">
        <v>51</v>
      </c>
    </row>
    <row r="980" spans="1:7" x14ac:dyDescent="0.3">
      <c r="A980" t="s">
        <v>478</v>
      </c>
      <c r="B980">
        <v>105654</v>
      </c>
      <c r="C980">
        <v>0</v>
      </c>
      <c r="D980">
        <v>1</v>
      </c>
      <c r="E980">
        <v>1</v>
      </c>
      <c r="F980" t="s">
        <v>58</v>
      </c>
      <c r="G980" t="s">
        <v>51</v>
      </c>
    </row>
    <row r="981" spans="1:7" x14ac:dyDescent="0.3">
      <c r="A981" t="s">
        <v>606</v>
      </c>
      <c r="B981">
        <v>105696</v>
      </c>
      <c r="C981">
        <v>1</v>
      </c>
      <c r="D981">
        <v>1</v>
      </c>
      <c r="E981">
        <v>1</v>
      </c>
      <c r="F981" t="s">
        <v>387</v>
      </c>
      <c r="G981" t="s">
        <v>51</v>
      </c>
    </row>
    <row r="982" spans="1:7" x14ac:dyDescent="0.3">
      <c r="A982" t="s">
        <v>99</v>
      </c>
      <c r="B982">
        <v>105700</v>
      </c>
      <c r="C982">
        <v>1</v>
      </c>
      <c r="D982">
        <v>1</v>
      </c>
      <c r="E982">
        <v>1</v>
      </c>
      <c r="F982" t="s">
        <v>58</v>
      </c>
      <c r="G982" t="s">
        <v>51</v>
      </c>
    </row>
    <row r="983" spans="1:7" x14ac:dyDescent="0.3">
      <c r="A983" t="s">
        <v>95</v>
      </c>
      <c r="B983">
        <v>105732</v>
      </c>
      <c r="C983">
        <v>0</v>
      </c>
      <c r="D983">
        <v>0</v>
      </c>
      <c r="E983">
        <v>1</v>
      </c>
      <c r="F983" t="s">
        <v>58</v>
      </c>
      <c r="G983" t="s">
        <v>51</v>
      </c>
    </row>
    <row r="984" spans="1:7" x14ac:dyDescent="0.3">
      <c r="A984" t="s">
        <v>95</v>
      </c>
      <c r="B984">
        <v>105732</v>
      </c>
      <c r="C984">
        <v>0</v>
      </c>
      <c r="D984">
        <v>0</v>
      </c>
      <c r="E984">
        <v>1</v>
      </c>
      <c r="F984" t="s">
        <v>58</v>
      </c>
      <c r="G984" t="s">
        <v>51</v>
      </c>
    </row>
    <row r="985" spans="1:7" x14ac:dyDescent="0.3">
      <c r="A985" t="s">
        <v>95</v>
      </c>
      <c r="B985">
        <v>105732</v>
      </c>
      <c r="C985">
        <v>0</v>
      </c>
      <c r="D985">
        <v>0</v>
      </c>
      <c r="E985">
        <v>1</v>
      </c>
      <c r="F985" t="s">
        <v>58</v>
      </c>
      <c r="G985" t="s">
        <v>51</v>
      </c>
    </row>
    <row r="986" spans="1:7" x14ac:dyDescent="0.3">
      <c r="A986" t="s">
        <v>95</v>
      </c>
      <c r="B986">
        <v>105732</v>
      </c>
      <c r="C986">
        <v>0</v>
      </c>
      <c r="D986">
        <v>0</v>
      </c>
      <c r="E986">
        <v>1</v>
      </c>
      <c r="F986" t="s">
        <v>58</v>
      </c>
      <c r="G986" t="s">
        <v>51</v>
      </c>
    </row>
    <row r="987" spans="1:7" x14ac:dyDescent="0.3">
      <c r="A987" t="s">
        <v>95</v>
      </c>
      <c r="B987">
        <v>105732</v>
      </c>
      <c r="C987">
        <v>0</v>
      </c>
      <c r="D987">
        <v>0</v>
      </c>
      <c r="E987">
        <v>1</v>
      </c>
      <c r="F987" t="s">
        <v>58</v>
      </c>
      <c r="G987" t="s">
        <v>51</v>
      </c>
    </row>
    <row r="988" spans="1:7" x14ac:dyDescent="0.3">
      <c r="A988" t="s">
        <v>95</v>
      </c>
      <c r="B988">
        <v>105732</v>
      </c>
      <c r="C988">
        <v>0</v>
      </c>
      <c r="D988">
        <v>0</v>
      </c>
      <c r="E988">
        <v>1</v>
      </c>
      <c r="F988" t="s">
        <v>58</v>
      </c>
      <c r="G988" t="s">
        <v>51</v>
      </c>
    </row>
    <row r="989" spans="1:7" x14ac:dyDescent="0.3">
      <c r="A989" t="s">
        <v>95</v>
      </c>
      <c r="B989">
        <v>105732</v>
      </c>
      <c r="C989">
        <v>0</v>
      </c>
      <c r="D989">
        <v>0</v>
      </c>
      <c r="E989">
        <v>1</v>
      </c>
      <c r="F989" t="s">
        <v>58</v>
      </c>
      <c r="G989" t="s">
        <v>51</v>
      </c>
    </row>
    <row r="990" spans="1:7" x14ac:dyDescent="0.3">
      <c r="A990" t="s">
        <v>95</v>
      </c>
      <c r="B990">
        <v>105732</v>
      </c>
      <c r="C990">
        <v>0</v>
      </c>
      <c r="D990">
        <v>0</v>
      </c>
      <c r="E990">
        <v>1</v>
      </c>
      <c r="F990" t="s">
        <v>58</v>
      </c>
      <c r="G990" t="s">
        <v>51</v>
      </c>
    </row>
    <row r="991" spans="1:7" x14ac:dyDescent="0.3">
      <c r="A991" t="s">
        <v>95</v>
      </c>
      <c r="B991">
        <v>105732</v>
      </c>
      <c r="C991">
        <v>0</v>
      </c>
      <c r="D991">
        <v>0</v>
      </c>
      <c r="E991">
        <v>1</v>
      </c>
      <c r="F991" t="s">
        <v>58</v>
      </c>
      <c r="G991" t="s">
        <v>51</v>
      </c>
    </row>
    <row r="992" spans="1:7" x14ac:dyDescent="0.3">
      <c r="A992" t="s">
        <v>95</v>
      </c>
      <c r="B992">
        <v>105732</v>
      </c>
      <c r="C992">
        <v>0</v>
      </c>
      <c r="D992">
        <v>0</v>
      </c>
      <c r="E992">
        <v>1</v>
      </c>
      <c r="F992" t="s">
        <v>58</v>
      </c>
      <c r="G992" t="s">
        <v>51</v>
      </c>
    </row>
    <row r="993" spans="1:7" x14ac:dyDescent="0.3">
      <c r="A993" t="s">
        <v>95</v>
      </c>
      <c r="B993">
        <v>105732</v>
      </c>
      <c r="C993">
        <v>0</v>
      </c>
      <c r="D993">
        <v>0</v>
      </c>
      <c r="E993">
        <v>1</v>
      </c>
      <c r="F993" t="s">
        <v>58</v>
      </c>
      <c r="G993" t="s">
        <v>51</v>
      </c>
    </row>
    <row r="994" spans="1:7" x14ac:dyDescent="0.3">
      <c r="A994" t="s">
        <v>95</v>
      </c>
      <c r="B994">
        <v>105732</v>
      </c>
      <c r="C994">
        <v>0</v>
      </c>
      <c r="D994">
        <v>0</v>
      </c>
      <c r="E994">
        <v>1</v>
      </c>
      <c r="F994" t="s">
        <v>58</v>
      </c>
      <c r="G994" t="s">
        <v>51</v>
      </c>
    </row>
    <row r="995" spans="1:7" x14ac:dyDescent="0.3">
      <c r="A995" t="s">
        <v>95</v>
      </c>
      <c r="B995">
        <v>105732</v>
      </c>
      <c r="C995">
        <v>0</v>
      </c>
      <c r="D995">
        <v>0</v>
      </c>
      <c r="E995">
        <v>1</v>
      </c>
      <c r="F995" t="s">
        <v>58</v>
      </c>
      <c r="G995" t="s">
        <v>51</v>
      </c>
    </row>
    <row r="996" spans="1:7" x14ac:dyDescent="0.3">
      <c r="A996" t="s">
        <v>95</v>
      </c>
      <c r="B996">
        <v>105732</v>
      </c>
      <c r="C996">
        <v>0</v>
      </c>
      <c r="D996">
        <v>0</v>
      </c>
      <c r="E996">
        <v>1</v>
      </c>
      <c r="F996" t="s">
        <v>58</v>
      </c>
      <c r="G996" t="s">
        <v>51</v>
      </c>
    </row>
    <row r="997" spans="1:7" x14ac:dyDescent="0.3">
      <c r="A997" t="s">
        <v>95</v>
      </c>
      <c r="B997">
        <v>105732</v>
      </c>
      <c r="C997">
        <v>0</v>
      </c>
      <c r="D997">
        <v>0</v>
      </c>
      <c r="E997">
        <v>1</v>
      </c>
      <c r="F997" t="s">
        <v>58</v>
      </c>
      <c r="G997" t="s">
        <v>51</v>
      </c>
    </row>
    <row r="998" spans="1:7" x14ac:dyDescent="0.3">
      <c r="A998" t="s">
        <v>95</v>
      </c>
      <c r="B998">
        <v>105732</v>
      </c>
      <c r="C998">
        <v>0</v>
      </c>
      <c r="D998">
        <v>0</v>
      </c>
      <c r="E998">
        <v>1</v>
      </c>
      <c r="F998" t="s">
        <v>58</v>
      </c>
      <c r="G998" t="s">
        <v>51</v>
      </c>
    </row>
    <row r="999" spans="1:7" x14ac:dyDescent="0.3">
      <c r="A999" t="s">
        <v>95</v>
      </c>
      <c r="B999">
        <v>105732</v>
      </c>
      <c r="C999">
        <v>0</v>
      </c>
      <c r="D999">
        <v>0</v>
      </c>
      <c r="E999">
        <v>1</v>
      </c>
      <c r="F999" t="s">
        <v>58</v>
      </c>
      <c r="G999" t="s">
        <v>51</v>
      </c>
    </row>
    <row r="1000" spans="1:7" x14ac:dyDescent="0.3">
      <c r="A1000" t="s">
        <v>95</v>
      </c>
      <c r="B1000">
        <v>105732</v>
      </c>
      <c r="C1000">
        <v>0</v>
      </c>
      <c r="D1000">
        <v>0</v>
      </c>
      <c r="E1000">
        <v>1</v>
      </c>
      <c r="F1000" t="s">
        <v>58</v>
      </c>
      <c r="G1000" t="s">
        <v>51</v>
      </c>
    </row>
    <row r="1001" spans="1:7" x14ac:dyDescent="0.3">
      <c r="A1001" t="s">
        <v>95</v>
      </c>
      <c r="B1001">
        <v>105732</v>
      </c>
      <c r="C1001">
        <v>0</v>
      </c>
      <c r="D1001">
        <v>0</v>
      </c>
      <c r="E1001">
        <v>1</v>
      </c>
      <c r="F1001" t="s">
        <v>58</v>
      </c>
      <c r="G1001" t="s">
        <v>51</v>
      </c>
    </row>
    <row r="1002" spans="1:7" x14ac:dyDescent="0.3">
      <c r="A1002" t="s">
        <v>329</v>
      </c>
      <c r="B1002">
        <v>105977</v>
      </c>
      <c r="C1002">
        <v>0</v>
      </c>
      <c r="D1002">
        <v>0</v>
      </c>
      <c r="E1002">
        <v>0</v>
      </c>
      <c r="F1002" t="s">
        <v>387</v>
      </c>
      <c r="G1002" t="s">
        <v>51</v>
      </c>
    </row>
    <row r="1003" spans="1:7" x14ac:dyDescent="0.3">
      <c r="A1003" t="s">
        <v>329</v>
      </c>
      <c r="B1003">
        <v>105977</v>
      </c>
      <c r="C1003">
        <v>0</v>
      </c>
      <c r="D1003">
        <v>0</v>
      </c>
      <c r="E1003">
        <v>0</v>
      </c>
      <c r="F1003" t="s">
        <v>387</v>
      </c>
      <c r="G1003" t="s">
        <v>51</v>
      </c>
    </row>
    <row r="1004" spans="1:7" x14ac:dyDescent="0.3">
      <c r="A1004" t="s">
        <v>62</v>
      </c>
      <c r="B1004">
        <v>106718</v>
      </c>
      <c r="C1004">
        <v>1</v>
      </c>
      <c r="D1004">
        <v>1</v>
      </c>
      <c r="E1004">
        <v>1</v>
      </c>
      <c r="F1004" t="s">
        <v>58</v>
      </c>
      <c r="G1004" t="s">
        <v>2084</v>
      </c>
    </row>
    <row r="1005" spans="1:7" x14ac:dyDescent="0.3">
      <c r="A1005" t="s">
        <v>62</v>
      </c>
      <c r="B1005">
        <v>106718</v>
      </c>
      <c r="C1005">
        <v>1</v>
      </c>
      <c r="D1005">
        <v>1</v>
      </c>
      <c r="E1005">
        <v>1</v>
      </c>
      <c r="F1005" t="s">
        <v>58</v>
      </c>
      <c r="G1005" t="s">
        <v>2084</v>
      </c>
    </row>
    <row r="1006" spans="1:7" x14ac:dyDescent="0.3">
      <c r="A1006" t="s">
        <v>62</v>
      </c>
      <c r="B1006">
        <v>106718</v>
      </c>
      <c r="C1006">
        <v>1</v>
      </c>
      <c r="D1006">
        <v>1</v>
      </c>
      <c r="E1006">
        <v>1</v>
      </c>
      <c r="F1006" t="s">
        <v>58</v>
      </c>
      <c r="G1006" t="s">
        <v>2084</v>
      </c>
    </row>
    <row r="1007" spans="1:7" x14ac:dyDescent="0.3">
      <c r="A1007" t="s">
        <v>62</v>
      </c>
      <c r="B1007">
        <v>106718</v>
      </c>
      <c r="C1007">
        <v>1</v>
      </c>
      <c r="D1007">
        <v>1</v>
      </c>
      <c r="E1007">
        <v>1</v>
      </c>
      <c r="F1007" t="s">
        <v>58</v>
      </c>
      <c r="G1007" t="s">
        <v>2084</v>
      </c>
    </row>
    <row r="1008" spans="1:7" x14ac:dyDescent="0.3">
      <c r="A1008" t="s">
        <v>62</v>
      </c>
      <c r="B1008">
        <v>106718</v>
      </c>
      <c r="C1008">
        <v>1</v>
      </c>
      <c r="D1008">
        <v>1</v>
      </c>
      <c r="E1008">
        <v>1</v>
      </c>
      <c r="F1008" t="s">
        <v>58</v>
      </c>
      <c r="G1008" t="s">
        <v>2084</v>
      </c>
    </row>
    <row r="1009" spans="1:7" x14ac:dyDescent="0.3">
      <c r="A1009" t="s">
        <v>62</v>
      </c>
      <c r="B1009">
        <v>106718</v>
      </c>
      <c r="C1009">
        <v>1</v>
      </c>
      <c r="D1009">
        <v>1</v>
      </c>
      <c r="E1009">
        <v>1</v>
      </c>
      <c r="F1009" t="s">
        <v>58</v>
      </c>
      <c r="G1009" t="s">
        <v>2084</v>
      </c>
    </row>
    <row r="1010" spans="1:7" x14ac:dyDescent="0.3">
      <c r="A1010" t="s">
        <v>62</v>
      </c>
      <c r="B1010">
        <v>106718</v>
      </c>
      <c r="C1010">
        <v>1</v>
      </c>
      <c r="D1010">
        <v>1</v>
      </c>
      <c r="E1010">
        <v>1</v>
      </c>
      <c r="F1010" t="s">
        <v>58</v>
      </c>
      <c r="G1010" t="s">
        <v>2084</v>
      </c>
    </row>
    <row r="1011" spans="1:7" x14ac:dyDescent="0.3">
      <c r="A1011" t="s">
        <v>62</v>
      </c>
      <c r="B1011">
        <v>106718</v>
      </c>
      <c r="C1011">
        <v>1</v>
      </c>
      <c r="D1011">
        <v>1</v>
      </c>
      <c r="E1011">
        <v>1</v>
      </c>
      <c r="F1011" t="s">
        <v>58</v>
      </c>
      <c r="G1011" t="s">
        <v>2084</v>
      </c>
    </row>
    <row r="1012" spans="1:7" x14ac:dyDescent="0.3">
      <c r="A1012" t="s">
        <v>62</v>
      </c>
      <c r="B1012">
        <v>106718</v>
      </c>
      <c r="C1012">
        <v>1</v>
      </c>
      <c r="D1012">
        <v>1</v>
      </c>
      <c r="E1012">
        <v>1</v>
      </c>
      <c r="F1012" t="s">
        <v>58</v>
      </c>
      <c r="G1012" t="s">
        <v>2084</v>
      </c>
    </row>
    <row r="1013" spans="1:7" x14ac:dyDescent="0.3">
      <c r="A1013" t="s">
        <v>62</v>
      </c>
      <c r="B1013">
        <v>106718</v>
      </c>
      <c r="C1013">
        <v>1</v>
      </c>
      <c r="D1013">
        <v>1</v>
      </c>
      <c r="E1013">
        <v>1</v>
      </c>
      <c r="F1013" t="s">
        <v>58</v>
      </c>
      <c r="G1013" t="s">
        <v>2084</v>
      </c>
    </row>
    <row r="1014" spans="1:7" x14ac:dyDescent="0.3">
      <c r="A1014" t="s">
        <v>62</v>
      </c>
      <c r="B1014">
        <v>106718</v>
      </c>
      <c r="C1014">
        <v>1</v>
      </c>
      <c r="D1014">
        <v>1</v>
      </c>
      <c r="E1014">
        <v>1</v>
      </c>
      <c r="F1014" t="s">
        <v>58</v>
      </c>
      <c r="G1014" t="s">
        <v>2084</v>
      </c>
    </row>
    <row r="1015" spans="1:7" x14ac:dyDescent="0.3">
      <c r="A1015" t="s">
        <v>62</v>
      </c>
      <c r="B1015">
        <v>106718</v>
      </c>
      <c r="C1015">
        <v>1</v>
      </c>
      <c r="D1015">
        <v>1</v>
      </c>
      <c r="E1015">
        <v>1</v>
      </c>
      <c r="F1015" t="s">
        <v>58</v>
      </c>
      <c r="G1015" t="s">
        <v>2084</v>
      </c>
    </row>
    <row r="1016" spans="1:7" x14ac:dyDescent="0.3">
      <c r="A1016" t="s">
        <v>62</v>
      </c>
      <c r="B1016">
        <v>106718</v>
      </c>
      <c r="C1016">
        <v>1</v>
      </c>
      <c r="D1016">
        <v>1</v>
      </c>
      <c r="E1016">
        <v>1</v>
      </c>
      <c r="F1016" t="s">
        <v>58</v>
      </c>
      <c r="G1016" t="s">
        <v>2084</v>
      </c>
    </row>
    <row r="1017" spans="1:7" x14ac:dyDescent="0.3">
      <c r="A1017" t="s">
        <v>62</v>
      </c>
      <c r="B1017">
        <v>106718</v>
      </c>
      <c r="C1017">
        <v>1</v>
      </c>
      <c r="D1017">
        <v>1</v>
      </c>
      <c r="E1017">
        <v>1</v>
      </c>
      <c r="F1017" t="s">
        <v>58</v>
      </c>
      <c r="G1017" t="s">
        <v>2084</v>
      </c>
    </row>
    <row r="1018" spans="1:7" x14ac:dyDescent="0.3">
      <c r="A1018" t="s">
        <v>62</v>
      </c>
      <c r="B1018">
        <v>106718</v>
      </c>
      <c r="C1018">
        <v>1</v>
      </c>
      <c r="D1018">
        <v>1</v>
      </c>
      <c r="E1018">
        <v>1</v>
      </c>
      <c r="F1018" t="s">
        <v>58</v>
      </c>
      <c r="G1018" t="s">
        <v>2084</v>
      </c>
    </row>
    <row r="1019" spans="1:7" x14ac:dyDescent="0.3">
      <c r="A1019" t="s">
        <v>62</v>
      </c>
      <c r="B1019">
        <v>106718</v>
      </c>
      <c r="C1019">
        <v>1</v>
      </c>
      <c r="D1019">
        <v>1</v>
      </c>
      <c r="E1019">
        <v>1</v>
      </c>
      <c r="F1019" t="s">
        <v>58</v>
      </c>
      <c r="G1019" t="s">
        <v>2084</v>
      </c>
    </row>
    <row r="1020" spans="1:7" x14ac:dyDescent="0.3">
      <c r="A1020" t="s">
        <v>62</v>
      </c>
      <c r="B1020">
        <v>106718</v>
      </c>
      <c r="C1020">
        <v>1</v>
      </c>
      <c r="D1020">
        <v>1</v>
      </c>
      <c r="E1020">
        <v>1</v>
      </c>
      <c r="F1020" t="s">
        <v>58</v>
      </c>
      <c r="G1020" t="s">
        <v>2084</v>
      </c>
    </row>
    <row r="1021" spans="1:7" x14ac:dyDescent="0.3">
      <c r="A1021" t="s">
        <v>62</v>
      </c>
      <c r="B1021">
        <v>106718</v>
      </c>
      <c r="C1021">
        <v>1</v>
      </c>
      <c r="D1021">
        <v>1</v>
      </c>
      <c r="E1021">
        <v>1</v>
      </c>
      <c r="F1021" t="s">
        <v>58</v>
      </c>
      <c r="G1021" t="s">
        <v>2084</v>
      </c>
    </row>
    <row r="1022" spans="1:7" x14ac:dyDescent="0.3">
      <c r="A1022" t="s">
        <v>62</v>
      </c>
      <c r="B1022">
        <v>106718</v>
      </c>
      <c r="C1022">
        <v>1</v>
      </c>
      <c r="D1022">
        <v>1</v>
      </c>
      <c r="E1022">
        <v>1</v>
      </c>
      <c r="F1022" t="s">
        <v>58</v>
      </c>
      <c r="G1022" t="s">
        <v>2084</v>
      </c>
    </row>
    <row r="1023" spans="1:7" x14ac:dyDescent="0.3">
      <c r="A1023" t="s">
        <v>62</v>
      </c>
      <c r="B1023">
        <v>106718</v>
      </c>
      <c r="C1023">
        <v>1</v>
      </c>
      <c r="D1023">
        <v>1</v>
      </c>
      <c r="E1023">
        <v>1</v>
      </c>
      <c r="F1023" t="s">
        <v>58</v>
      </c>
      <c r="G1023" t="s">
        <v>2084</v>
      </c>
    </row>
    <row r="1024" spans="1:7" x14ac:dyDescent="0.3">
      <c r="A1024" t="s">
        <v>677</v>
      </c>
      <c r="B1024">
        <v>106771</v>
      </c>
      <c r="C1024">
        <v>1</v>
      </c>
      <c r="D1024">
        <v>1</v>
      </c>
      <c r="E1024">
        <v>1</v>
      </c>
      <c r="F1024" t="s">
        <v>58</v>
      </c>
      <c r="G1024" t="s">
        <v>51</v>
      </c>
    </row>
    <row r="1025" spans="1:7" x14ac:dyDescent="0.3">
      <c r="A1025" t="s">
        <v>677</v>
      </c>
      <c r="B1025">
        <v>106771</v>
      </c>
      <c r="C1025">
        <v>1</v>
      </c>
      <c r="D1025">
        <v>1</v>
      </c>
      <c r="E1025">
        <v>1</v>
      </c>
      <c r="F1025" t="s">
        <v>58</v>
      </c>
      <c r="G1025" t="s">
        <v>51</v>
      </c>
    </row>
    <row r="1026" spans="1:7" x14ac:dyDescent="0.3">
      <c r="A1026" t="s">
        <v>677</v>
      </c>
      <c r="B1026">
        <v>106771</v>
      </c>
      <c r="C1026">
        <v>1</v>
      </c>
      <c r="D1026">
        <v>1</v>
      </c>
      <c r="E1026">
        <v>1</v>
      </c>
      <c r="F1026" t="s">
        <v>58</v>
      </c>
      <c r="G1026" t="s">
        <v>51</v>
      </c>
    </row>
    <row r="1027" spans="1:7" x14ac:dyDescent="0.3">
      <c r="A1027" t="s">
        <v>62</v>
      </c>
      <c r="B1027">
        <v>106785</v>
      </c>
      <c r="C1027">
        <v>1</v>
      </c>
      <c r="D1027">
        <v>1</v>
      </c>
      <c r="E1027">
        <v>1</v>
      </c>
      <c r="F1027" t="s">
        <v>58</v>
      </c>
      <c r="G1027" t="s">
        <v>2084</v>
      </c>
    </row>
    <row r="1028" spans="1:7" x14ac:dyDescent="0.3">
      <c r="A1028" t="s">
        <v>62</v>
      </c>
      <c r="B1028">
        <v>106785</v>
      </c>
      <c r="C1028">
        <v>1</v>
      </c>
      <c r="D1028">
        <v>1</v>
      </c>
      <c r="E1028">
        <v>1</v>
      </c>
      <c r="F1028" t="s">
        <v>58</v>
      </c>
      <c r="G1028" t="s">
        <v>2084</v>
      </c>
    </row>
    <row r="1029" spans="1:7" x14ac:dyDescent="0.3">
      <c r="A1029" t="s">
        <v>62</v>
      </c>
      <c r="B1029">
        <v>106785</v>
      </c>
      <c r="C1029">
        <v>1</v>
      </c>
      <c r="D1029">
        <v>1</v>
      </c>
      <c r="E1029">
        <v>1</v>
      </c>
      <c r="F1029" t="s">
        <v>58</v>
      </c>
      <c r="G1029" t="s">
        <v>2084</v>
      </c>
    </row>
    <row r="1030" spans="1:7" x14ac:dyDescent="0.3">
      <c r="A1030" t="s">
        <v>62</v>
      </c>
      <c r="B1030">
        <v>106785</v>
      </c>
      <c r="C1030">
        <v>1</v>
      </c>
      <c r="D1030">
        <v>1</v>
      </c>
      <c r="E1030">
        <v>1</v>
      </c>
      <c r="F1030" t="s">
        <v>58</v>
      </c>
      <c r="G1030" t="s">
        <v>2084</v>
      </c>
    </row>
    <row r="1031" spans="1:7" x14ac:dyDescent="0.3">
      <c r="A1031" t="s">
        <v>329</v>
      </c>
      <c r="B1031">
        <v>106961</v>
      </c>
      <c r="C1031">
        <v>1</v>
      </c>
      <c r="D1031">
        <v>0</v>
      </c>
      <c r="E1031">
        <v>1</v>
      </c>
      <c r="F1031" t="s">
        <v>58</v>
      </c>
      <c r="G1031" t="s">
        <v>2085</v>
      </c>
    </row>
    <row r="1032" spans="1:7" x14ac:dyDescent="0.3">
      <c r="A1032" t="s">
        <v>1084</v>
      </c>
      <c r="B1032">
        <v>107055</v>
      </c>
      <c r="C1032">
        <v>1</v>
      </c>
      <c r="D1032">
        <v>1</v>
      </c>
      <c r="E1032">
        <v>0</v>
      </c>
      <c r="F1032" t="s">
        <v>387</v>
      </c>
      <c r="G1032" t="s">
        <v>51</v>
      </c>
    </row>
    <row r="1033" spans="1:7" x14ac:dyDescent="0.3">
      <c r="A1033" t="s">
        <v>345</v>
      </c>
      <c r="B1033">
        <v>107092</v>
      </c>
      <c r="C1033">
        <v>1</v>
      </c>
      <c r="D1033">
        <v>1</v>
      </c>
      <c r="E1033">
        <v>1</v>
      </c>
      <c r="F1033" t="s">
        <v>1759</v>
      </c>
      <c r="G1033" t="s">
        <v>2085</v>
      </c>
    </row>
    <row r="1034" spans="1:7" x14ac:dyDescent="0.3">
      <c r="A1034" t="s">
        <v>606</v>
      </c>
      <c r="B1034">
        <v>107210</v>
      </c>
      <c r="C1034">
        <v>1</v>
      </c>
      <c r="D1034">
        <v>1</v>
      </c>
      <c r="E1034">
        <v>0</v>
      </c>
      <c r="F1034" t="s">
        <v>58</v>
      </c>
      <c r="G1034" t="s">
        <v>2085</v>
      </c>
    </row>
    <row r="1035" spans="1:7" x14ac:dyDescent="0.3">
      <c r="A1035" t="s">
        <v>606</v>
      </c>
      <c r="B1035">
        <v>107210</v>
      </c>
      <c r="C1035">
        <v>1</v>
      </c>
      <c r="D1035">
        <v>1</v>
      </c>
      <c r="E1035">
        <v>0</v>
      </c>
      <c r="F1035" t="s">
        <v>58</v>
      </c>
      <c r="G1035" t="s">
        <v>2085</v>
      </c>
    </row>
    <row r="1036" spans="1:7" x14ac:dyDescent="0.3">
      <c r="A1036" t="s">
        <v>168</v>
      </c>
      <c r="B1036">
        <v>107323</v>
      </c>
      <c r="C1036">
        <v>1</v>
      </c>
      <c r="D1036">
        <v>0</v>
      </c>
      <c r="E1036">
        <v>0</v>
      </c>
      <c r="F1036" t="s">
        <v>58</v>
      </c>
      <c r="G1036" t="s">
        <v>51</v>
      </c>
    </row>
    <row r="1037" spans="1:7" x14ac:dyDescent="0.3">
      <c r="A1037" t="s">
        <v>168</v>
      </c>
      <c r="B1037">
        <v>107323</v>
      </c>
      <c r="C1037">
        <v>1</v>
      </c>
      <c r="D1037">
        <v>0</v>
      </c>
      <c r="E1037">
        <v>0</v>
      </c>
      <c r="F1037" t="s">
        <v>58</v>
      </c>
      <c r="G1037" t="s">
        <v>51</v>
      </c>
    </row>
    <row r="1038" spans="1:7" x14ac:dyDescent="0.3">
      <c r="A1038" t="s">
        <v>168</v>
      </c>
      <c r="B1038">
        <v>107323</v>
      </c>
      <c r="C1038">
        <v>1</v>
      </c>
      <c r="D1038">
        <v>0</v>
      </c>
      <c r="E1038">
        <v>0</v>
      </c>
      <c r="F1038" t="s">
        <v>58</v>
      </c>
      <c r="G1038" t="s">
        <v>51</v>
      </c>
    </row>
    <row r="1039" spans="1:7" x14ac:dyDescent="0.3">
      <c r="A1039" t="s">
        <v>767</v>
      </c>
      <c r="B1039">
        <v>107398</v>
      </c>
      <c r="C1039">
        <v>1</v>
      </c>
      <c r="D1039">
        <v>0</v>
      </c>
      <c r="E1039">
        <v>0</v>
      </c>
      <c r="F1039" t="s">
        <v>1759</v>
      </c>
      <c r="G1039" t="s">
        <v>2085</v>
      </c>
    </row>
    <row r="1040" spans="1:7" x14ac:dyDescent="0.3">
      <c r="A1040" t="s">
        <v>1811</v>
      </c>
      <c r="B1040">
        <v>107500</v>
      </c>
      <c r="C1040">
        <v>1</v>
      </c>
      <c r="D1040">
        <v>1</v>
      </c>
      <c r="E1040">
        <v>1</v>
      </c>
      <c r="F1040" t="s">
        <v>1759</v>
      </c>
      <c r="G1040" t="s">
        <v>2085</v>
      </c>
    </row>
    <row r="1041" spans="1:7" x14ac:dyDescent="0.3">
      <c r="A1041" t="s">
        <v>95</v>
      </c>
      <c r="B1041">
        <v>107500</v>
      </c>
      <c r="C1041">
        <v>0</v>
      </c>
      <c r="D1041">
        <v>0</v>
      </c>
      <c r="E1041">
        <v>0</v>
      </c>
      <c r="F1041" t="s">
        <v>1759</v>
      </c>
      <c r="G1041" t="s">
        <v>51</v>
      </c>
    </row>
    <row r="1042" spans="1:7" x14ac:dyDescent="0.3">
      <c r="A1042" t="s">
        <v>663</v>
      </c>
      <c r="B1042">
        <v>107694</v>
      </c>
      <c r="C1042">
        <v>1</v>
      </c>
      <c r="D1042">
        <v>0</v>
      </c>
      <c r="E1042">
        <v>0</v>
      </c>
      <c r="F1042" t="s">
        <v>58</v>
      </c>
      <c r="G1042" t="s">
        <v>51</v>
      </c>
    </row>
    <row r="1043" spans="1:7" x14ac:dyDescent="0.3">
      <c r="A1043" t="s">
        <v>663</v>
      </c>
      <c r="B1043">
        <v>107694</v>
      </c>
      <c r="C1043">
        <v>1</v>
      </c>
      <c r="D1043">
        <v>0</v>
      </c>
      <c r="E1043">
        <v>0</v>
      </c>
      <c r="F1043" t="s">
        <v>58</v>
      </c>
      <c r="G1043" t="s">
        <v>51</v>
      </c>
    </row>
    <row r="1044" spans="1:7" x14ac:dyDescent="0.3">
      <c r="A1044" t="s">
        <v>599</v>
      </c>
      <c r="B1044">
        <v>107800</v>
      </c>
      <c r="C1044">
        <v>0</v>
      </c>
      <c r="D1044">
        <v>1</v>
      </c>
      <c r="E1044">
        <v>1</v>
      </c>
      <c r="F1044" t="s">
        <v>58</v>
      </c>
      <c r="G1044" t="s">
        <v>51</v>
      </c>
    </row>
    <row r="1045" spans="1:7" x14ac:dyDescent="0.3">
      <c r="A1045" t="s">
        <v>599</v>
      </c>
      <c r="B1045">
        <v>107800</v>
      </c>
      <c r="C1045">
        <v>0</v>
      </c>
      <c r="D1045">
        <v>1</v>
      </c>
      <c r="E1045">
        <v>1</v>
      </c>
      <c r="F1045" t="s">
        <v>58</v>
      </c>
      <c r="G1045" t="s">
        <v>51</v>
      </c>
    </row>
    <row r="1046" spans="1:7" x14ac:dyDescent="0.3">
      <c r="A1046" t="s">
        <v>295</v>
      </c>
      <c r="B1046">
        <v>107865</v>
      </c>
      <c r="C1046">
        <v>1</v>
      </c>
      <c r="D1046">
        <v>1</v>
      </c>
      <c r="E1046">
        <v>1</v>
      </c>
      <c r="F1046" t="s">
        <v>58</v>
      </c>
      <c r="G1046" t="s">
        <v>51</v>
      </c>
    </row>
    <row r="1047" spans="1:7" x14ac:dyDescent="0.3">
      <c r="A1047" t="s">
        <v>1142</v>
      </c>
      <c r="B1047">
        <v>107907</v>
      </c>
      <c r="C1047">
        <v>1</v>
      </c>
      <c r="D1047">
        <v>1</v>
      </c>
      <c r="E1047">
        <v>1</v>
      </c>
      <c r="F1047" t="s">
        <v>1759</v>
      </c>
      <c r="G1047" t="s">
        <v>51</v>
      </c>
    </row>
    <row r="1048" spans="1:7" x14ac:dyDescent="0.3">
      <c r="A1048" t="s">
        <v>1142</v>
      </c>
      <c r="B1048">
        <v>107907</v>
      </c>
      <c r="C1048">
        <v>1</v>
      </c>
      <c r="D1048">
        <v>1</v>
      </c>
      <c r="E1048">
        <v>1</v>
      </c>
      <c r="F1048" t="s">
        <v>1759</v>
      </c>
      <c r="G1048" t="s">
        <v>51</v>
      </c>
    </row>
    <row r="1049" spans="1:7" x14ac:dyDescent="0.3">
      <c r="A1049" t="s">
        <v>72</v>
      </c>
      <c r="B1049">
        <v>108168</v>
      </c>
      <c r="C1049">
        <v>1</v>
      </c>
      <c r="D1049">
        <v>1</v>
      </c>
      <c r="E1049">
        <v>1</v>
      </c>
      <c r="F1049" t="s">
        <v>387</v>
      </c>
      <c r="G1049" t="s">
        <v>51</v>
      </c>
    </row>
    <row r="1050" spans="1:7" x14ac:dyDescent="0.3">
      <c r="A1050" t="s">
        <v>72</v>
      </c>
      <c r="B1050">
        <v>108168</v>
      </c>
      <c r="C1050">
        <v>1</v>
      </c>
      <c r="D1050">
        <v>1</v>
      </c>
      <c r="E1050">
        <v>1</v>
      </c>
      <c r="F1050" t="s">
        <v>387</v>
      </c>
      <c r="G1050" t="s">
        <v>51</v>
      </c>
    </row>
    <row r="1051" spans="1:7" x14ac:dyDescent="0.3">
      <c r="A1051" t="s">
        <v>124</v>
      </c>
      <c r="B1051">
        <v>108550</v>
      </c>
      <c r="C1051">
        <v>0</v>
      </c>
      <c r="D1051">
        <v>1</v>
      </c>
      <c r="E1051">
        <v>1</v>
      </c>
      <c r="F1051" t="s">
        <v>2047</v>
      </c>
      <c r="G1051" t="s">
        <v>51</v>
      </c>
    </row>
    <row r="1052" spans="1:7" x14ac:dyDescent="0.3">
      <c r="A1052" t="s">
        <v>329</v>
      </c>
      <c r="B1052">
        <v>108667</v>
      </c>
      <c r="C1052">
        <v>1</v>
      </c>
      <c r="D1052">
        <v>1</v>
      </c>
      <c r="E1052">
        <v>1</v>
      </c>
      <c r="F1052" t="s">
        <v>58</v>
      </c>
      <c r="G1052" t="s">
        <v>51</v>
      </c>
    </row>
    <row r="1053" spans="1:7" x14ac:dyDescent="0.3">
      <c r="A1053" t="s">
        <v>329</v>
      </c>
      <c r="B1053">
        <v>108667</v>
      </c>
      <c r="C1053">
        <v>1</v>
      </c>
      <c r="D1053">
        <v>1</v>
      </c>
      <c r="E1053">
        <v>1</v>
      </c>
      <c r="F1053" t="s">
        <v>58</v>
      </c>
      <c r="G1053" t="s">
        <v>51</v>
      </c>
    </row>
    <row r="1054" spans="1:7" x14ac:dyDescent="0.3">
      <c r="A1054" t="s">
        <v>36</v>
      </c>
      <c r="B1054">
        <v>109000</v>
      </c>
      <c r="C1054">
        <v>0</v>
      </c>
      <c r="D1054">
        <v>1</v>
      </c>
      <c r="E1054">
        <v>0</v>
      </c>
      <c r="F1054" t="s">
        <v>572</v>
      </c>
      <c r="G1054" t="s">
        <v>51</v>
      </c>
    </row>
    <row r="1055" spans="1:7" x14ac:dyDescent="0.3">
      <c r="A1055" t="s">
        <v>36</v>
      </c>
      <c r="B1055">
        <v>109000</v>
      </c>
      <c r="C1055">
        <v>0</v>
      </c>
      <c r="D1055">
        <v>1</v>
      </c>
      <c r="E1055">
        <v>0</v>
      </c>
      <c r="F1055" t="s">
        <v>572</v>
      </c>
      <c r="G1055" t="s">
        <v>51</v>
      </c>
    </row>
    <row r="1056" spans="1:7" x14ac:dyDescent="0.3">
      <c r="A1056" t="s">
        <v>36</v>
      </c>
      <c r="B1056">
        <v>109000</v>
      </c>
      <c r="C1056">
        <v>0</v>
      </c>
      <c r="D1056">
        <v>1</v>
      </c>
      <c r="E1056">
        <v>0</v>
      </c>
      <c r="F1056" t="s">
        <v>572</v>
      </c>
      <c r="G1056" t="s">
        <v>51</v>
      </c>
    </row>
    <row r="1057" spans="1:7" x14ac:dyDescent="0.3">
      <c r="A1057" t="s">
        <v>36</v>
      </c>
      <c r="B1057">
        <v>109000</v>
      </c>
      <c r="C1057">
        <v>0</v>
      </c>
      <c r="D1057">
        <v>1</v>
      </c>
      <c r="E1057">
        <v>0</v>
      </c>
      <c r="F1057" t="s">
        <v>572</v>
      </c>
      <c r="G1057" t="s">
        <v>51</v>
      </c>
    </row>
    <row r="1058" spans="1:7" x14ac:dyDescent="0.3">
      <c r="A1058" t="s">
        <v>36</v>
      </c>
      <c r="B1058">
        <v>109000</v>
      </c>
      <c r="C1058">
        <v>0</v>
      </c>
      <c r="D1058">
        <v>1</v>
      </c>
      <c r="E1058">
        <v>0</v>
      </c>
      <c r="F1058" t="s">
        <v>572</v>
      </c>
      <c r="G1058" t="s">
        <v>51</v>
      </c>
    </row>
    <row r="1059" spans="1:7" x14ac:dyDescent="0.3">
      <c r="A1059" t="s">
        <v>345</v>
      </c>
      <c r="B1059">
        <v>109104</v>
      </c>
      <c r="C1059">
        <v>1</v>
      </c>
      <c r="D1059">
        <v>0</v>
      </c>
      <c r="E1059">
        <v>1</v>
      </c>
      <c r="F1059" t="s">
        <v>1759</v>
      </c>
      <c r="G1059" t="s">
        <v>2084</v>
      </c>
    </row>
    <row r="1060" spans="1:7" x14ac:dyDescent="0.3">
      <c r="A1060" t="s">
        <v>345</v>
      </c>
      <c r="B1060">
        <v>109104</v>
      </c>
      <c r="C1060">
        <v>1</v>
      </c>
      <c r="D1060">
        <v>0</v>
      </c>
      <c r="E1060">
        <v>1</v>
      </c>
      <c r="F1060" t="s">
        <v>1759</v>
      </c>
      <c r="G1060" t="s">
        <v>2084</v>
      </c>
    </row>
    <row r="1061" spans="1:7" x14ac:dyDescent="0.3">
      <c r="A1061" t="s">
        <v>345</v>
      </c>
      <c r="B1061">
        <v>109104</v>
      </c>
      <c r="C1061">
        <v>1</v>
      </c>
      <c r="D1061">
        <v>0</v>
      </c>
      <c r="E1061">
        <v>1</v>
      </c>
      <c r="F1061" t="s">
        <v>1759</v>
      </c>
      <c r="G1061" t="s">
        <v>2084</v>
      </c>
    </row>
    <row r="1062" spans="1:7" x14ac:dyDescent="0.3">
      <c r="A1062" t="s">
        <v>345</v>
      </c>
      <c r="B1062">
        <v>109104</v>
      </c>
      <c r="C1062">
        <v>1</v>
      </c>
      <c r="D1062">
        <v>0</v>
      </c>
      <c r="E1062">
        <v>1</v>
      </c>
      <c r="F1062" t="s">
        <v>1759</v>
      </c>
      <c r="G1062" t="s">
        <v>2084</v>
      </c>
    </row>
    <row r="1063" spans="1:7" x14ac:dyDescent="0.3">
      <c r="A1063" t="s">
        <v>345</v>
      </c>
      <c r="B1063">
        <v>109104</v>
      </c>
      <c r="C1063">
        <v>1</v>
      </c>
      <c r="D1063">
        <v>0</v>
      </c>
      <c r="E1063">
        <v>1</v>
      </c>
      <c r="F1063" t="s">
        <v>1759</v>
      </c>
      <c r="G1063" t="s">
        <v>2084</v>
      </c>
    </row>
    <row r="1064" spans="1:7" x14ac:dyDescent="0.3">
      <c r="A1064" t="s">
        <v>160</v>
      </c>
      <c r="B1064">
        <v>109137</v>
      </c>
      <c r="C1064">
        <v>1</v>
      </c>
      <c r="D1064">
        <v>1</v>
      </c>
      <c r="E1064">
        <v>1</v>
      </c>
      <c r="F1064" t="s">
        <v>58</v>
      </c>
      <c r="G1064" t="s">
        <v>51</v>
      </c>
    </row>
    <row r="1065" spans="1:7" x14ac:dyDescent="0.3">
      <c r="A1065" t="s">
        <v>160</v>
      </c>
      <c r="B1065">
        <v>109137</v>
      </c>
      <c r="C1065">
        <v>1</v>
      </c>
      <c r="D1065">
        <v>1</v>
      </c>
      <c r="E1065">
        <v>1</v>
      </c>
      <c r="F1065" t="s">
        <v>58</v>
      </c>
      <c r="G1065" t="s">
        <v>51</v>
      </c>
    </row>
    <row r="1066" spans="1:7" x14ac:dyDescent="0.3">
      <c r="A1066" t="s">
        <v>1577</v>
      </c>
      <c r="B1066">
        <v>109312</v>
      </c>
      <c r="C1066">
        <v>0</v>
      </c>
      <c r="D1066">
        <v>0</v>
      </c>
      <c r="E1066">
        <v>1</v>
      </c>
      <c r="F1066" t="s">
        <v>1759</v>
      </c>
      <c r="G1066" t="s">
        <v>51</v>
      </c>
    </row>
    <row r="1067" spans="1:7" x14ac:dyDescent="0.3">
      <c r="A1067" t="s">
        <v>62</v>
      </c>
      <c r="B1067">
        <v>109315</v>
      </c>
      <c r="C1067">
        <v>1</v>
      </c>
      <c r="D1067">
        <v>1</v>
      </c>
      <c r="E1067">
        <v>0</v>
      </c>
      <c r="F1067" t="s">
        <v>572</v>
      </c>
      <c r="G1067" t="s">
        <v>51</v>
      </c>
    </row>
    <row r="1068" spans="1:7" x14ac:dyDescent="0.3">
      <c r="A1068" t="s">
        <v>62</v>
      </c>
      <c r="B1068">
        <v>109315</v>
      </c>
      <c r="C1068">
        <v>1</v>
      </c>
      <c r="D1068">
        <v>1</v>
      </c>
      <c r="E1068">
        <v>0</v>
      </c>
      <c r="F1068" t="s">
        <v>572</v>
      </c>
      <c r="G1068" t="s">
        <v>51</v>
      </c>
    </row>
    <row r="1069" spans="1:7" x14ac:dyDescent="0.3">
      <c r="A1069" t="s">
        <v>62</v>
      </c>
      <c r="B1069">
        <v>109315</v>
      </c>
      <c r="C1069">
        <v>1</v>
      </c>
      <c r="D1069">
        <v>1</v>
      </c>
      <c r="E1069">
        <v>0</v>
      </c>
      <c r="F1069" t="s">
        <v>572</v>
      </c>
      <c r="G1069" t="s">
        <v>51</v>
      </c>
    </row>
    <row r="1070" spans="1:7" x14ac:dyDescent="0.3">
      <c r="A1070" t="s">
        <v>724</v>
      </c>
      <c r="B1070">
        <v>109360</v>
      </c>
      <c r="C1070">
        <v>1</v>
      </c>
      <c r="D1070">
        <v>1</v>
      </c>
      <c r="E1070">
        <v>1</v>
      </c>
      <c r="F1070" t="s">
        <v>58</v>
      </c>
      <c r="G1070" t="s">
        <v>51</v>
      </c>
    </row>
    <row r="1071" spans="1:7" x14ac:dyDescent="0.3">
      <c r="A1071" t="s">
        <v>724</v>
      </c>
      <c r="B1071">
        <v>109360</v>
      </c>
      <c r="C1071">
        <v>1</v>
      </c>
      <c r="D1071">
        <v>1</v>
      </c>
      <c r="E1071">
        <v>1</v>
      </c>
      <c r="F1071" t="s">
        <v>58</v>
      </c>
      <c r="G1071" t="s">
        <v>51</v>
      </c>
    </row>
    <row r="1072" spans="1:7" x14ac:dyDescent="0.3">
      <c r="A1072" t="s">
        <v>869</v>
      </c>
      <c r="B1072">
        <v>109526</v>
      </c>
      <c r="C1072">
        <v>1</v>
      </c>
      <c r="D1072">
        <v>0</v>
      </c>
      <c r="E1072">
        <v>1</v>
      </c>
      <c r="F1072" t="s">
        <v>58</v>
      </c>
      <c r="G1072" t="s">
        <v>51</v>
      </c>
    </row>
    <row r="1073" spans="1:7" x14ac:dyDescent="0.3">
      <c r="A1073" t="s">
        <v>201</v>
      </c>
      <c r="B1073">
        <v>109585</v>
      </c>
      <c r="C1073">
        <v>1</v>
      </c>
      <c r="D1073">
        <v>0</v>
      </c>
      <c r="E1073">
        <v>0</v>
      </c>
      <c r="F1073" t="s">
        <v>387</v>
      </c>
      <c r="G1073" t="s">
        <v>51</v>
      </c>
    </row>
    <row r="1074" spans="1:7" x14ac:dyDescent="0.3">
      <c r="A1074" t="s">
        <v>168</v>
      </c>
      <c r="B1074">
        <v>109794</v>
      </c>
      <c r="C1074">
        <v>1</v>
      </c>
      <c r="D1074">
        <v>1</v>
      </c>
      <c r="E1074">
        <v>1</v>
      </c>
      <c r="F1074" t="s">
        <v>1759</v>
      </c>
      <c r="G1074" t="s">
        <v>51</v>
      </c>
    </row>
    <row r="1075" spans="1:7" x14ac:dyDescent="0.3">
      <c r="A1075" t="s">
        <v>62</v>
      </c>
      <c r="B1075">
        <v>109837</v>
      </c>
      <c r="C1075">
        <v>1</v>
      </c>
      <c r="D1075">
        <v>0</v>
      </c>
      <c r="E1075">
        <v>1</v>
      </c>
      <c r="F1075" t="s">
        <v>58</v>
      </c>
      <c r="G1075" t="s">
        <v>51</v>
      </c>
    </row>
    <row r="1076" spans="1:7" x14ac:dyDescent="0.3">
      <c r="A1076" t="s">
        <v>62</v>
      </c>
      <c r="B1076">
        <v>109837</v>
      </c>
      <c r="C1076">
        <v>1</v>
      </c>
      <c r="D1076">
        <v>0</v>
      </c>
      <c r="E1076">
        <v>1</v>
      </c>
      <c r="F1076" t="s">
        <v>58</v>
      </c>
      <c r="G1076" t="s">
        <v>51</v>
      </c>
    </row>
    <row r="1077" spans="1:7" x14ac:dyDescent="0.3">
      <c r="A1077" t="s">
        <v>62</v>
      </c>
      <c r="B1077">
        <v>109837</v>
      </c>
      <c r="C1077">
        <v>1</v>
      </c>
      <c r="D1077">
        <v>0</v>
      </c>
      <c r="E1077">
        <v>1</v>
      </c>
      <c r="F1077" t="s">
        <v>58</v>
      </c>
      <c r="G1077" t="s">
        <v>51</v>
      </c>
    </row>
    <row r="1078" spans="1:7" x14ac:dyDescent="0.3">
      <c r="A1078" t="s">
        <v>62</v>
      </c>
      <c r="B1078">
        <v>109837</v>
      </c>
      <c r="C1078">
        <v>1</v>
      </c>
      <c r="D1078">
        <v>0</v>
      </c>
      <c r="E1078">
        <v>1</v>
      </c>
      <c r="F1078" t="s">
        <v>58</v>
      </c>
      <c r="G1078" t="s">
        <v>51</v>
      </c>
    </row>
    <row r="1079" spans="1:7" x14ac:dyDescent="0.3">
      <c r="A1079" t="s">
        <v>62</v>
      </c>
      <c r="B1079">
        <v>109837</v>
      </c>
      <c r="C1079">
        <v>1</v>
      </c>
      <c r="D1079">
        <v>0</v>
      </c>
      <c r="E1079">
        <v>1</v>
      </c>
      <c r="F1079" t="s">
        <v>58</v>
      </c>
      <c r="G1079" t="s">
        <v>51</v>
      </c>
    </row>
    <row r="1080" spans="1:7" x14ac:dyDescent="0.3">
      <c r="A1080" t="s">
        <v>62</v>
      </c>
      <c r="B1080">
        <v>109837</v>
      </c>
      <c r="C1080">
        <v>1</v>
      </c>
      <c r="D1080">
        <v>0</v>
      </c>
      <c r="E1080">
        <v>1</v>
      </c>
      <c r="F1080" t="s">
        <v>58</v>
      </c>
      <c r="G1080" t="s">
        <v>51</v>
      </c>
    </row>
    <row r="1081" spans="1:7" x14ac:dyDescent="0.3">
      <c r="A1081" t="s">
        <v>62</v>
      </c>
      <c r="B1081">
        <v>109837</v>
      </c>
      <c r="C1081">
        <v>1</v>
      </c>
      <c r="D1081">
        <v>0</v>
      </c>
      <c r="E1081">
        <v>1</v>
      </c>
      <c r="F1081" t="s">
        <v>58</v>
      </c>
      <c r="G1081" t="s">
        <v>51</v>
      </c>
    </row>
    <row r="1082" spans="1:7" x14ac:dyDescent="0.3">
      <c r="A1082" t="s">
        <v>62</v>
      </c>
      <c r="B1082">
        <v>109837</v>
      </c>
      <c r="C1082">
        <v>1</v>
      </c>
      <c r="D1082">
        <v>0</v>
      </c>
      <c r="E1082">
        <v>1</v>
      </c>
      <c r="F1082" t="s">
        <v>58</v>
      </c>
      <c r="G1082" t="s">
        <v>51</v>
      </c>
    </row>
    <row r="1083" spans="1:7" x14ac:dyDescent="0.3">
      <c r="A1083" t="s">
        <v>62</v>
      </c>
      <c r="B1083">
        <v>109837</v>
      </c>
      <c r="C1083">
        <v>1</v>
      </c>
      <c r="D1083">
        <v>0</v>
      </c>
      <c r="E1083">
        <v>1</v>
      </c>
      <c r="F1083" t="s">
        <v>58</v>
      </c>
      <c r="G1083" t="s">
        <v>51</v>
      </c>
    </row>
    <row r="1084" spans="1:7" x14ac:dyDescent="0.3">
      <c r="A1084" t="s">
        <v>62</v>
      </c>
      <c r="B1084">
        <v>109837</v>
      </c>
      <c r="C1084">
        <v>1</v>
      </c>
      <c r="D1084">
        <v>0</v>
      </c>
      <c r="E1084">
        <v>1</v>
      </c>
      <c r="F1084" t="s">
        <v>58</v>
      </c>
      <c r="G1084" t="s">
        <v>51</v>
      </c>
    </row>
    <row r="1085" spans="1:7" x14ac:dyDescent="0.3">
      <c r="A1085" t="s">
        <v>62</v>
      </c>
      <c r="B1085">
        <v>109837</v>
      </c>
      <c r="C1085">
        <v>1</v>
      </c>
      <c r="D1085">
        <v>0</v>
      </c>
      <c r="E1085">
        <v>1</v>
      </c>
      <c r="F1085" t="s">
        <v>58</v>
      </c>
      <c r="G1085" t="s">
        <v>51</v>
      </c>
    </row>
    <row r="1086" spans="1:7" x14ac:dyDescent="0.3">
      <c r="A1086" t="s">
        <v>62</v>
      </c>
      <c r="B1086">
        <v>109837</v>
      </c>
      <c r="C1086">
        <v>1</v>
      </c>
      <c r="D1086">
        <v>0</v>
      </c>
      <c r="E1086">
        <v>1</v>
      </c>
      <c r="F1086" t="s">
        <v>58</v>
      </c>
      <c r="G1086" t="s">
        <v>51</v>
      </c>
    </row>
    <row r="1087" spans="1:7" x14ac:dyDescent="0.3">
      <c r="A1087" t="s">
        <v>62</v>
      </c>
      <c r="B1087">
        <v>109837</v>
      </c>
      <c r="C1087">
        <v>1</v>
      </c>
      <c r="D1087">
        <v>0</v>
      </c>
      <c r="E1087">
        <v>1</v>
      </c>
      <c r="F1087" t="s">
        <v>58</v>
      </c>
      <c r="G1087" t="s">
        <v>51</v>
      </c>
    </row>
    <row r="1088" spans="1:7" x14ac:dyDescent="0.3">
      <c r="A1088" t="s">
        <v>62</v>
      </c>
      <c r="B1088">
        <v>109837</v>
      </c>
      <c r="C1088">
        <v>1</v>
      </c>
      <c r="D1088">
        <v>0</v>
      </c>
      <c r="E1088">
        <v>1</v>
      </c>
      <c r="F1088" t="s">
        <v>58</v>
      </c>
      <c r="G1088" t="s">
        <v>51</v>
      </c>
    </row>
    <row r="1089" spans="1:7" x14ac:dyDescent="0.3">
      <c r="A1089" t="s">
        <v>62</v>
      </c>
      <c r="B1089">
        <v>109837</v>
      </c>
      <c r="C1089">
        <v>1</v>
      </c>
      <c r="D1089">
        <v>0</v>
      </c>
      <c r="E1089">
        <v>1</v>
      </c>
      <c r="F1089" t="s">
        <v>58</v>
      </c>
      <c r="G1089" t="s">
        <v>51</v>
      </c>
    </row>
    <row r="1090" spans="1:7" x14ac:dyDescent="0.3">
      <c r="A1090" t="s">
        <v>62</v>
      </c>
      <c r="B1090">
        <v>109837</v>
      </c>
      <c r="C1090">
        <v>1</v>
      </c>
      <c r="D1090">
        <v>0</v>
      </c>
      <c r="E1090">
        <v>1</v>
      </c>
      <c r="F1090" t="s">
        <v>58</v>
      </c>
      <c r="G1090" t="s">
        <v>51</v>
      </c>
    </row>
    <row r="1091" spans="1:7" x14ac:dyDescent="0.3">
      <c r="A1091" t="s">
        <v>62</v>
      </c>
      <c r="B1091">
        <v>109837</v>
      </c>
      <c r="C1091">
        <v>1</v>
      </c>
      <c r="D1091">
        <v>0</v>
      </c>
      <c r="E1091">
        <v>1</v>
      </c>
      <c r="F1091" t="s">
        <v>58</v>
      </c>
      <c r="G1091" t="s">
        <v>51</v>
      </c>
    </row>
    <row r="1092" spans="1:7" x14ac:dyDescent="0.3">
      <c r="A1092" t="s">
        <v>62</v>
      </c>
      <c r="B1092">
        <v>109837</v>
      </c>
      <c r="C1092">
        <v>1</v>
      </c>
      <c r="D1092">
        <v>0</v>
      </c>
      <c r="E1092">
        <v>1</v>
      </c>
      <c r="F1092" t="s">
        <v>58</v>
      </c>
      <c r="G1092" t="s">
        <v>51</v>
      </c>
    </row>
    <row r="1093" spans="1:7" x14ac:dyDescent="0.3">
      <c r="A1093" t="s">
        <v>62</v>
      </c>
      <c r="B1093">
        <v>109837</v>
      </c>
      <c r="C1093">
        <v>1</v>
      </c>
      <c r="D1093">
        <v>0</v>
      </c>
      <c r="E1093">
        <v>1</v>
      </c>
      <c r="F1093" t="s">
        <v>58</v>
      </c>
      <c r="G1093" t="s">
        <v>51</v>
      </c>
    </row>
    <row r="1094" spans="1:7" x14ac:dyDescent="0.3">
      <c r="A1094" t="s">
        <v>36</v>
      </c>
      <c r="B1094">
        <v>109880</v>
      </c>
      <c r="C1094">
        <v>0</v>
      </c>
      <c r="D1094">
        <v>0</v>
      </c>
      <c r="E1094">
        <v>1</v>
      </c>
      <c r="F1094" t="s">
        <v>387</v>
      </c>
      <c r="G1094" t="s">
        <v>2085</v>
      </c>
    </row>
    <row r="1095" spans="1:7" x14ac:dyDescent="0.3">
      <c r="A1095" t="s">
        <v>36</v>
      </c>
      <c r="B1095">
        <v>109880</v>
      </c>
      <c r="C1095">
        <v>0</v>
      </c>
      <c r="D1095">
        <v>0</v>
      </c>
      <c r="E1095">
        <v>1</v>
      </c>
      <c r="F1095" t="s">
        <v>387</v>
      </c>
      <c r="G1095" t="s">
        <v>2085</v>
      </c>
    </row>
    <row r="1096" spans="1:7" x14ac:dyDescent="0.3">
      <c r="A1096" t="s">
        <v>36</v>
      </c>
      <c r="B1096">
        <v>109880</v>
      </c>
      <c r="C1096">
        <v>0</v>
      </c>
      <c r="D1096">
        <v>0</v>
      </c>
      <c r="E1096">
        <v>1</v>
      </c>
      <c r="F1096" t="s">
        <v>387</v>
      </c>
      <c r="G1096" t="s">
        <v>2085</v>
      </c>
    </row>
    <row r="1097" spans="1:7" x14ac:dyDescent="0.3">
      <c r="A1097" t="s">
        <v>36</v>
      </c>
      <c r="B1097">
        <v>109880</v>
      </c>
      <c r="C1097">
        <v>0</v>
      </c>
      <c r="D1097">
        <v>0</v>
      </c>
      <c r="E1097">
        <v>1</v>
      </c>
      <c r="F1097" t="s">
        <v>387</v>
      </c>
      <c r="G1097" t="s">
        <v>2085</v>
      </c>
    </row>
    <row r="1098" spans="1:7" x14ac:dyDescent="0.3">
      <c r="A1098" t="s">
        <v>36</v>
      </c>
      <c r="B1098">
        <v>109880</v>
      </c>
      <c r="C1098">
        <v>0</v>
      </c>
      <c r="D1098">
        <v>0</v>
      </c>
      <c r="E1098">
        <v>1</v>
      </c>
      <c r="F1098" t="s">
        <v>387</v>
      </c>
      <c r="G1098" t="s">
        <v>2085</v>
      </c>
    </row>
    <row r="1099" spans="1:7" x14ac:dyDescent="0.3">
      <c r="A1099" t="s">
        <v>36</v>
      </c>
      <c r="B1099">
        <v>109880</v>
      </c>
      <c r="C1099">
        <v>0</v>
      </c>
      <c r="D1099">
        <v>0</v>
      </c>
      <c r="E1099">
        <v>1</v>
      </c>
      <c r="F1099" t="s">
        <v>387</v>
      </c>
      <c r="G1099" t="s">
        <v>2085</v>
      </c>
    </row>
    <row r="1100" spans="1:7" x14ac:dyDescent="0.3">
      <c r="A1100" t="s">
        <v>36</v>
      </c>
      <c r="B1100">
        <v>110000</v>
      </c>
      <c r="C1100">
        <v>0</v>
      </c>
      <c r="D1100">
        <v>0</v>
      </c>
      <c r="E1100">
        <v>0</v>
      </c>
      <c r="F1100" t="s">
        <v>58</v>
      </c>
      <c r="G1100" t="s">
        <v>2085</v>
      </c>
    </row>
    <row r="1101" spans="1:7" x14ac:dyDescent="0.3">
      <c r="A1101" t="s">
        <v>177</v>
      </c>
      <c r="B1101">
        <v>110000</v>
      </c>
      <c r="C1101">
        <v>1</v>
      </c>
      <c r="D1101">
        <v>0</v>
      </c>
      <c r="E1101">
        <v>1</v>
      </c>
      <c r="F1101" t="s">
        <v>58</v>
      </c>
      <c r="G1101" t="s">
        <v>51</v>
      </c>
    </row>
    <row r="1102" spans="1:7" x14ac:dyDescent="0.3">
      <c r="A1102" t="s">
        <v>36</v>
      </c>
      <c r="B1102">
        <v>110000</v>
      </c>
      <c r="C1102">
        <v>0</v>
      </c>
      <c r="D1102">
        <v>0</v>
      </c>
      <c r="E1102">
        <v>0</v>
      </c>
      <c r="F1102" t="s">
        <v>58</v>
      </c>
      <c r="G1102" t="s">
        <v>2085</v>
      </c>
    </row>
    <row r="1103" spans="1:7" x14ac:dyDescent="0.3">
      <c r="A1103" t="s">
        <v>36</v>
      </c>
      <c r="B1103">
        <v>110000</v>
      </c>
      <c r="C1103">
        <v>0</v>
      </c>
      <c r="D1103">
        <v>0</v>
      </c>
      <c r="E1103">
        <v>0</v>
      </c>
      <c r="F1103" t="s">
        <v>58</v>
      </c>
      <c r="G1103" t="s">
        <v>2085</v>
      </c>
    </row>
    <row r="1104" spans="1:7" x14ac:dyDescent="0.3">
      <c r="A1104" t="s">
        <v>36</v>
      </c>
      <c r="B1104">
        <v>110000</v>
      </c>
      <c r="C1104">
        <v>0</v>
      </c>
      <c r="D1104">
        <v>0</v>
      </c>
      <c r="E1104">
        <v>0</v>
      </c>
      <c r="F1104" t="s">
        <v>58</v>
      </c>
      <c r="G1104" t="s">
        <v>2085</v>
      </c>
    </row>
    <row r="1105" spans="1:7" x14ac:dyDescent="0.3">
      <c r="A1105" t="s">
        <v>36</v>
      </c>
      <c r="B1105">
        <v>110000</v>
      </c>
      <c r="C1105">
        <v>0</v>
      </c>
      <c r="D1105">
        <v>0</v>
      </c>
      <c r="E1105">
        <v>0</v>
      </c>
      <c r="F1105" t="s">
        <v>58</v>
      </c>
      <c r="G1105" t="s">
        <v>2085</v>
      </c>
    </row>
    <row r="1106" spans="1:7" x14ac:dyDescent="0.3">
      <c r="A1106" t="s">
        <v>36</v>
      </c>
      <c r="B1106">
        <v>110000</v>
      </c>
      <c r="C1106">
        <v>0</v>
      </c>
      <c r="D1106">
        <v>0</v>
      </c>
      <c r="E1106">
        <v>0</v>
      </c>
      <c r="F1106" t="s">
        <v>58</v>
      </c>
      <c r="G1106" t="s">
        <v>2085</v>
      </c>
    </row>
    <row r="1107" spans="1:7" x14ac:dyDescent="0.3">
      <c r="A1107" t="s">
        <v>36</v>
      </c>
      <c r="B1107">
        <v>110000</v>
      </c>
      <c r="C1107">
        <v>0</v>
      </c>
      <c r="D1107">
        <v>0</v>
      </c>
      <c r="E1107">
        <v>0</v>
      </c>
      <c r="F1107" t="s">
        <v>58</v>
      </c>
      <c r="G1107" t="s">
        <v>2085</v>
      </c>
    </row>
    <row r="1108" spans="1:7" x14ac:dyDescent="0.3">
      <c r="A1108" t="s">
        <v>36</v>
      </c>
      <c r="B1108">
        <v>110000</v>
      </c>
      <c r="C1108">
        <v>0</v>
      </c>
      <c r="D1108">
        <v>0</v>
      </c>
      <c r="E1108">
        <v>0</v>
      </c>
      <c r="F1108" t="s">
        <v>58</v>
      </c>
      <c r="G1108" t="s">
        <v>2085</v>
      </c>
    </row>
    <row r="1109" spans="1:7" x14ac:dyDescent="0.3">
      <c r="A1109" t="s">
        <v>177</v>
      </c>
      <c r="B1109">
        <v>110000</v>
      </c>
      <c r="C1109">
        <v>1</v>
      </c>
      <c r="D1109">
        <v>0</v>
      </c>
      <c r="E1109">
        <v>1</v>
      </c>
      <c r="F1109" t="s">
        <v>58</v>
      </c>
      <c r="G1109" t="s">
        <v>51</v>
      </c>
    </row>
    <row r="1110" spans="1:7" x14ac:dyDescent="0.3">
      <c r="A1110" t="s">
        <v>36</v>
      </c>
      <c r="B1110">
        <v>110000</v>
      </c>
      <c r="C1110">
        <v>0</v>
      </c>
      <c r="D1110">
        <v>0</v>
      </c>
      <c r="E1110">
        <v>0</v>
      </c>
      <c r="F1110" t="s">
        <v>58</v>
      </c>
      <c r="G1110" t="s">
        <v>2085</v>
      </c>
    </row>
    <row r="1111" spans="1:7" x14ac:dyDescent="0.3">
      <c r="A1111" t="s">
        <v>177</v>
      </c>
      <c r="B1111">
        <v>110000</v>
      </c>
      <c r="C1111">
        <v>1</v>
      </c>
      <c r="D1111">
        <v>0</v>
      </c>
      <c r="E1111">
        <v>1</v>
      </c>
      <c r="F1111" t="s">
        <v>58</v>
      </c>
      <c r="G1111" t="s">
        <v>51</v>
      </c>
    </row>
    <row r="1112" spans="1:7" x14ac:dyDescent="0.3">
      <c r="A1112" t="s">
        <v>36</v>
      </c>
      <c r="B1112">
        <v>110000</v>
      </c>
      <c r="C1112">
        <v>0</v>
      </c>
      <c r="D1112">
        <v>0</v>
      </c>
      <c r="E1112">
        <v>0</v>
      </c>
      <c r="F1112" t="s">
        <v>58</v>
      </c>
      <c r="G1112" t="s">
        <v>2085</v>
      </c>
    </row>
    <row r="1113" spans="1:7" x14ac:dyDescent="0.3">
      <c r="A1113" t="s">
        <v>177</v>
      </c>
      <c r="B1113">
        <v>110000</v>
      </c>
      <c r="C1113">
        <v>1</v>
      </c>
      <c r="D1113">
        <v>0</v>
      </c>
      <c r="E1113">
        <v>1</v>
      </c>
      <c r="F1113" t="s">
        <v>58</v>
      </c>
      <c r="G1113" t="s">
        <v>51</v>
      </c>
    </row>
    <row r="1114" spans="1:7" x14ac:dyDescent="0.3">
      <c r="A1114" t="s">
        <v>36</v>
      </c>
      <c r="B1114">
        <v>110000</v>
      </c>
      <c r="C1114">
        <v>0</v>
      </c>
      <c r="D1114">
        <v>0</v>
      </c>
      <c r="E1114">
        <v>0</v>
      </c>
      <c r="F1114" t="s">
        <v>58</v>
      </c>
      <c r="G1114" t="s">
        <v>2085</v>
      </c>
    </row>
    <row r="1115" spans="1:7" x14ac:dyDescent="0.3">
      <c r="A1115" t="s">
        <v>177</v>
      </c>
      <c r="B1115">
        <v>110000</v>
      </c>
      <c r="C1115">
        <v>1</v>
      </c>
      <c r="D1115">
        <v>0</v>
      </c>
      <c r="E1115">
        <v>1</v>
      </c>
      <c r="F1115" t="s">
        <v>58</v>
      </c>
      <c r="G1115" t="s">
        <v>51</v>
      </c>
    </row>
    <row r="1116" spans="1:7" x14ac:dyDescent="0.3">
      <c r="A1116" t="s">
        <v>36</v>
      </c>
      <c r="B1116">
        <v>110000</v>
      </c>
      <c r="C1116">
        <v>0</v>
      </c>
      <c r="D1116">
        <v>0</v>
      </c>
      <c r="E1116">
        <v>0</v>
      </c>
      <c r="F1116" t="s">
        <v>58</v>
      </c>
      <c r="G1116" t="s">
        <v>2085</v>
      </c>
    </row>
    <row r="1117" spans="1:7" x14ac:dyDescent="0.3">
      <c r="A1117" t="s">
        <v>177</v>
      </c>
      <c r="B1117">
        <v>110000</v>
      </c>
      <c r="C1117">
        <v>1</v>
      </c>
      <c r="D1117">
        <v>0</v>
      </c>
      <c r="E1117">
        <v>1</v>
      </c>
      <c r="F1117" t="s">
        <v>58</v>
      </c>
      <c r="G1117" t="s">
        <v>51</v>
      </c>
    </row>
    <row r="1118" spans="1:7" x14ac:dyDescent="0.3">
      <c r="A1118" t="s">
        <v>36</v>
      </c>
      <c r="B1118">
        <v>110000</v>
      </c>
      <c r="C1118">
        <v>0</v>
      </c>
      <c r="D1118">
        <v>0</v>
      </c>
      <c r="E1118">
        <v>0</v>
      </c>
      <c r="F1118" t="s">
        <v>58</v>
      </c>
      <c r="G1118" t="s">
        <v>2085</v>
      </c>
    </row>
    <row r="1119" spans="1:7" x14ac:dyDescent="0.3">
      <c r="A1119" t="s">
        <v>177</v>
      </c>
      <c r="B1119">
        <v>110000</v>
      </c>
      <c r="C1119">
        <v>1</v>
      </c>
      <c r="D1119">
        <v>0</v>
      </c>
      <c r="E1119">
        <v>1</v>
      </c>
      <c r="F1119" t="s">
        <v>58</v>
      </c>
      <c r="G1119" t="s">
        <v>51</v>
      </c>
    </row>
    <row r="1120" spans="1:7" x14ac:dyDescent="0.3">
      <c r="A1120" t="s">
        <v>36</v>
      </c>
      <c r="B1120">
        <v>110000</v>
      </c>
      <c r="C1120">
        <v>0</v>
      </c>
      <c r="D1120">
        <v>0</v>
      </c>
      <c r="E1120">
        <v>0</v>
      </c>
      <c r="F1120" t="s">
        <v>58</v>
      </c>
      <c r="G1120" t="s">
        <v>2085</v>
      </c>
    </row>
    <row r="1121" spans="1:7" x14ac:dyDescent="0.3">
      <c r="A1121" t="s">
        <v>177</v>
      </c>
      <c r="B1121">
        <v>110000</v>
      </c>
      <c r="C1121">
        <v>1</v>
      </c>
      <c r="D1121">
        <v>0</v>
      </c>
      <c r="E1121">
        <v>1</v>
      </c>
      <c r="F1121" t="s">
        <v>58</v>
      </c>
      <c r="G1121" t="s">
        <v>51</v>
      </c>
    </row>
    <row r="1122" spans="1:7" x14ac:dyDescent="0.3">
      <c r="A1122" t="s">
        <v>36</v>
      </c>
      <c r="B1122">
        <v>110000</v>
      </c>
      <c r="C1122">
        <v>0</v>
      </c>
      <c r="D1122">
        <v>0</v>
      </c>
      <c r="E1122">
        <v>0</v>
      </c>
      <c r="F1122" t="s">
        <v>58</v>
      </c>
      <c r="G1122" t="s">
        <v>2085</v>
      </c>
    </row>
    <row r="1123" spans="1:7" x14ac:dyDescent="0.3">
      <c r="A1123" t="s">
        <v>177</v>
      </c>
      <c r="B1123">
        <v>110000</v>
      </c>
      <c r="C1123">
        <v>1</v>
      </c>
      <c r="D1123">
        <v>0</v>
      </c>
      <c r="E1123">
        <v>1</v>
      </c>
      <c r="F1123" t="s">
        <v>58</v>
      </c>
      <c r="G1123" t="s">
        <v>51</v>
      </c>
    </row>
    <row r="1124" spans="1:7" x14ac:dyDescent="0.3">
      <c r="A1124" t="s">
        <v>36</v>
      </c>
      <c r="B1124">
        <v>110000</v>
      </c>
      <c r="C1124">
        <v>0</v>
      </c>
      <c r="D1124">
        <v>0</v>
      </c>
      <c r="E1124">
        <v>0</v>
      </c>
      <c r="F1124" t="s">
        <v>58</v>
      </c>
      <c r="G1124" t="s">
        <v>2085</v>
      </c>
    </row>
    <row r="1125" spans="1:7" x14ac:dyDescent="0.3">
      <c r="A1125" t="s">
        <v>177</v>
      </c>
      <c r="B1125">
        <v>110000</v>
      </c>
      <c r="C1125">
        <v>1</v>
      </c>
      <c r="D1125">
        <v>0</v>
      </c>
      <c r="E1125">
        <v>1</v>
      </c>
      <c r="F1125" t="s">
        <v>58</v>
      </c>
      <c r="G1125" t="s">
        <v>51</v>
      </c>
    </row>
    <row r="1126" spans="1:7" x14ac:dyDescent="0.3">
      <c r="A1126" t="s">
        <v>36</v>
      </c>
      <c r="B1126">
        <v>110000</v>
      </c>
      <c r="C1126">
        <v>0</v>
      </c>
      <c r="D1126">
        <v>0</v>
      </c>
      <c r="E1126">
        <v>0</v>
      </c>
      <c r="F1126" t="s">
        <v>58</v>
      </c>
      <c r="G1126" t="s">
        <v>2085</v>
      </c>
    </row>
    <row r="1127" spans="1:7" x14ac:dyDescent="0.3">
      <c r="A1127" t="s">
        <v>177</v>
      </c>
      <c r="B1127">
        <v>110000</v>
      </c>
      <c r="C1127">
        <v>1</v>
      </c>
      <c r="D1127">
        <v>0</v>
      </c>
      <c r="E1127">
        <v>1</v>
      </c>
      <c r="F1127" t="s">
        <v>58</v>
      </c>
      <c r="G1127" t="s">
        <v>51</v>
      </c>
    </row>
    <row r="1128" spans="1:7" x14ac:dyDescent="0.3">
      <c r="A1128" t="s">
        <v>36</v>
      </c>
      <c r="B1128">
        <v>110000</v>
      </c>
      <c r="C1128">
        <v>0</v>
      </c>
      <c r="D1128">
        <v>0</v>
      </c>
      <c r="E1128">
        <v>0</v>
      </c>
      <c r="F1128" t="s">
        <v>58</v>
      </c>
      <c r="G1128" t="s">
        <v>2085</v>
      </c>
    </row>
    <row r="1129" spans="1:7" x14ac:dyDescent="0.3">
      <c r="A1129" t="s">
        <v>36</v>
      </c>
      <c r="B1129">
        <v>110000</v>
      </c>
      <c r="C1129">
        <v>0</v>
      </c>
      <c r="D1129">
        <v>0</v>
      </c>
      <c r="E1129">
        <v>0</v>
      </c>
      <c r="F1129" t="s">
        <v>58</v>
      </c>
      <c r="G1129" t="s">
        <v>2085</v>
      </c>
    </row>
    <row r="1130" spans="1:7" x14ac:dyDescent="0.3">
      <c r="A1130" t="s">
        <v>621</v>
      </c>
      <c r="B1130">
        <v>110000</v>
      </c>
      <c r="C1130">
        <v>1</v>
      </c>
      <c r="D1130">
        <v>1</v>
      </c>
      <c r="E1130">
        <v>1</v>
      </c>
      <c r="F1130" t="s">
        <v>58</v>
      </c>
      <c r="G1130" t="s">
        <v>51</v>
      </c>
    </row>
    <row r="1131" spans="1:7" x14ac:dyDescent="0.3">
      <c r="A1131" t="s">
        <v>36</v>
      </c>
      <c r="B1131">
        <v>110000</v>
      </c>
      <c r="C1131">
        <v>1</v>
      </c>
      <c r="D1131">
        <v>0</v>
      </c>
      <c r="E1131">
        <v>1</v>
      </c>
      <c r="F1131" t="s">
        <v>58</v>
      </c>
      <c r="G1131" t="s">
        <v>51</v>
      </c>
    </row>
    <row r="1132" spans="1:7" x14ac:dyDescent="0.3">
      <c r="A1132" t="s">
        <v>36</v>
      </c>
      <c r="B1132">
        <v>110000</v>
      </c>
      <c r="C1132">
        <v>1</v>
      </c>
      <c r="D1132">
        <v>0</v>
      </c>
      <c r="E1132">
        <v>1</v>
      </c>
      <c r="F1132" t="s">
        <v>58</v>
      </c>
      <c r="G1132" t="s">
        <v>51</v>
      </c>
    </row>
    <row r="1133" spans="1:7" x14ac:dyDescent="0.3">
      <c r="A1133" t="s">
        <v>621</v>
      </c>
      <c r="B1133">
        <v>110000</v>
      </c>
      <c r="C1133">
        <v>1</v>
      </c>
      <c r="D1133">
        <v>1</v>
      </c>
      <c r="E1133">
        <v>1</v>
      </c>
      <c r="F1133" t="s">
        <v>58</v>
      </c>
      <c r="G1133" t="s">
        <v>51</v>
      </c>
    </row>
    <row r="1134" spans="1:7" x14ac:dyDescent="0.3">
      <c r="A1134" t="s">
        <v>36</v>
      </c>
      <c r="B1134">
        <v>110000</v>
      </c>
      <c r="C1134">
        <v>1</v>
      </c>
      <c r="D1134">
        <v>0</v>
      </c>
      <c r="E1134">
        <v>1</v>
      </c>
      <c r="F1134" t="s">
        <v>58</v>
      </c>
      <c r="G1134" t="s">
        <v>51</v>
      </c>
    </row>
    <row r="1135" spans="1:7" x14ac:dyDescent="0.3">
      <c r="A1135" t="s">
        <v>36</v>
      </c>
      <c r="B1135">
        <v>110000</v>
      </c>
      <c r="C1135">
        <v>0</v>
      </c>
      <c r="D1135">
        <v>0</v>
      </c>
      <c r="E1135">
        <v>0</v>
      </c>
      <c r="F1135" t="s">
        <v>387</v>
      </c>
      <c r="G1135" t="s">
        <v>2085</v>
      </c>
    </row>
    <row r="1136" spans="1:7" x14ac:dyDescent="0.3">
      <c r="A1136" t="s">
        <v>36</v>
      </c>
      <c r="B1136">
        <v>110000</v>
      </c>
      <c r="C1136">
        <v>1</v>
      </c>
      <c r="D1136">
        <v>0</v>
      </c>
      <c r="E1136">
        <v>0</v>
      </c>
      <c r="F1136" t="s">
        <v>387</v>
      </c>
      <c r="G1136" t="s">
        <v>2085</v>
      </c>
    </row>
    <row r="1137" spans="1:7" x14ac:dyDescent="0.3">
      <c r="A1137" t="s">
        <v>36</v>
      </c>
      <c r="B1137">
        <v>110000</v>
      </c>
      <c r="C1137">
        <v>1</v>
      </c>
      <c r="D1137">
        <v>0</v>
      </c>
      <c r="E1137">
        <v>1</v>
      </c>
      <c r="F1137" t="s">
        <v>387</v>
      </c>
      <c r="G1137" t="s">
        <v>51</v>
      </c>
    </row>
    <row r="1138" spans="1:7" x14ac:dyDescent="0.3">
      <c r="A1138" t="s">
        <v>36</v>
      </c>
      <c r="B1138">
        <v>110000</v>
      </c>
      <c r="C1138">
        <v>1</v>
      </c>
      <c r="D1138">
        <v>1</v>
      </c>
      <c r="E1138">
        <v>0</v>
      </c>
      <c r="F1138" t="s">
        <v>387</v>
      </c>
      <c r="G1138" t="s">
        <v>51</v>
      </c>
    </row>
    <row r="1139" spans="1:7" x14ac:dyDescent="0.3">
      <c r="A1139" t="s">
        <v>36</v>
      </c>
      <c r="B1139">
        <v>110000</v>
      </c>
      <c r="C1139">
        <v>0</v>
      </c>
      <c r="D1139">
        <v>0</v>
      </c>
      <c r="E1139">
        <v>0</v>
      </c>
      <c r="F1139" t="s">
        <v>387</v>
      </c>
      <c r="G1139" t="s">
        <v>2085</v>
      </c>
    </row>
    <row r="1140" spans="1:7" x14ac:dyDescent="0.3">
      <c r="A1140" t="s">
        <v>36</v>
      </c>
      <c r="B1140">
        <v>110000</v>
      </c>
      <c r="C1140">
        <v>1</v>
      </c>
      <c r="D1140">
        <v>0</v>
      </c>
      <c r="E1140">
        <v>0</v>
      </c>
      <c r="F1140" t="s">
        <v>387</v>
      </c>
      <c r="G1140" t="s">
        <v>2085</v>
      </c>
    </row>
    <row r="1141" spans="1:7" x14ac:dyDescent="0.3">
      <c r="A1141" t="s">
        <v>36</v>
      </c>
      <c r="B1141">
        <v>110000</v>
      </c>
      <c r="C1141">
        <v>1</v>
      </c>
      <c r="D1141">
        <v>0</v>
      </c>
      <c r="E1141">
        <v>1</v>
      </c>
      <c r="F1141" t="s">
        <v>387</v>
      </c>
      <c r="G1141" t="s">
        <v>51</v>
      </c>
    </row>
    <row r="1142" spans="1:7" x14ac:dyDescent="0.3">
      <c r="A1142" t="s">
        <v>36</v>
      </c>
      <c r="B1142">
        <v>110000</v>
      </c>
      <c r="C1142">
        <v>1</v>
      </c>
      <c r="D1142">
        <v>1</v>
      </c>
      <c r="E1142">
        <v>0</v>
      </c>
      <c r="F1142" t="s">
        <v>387</v>
      </c>
      <c r="G1142" t="s">
        <v>51</v>
      </c>
    </row>
    <row r="1143" spans="1:7" x14ac:dyDescent="0.3">
      <c r="A1143" t="s">
        <v>36</v>
      </c>
      <c r="B1143">
        <v>110000</v>
      </c>
      <c r="C1143">
        <v>1</v>
      </c>
      <c r="D1143">
        <v>0</v>
      </c>
      <c r="E1143">
        <v>0</v>
      </c>
      <c r="F1143" t="s">
        <v>387</v>
      </c>
      <c r="G1143" t="s">
        <v>51</v>
      </c>
    </row>
    <row r="1144" spans="1:7" x14ac:dyDescent="0.3">
      <c r="A1144" t="s">
        <v>36</v>
      </c>
      <c r="B1144">
        <v>110000</v>
      </c>
      <c r="C1144">
        <v>1</v>
      </c>
      <c r="D1144">
        <v>0</v>
      </c>
      <c r="E1144">
        <v>0</v>
      </c>
      <c r="F1144" t="s">
        <v>387</v>
      </c>
      <c r="G1144" t="s">
        <v>51</v>
      </c>
    </row>
    <row r="1145" spans="1:7" x14ac:dyDescent="0.3">
      <c r="A1145" t="s">
        <v>36</v>
      </c>
      <c r="B1145">
        <v>110000</v>
      </c>
      <c r="C1145">
        <v>0</v>
      </c>
      <c r="D1145">
        <v>0</v>
      </c>
      <c r="E1145">
        <v>0</v>
      </c>
      <c r="F1145" t="s">
        <v>387</v>
      </c>
      <c r="G1145" t="s">
        <v>2085</v>
      </c>
    </row>
    <row r="1146" spans="1:7" x14ac:dyDescent="0.3">
      <c r="A1146" t="s">
        <v>36</v>
      </c>
      <c r="B1146">
        <v>110000</v>
      </c>
      <c r="C1146">
        <v>1</v>
      </c>
      <c r="D1146">
        <v>0</v>
      </c>
      <c r="E1146">
        <v>0</v>
      </c>
      <c r="F1146" t="s">
        <v>387</v>
      </c>
      <c r="G1146" t="s">
        <v>2085</v>
      </c>
    </row>
    <row r="1147" spans="1:7" x14ac:dyDescent="0.3">
      <c r="A1147" t="s">
        <v>36</v>
      </c>
      <c r="B1147">
        <v>110000</v>
      </c>
      <c r="C1147">
        <v>0</v>
      </c>
      <c r="D1147">
        <v>0</v>
      </c>
      <c r="E1147">
        <v>0</v>
      </c>
      <c r="F1147" t="s">
        <v>387</v>
      </c>
      <c r="G1147" t="s">
        <v>2085</v>
      </c>
    </row>
    <row r="1148" spans="1:7" x14ac:dyDescent="0.3">
      <c r="A1148" t="s">
        <v>36</v>
      </c>
      <c r="B1148">
        <v>110000</v>
      </c>
      <c r="C1148">
        <v>1</v>
      </c>
      <c r="D1148">
        <v>0</v>
      </c>
      <c r="E1148">
        <v>0</v>
      </c>
      <c r="F1148" t="s">
        <v>387</v>
      </c>
      <c r="G1148" t="s">
        <v>2085</v>
      </c>
    </row>
    <row r="1149" spans="1:7" x14ac:dyDescent="0.3">
      <c r="A1149" t="s">
        <v>36</v>
      </c>
      <c r="B1149">
        <v>110000</v>
      </c>
      <c r="C1149">
        <v>0</v>
      </c>
      <c r="D1149">
        <v>0</v>
      </c>
      <c r="E1149">
        <v>0</v>
      </c>
      <c r="F1149" t="s">
        <v>387</v>
      </c>
      <c r="G1149" t="s">
        <v>2085</v>
      </c>
    </row>
    <row r="1150" spans="1:7" x14ac:dyDescent="0.3">
      <c r="A1150" t="s">
        <v>36</v>
      </c>
      <c r="B1150">
        <v>110000</v>
      </c>
      <c r="C1150">
        <v>1</v>
      </c>
      <c r="D1150">
        <v>0</v>
      </c>
      <c r="E1150">
        <v>0</v>
      </c>
      <c r="F1150" t="s">
        <v>387</v>
      </c>
      <c r="G1150" t="s">
        <v>2085</v>
      </c>
    </row>
    <row r="1151" spans="1:7" x14ac:dyDescent="0.3">
      <c r="A1151" t="s">
        <v>36</v>
      </c>
      <c r="B1151">
        <v>110000</v>
      </c>
      <c r="C1151">
        <v>0</v>
      </c>
      <c r="D1151">
        <v>0</v>
      </c>
      <c r="E1151">
        <v>0</v>
      </c>
      <c r="F1151" t="s">
        <v>387</v>
      </c>
      <c r="G1151" t="s">
        <v>2085</v>
      </c>
    </row>
    <row r="1152" spans="1:7" x14ac:dyDescent="0.3">
      <c r="A1152" t="s">
        <v>36</v>
      </c>
      <c r="B1152">
        <v>110000</v>
      </c>
      <c r="C1152">
        <v>1</v>
      </c>
      <c r="D1152">
        <v>0</v>
      </c>
      <c r="E1152">
        <v>0</v>
      </c>
      <c r="F1152" t="s">
        <v>387</v>
      </c>
      <c r="G1152" t="s">
        <v>2085</v>
      </c>
    </row>
    <row r="1153" spans="1:7" x14ac:dyDescent="0.3">
      <c r="A1153" t="s">
        <v>1167</v>
      </c>
      <c r="B1153">
        <v>110164</v>
      </c>
      <c r="C1153">
        <v>0</v>
      </c>
      <c r="D1153">
        <v>1</v>
      </c>
      <c r="E1153">
        <v>0</v>
      </c>
      <c r="F1153" t="s">
        <v>387</v>
      </c>
      <c r="G1153" t="s">
        <v>51</v>
      </c>
    </row>
    <row r="1154" spans="1:7" x14ac:dyDescent="0.3">
      <c r="A1154" t="s">
        <v>263</v>
      </c>
      <c r="B1154">
        <v>110520</v>
      </c>
      <c r="C1154">
        <v>1</v>
      </c>
      <c r="D1154">
        <v>0</v>
      </c>
      <c r="E1154">
        <v>1</v>
      </c>
      <c r="F1154" t="s">
        <v>58</v>
      </c>
      <c r="G1154" t="s">
        <v>51</v>
      </c>
    </row>
    <row r="1155" spans="1:7" x14ac:dyDescent="0.3">
      <c r="A1155" t="s">
        <v>736</v>
      </c>
      <c r="B1155">
        <v>110710</v>
      </c>
      <c r="C1155">
        <v>1</v>
      </c>
      <c r="D1155">
        <v>1</v>
      </c>
      <c r="E1155">
        <v>1</v>
      </c>
      <c r="F1155" t="s">
        <v>58</v>
      </c>
      <c r="G1155" t="s">
        <v>51</v>
      </c>
    </row>
    <row r="1156" spans="1:7" x14ac:dyDescent="0.3">
      <c r="A1156" t="s">
        <v>736</v>
      </c>
      <c r="B1156">
        <v>110710</v>
      </c>
      <c r="C1156">
        <v>1</v>
      </c>
      <c r="D1156">
        <v>1</v>
      </c>
      <c r="E1156">
        <v>1</v>
      </c>
      <c r="F1156" t="s">
        <v>58</v>
      </c>
      <c r="G1156" t="s">
        <v>51</v>
      </c>
    </row>
    <row r="1157" spans="1:7" x14ac:dyDescent="0.3">
      <c r="A1157" t="s">
        <v>134</v>
      </c>
      <c r="B1157">
        <v>110783</v>
      </c>
      <c r="C1157">
        <v>1</v>
      </c>
      <c r="D1157">
        <v>0</v>
      </c>
      <c r="E1157">
        <v>1</v>
      </c>
      <c r="F1157" t="s">
        <v>58</v>
      </c>
      <c r="G1157" t="s">
        <v>2085</v>
      </c>
    </row>
    <row r="1158" spans="1:7" x14ac:dyDescent="0.3">
      <c r="A1158" t="s">
        <v>134</v>
      </c>
      <c r="B1158">
        <v>110783</v>
      </c>
      <c r="C1158">
        <v>1</v>
      </c>
      <c r="D1158">
        <v>0</v>
      </c>
      <c r="E1158">
        <v>1</v>
      </c>
      <c r="F1158" t="s">
        <v>58</v>
      </c>
      <c r="G1158" t="s">
        <v>2085</v>
      </c>
    </row>
    <row r="1159" spans="1:7" x14ac:dyDescent="0.3">
      <c r="A1159" t="s">
        <v>134</v>
      </c>
      <c r="B1159">
        <v>110783</v>
      </c>
      <c r="C1159">
        <v>1</v>
      </c>
      <c r="D1159">
        <v>0</v>
      </c>
      <c r="E1159">
        <v>1</v>
      </c>
      <c r="F1159" t="s">
        <v>58</v>
      </c>
      <c r="G1159" t="s">
        <v>2085</v>
      </c>
    </row>
    <row r="1160" spans="1:7" x14ac:dyDescent="0.3">
      <c r="A1160" t="s">
        <v>134</v>
      </c>
      <c r="B1160">
        <v>110783</v>
      </c>
      <c r="C1160">
        <v>1</v>
      </c>
      <c r="D1160">
        <v>0</v>
      </c>
      <c r="E1160">
        <v>1</v>
      </c>
      <c r="F1160" t="s">
        <v>58</v>
      </c>
      <c r="G1160" t="s">
        <v>2085</v>
      </c>
    </row>
    <row r="1161" spans="1:7" x14ac:dyDescent="0.3">
      <c r="A1161" t="s">
        <v>134</v>
      </c>
      <c r="B1161">
        <v>110783</v>
      </c>
      <c r="C1161">
        <v>1</v>
      </c>
      <c r="D1161">
        <v>0</v>
      </c>
      <c r="E1161">
        <v>1</v>
      </c>
      <c r="F1161" t="s">
        <v>58</v>
      </c>
      <c r="G1161" t="s">
        <v>2085</v>
      </c>
    </row>
    <row r="1162" spans="1:7" x14ac:dyDescent="0.3">
      <c r="A1162" t="s">
        <v>134</v>
      </c>
      <c r="B1162">
        <v>110783</v>
      </c>
      <c r="C1162">
        <v>1</v>
      </c>
      <c r="D1162">
        <v>0</v>
      </c>
      <c r="E1162">
        <v>1</v>
      </c>
      <c r="F1162" t="s">
        <v>58</v>
      </c>
      <c r="G1162" t="s">
        <v>2085</v>
      </c>
    </row>
    <row r="1163" spans="1:7" x14ac:dyDescent="0.3">
      <c r="A1163" t="s">
        <v>134</v>
      </c>
      <c r="B1163">
        <v>110783</v>
      </c>
      <c r="C1163">
        <v>1</v>
      </c>
      <c r="D1163">
        <v>0</v>
      </c>
      <c r="E1163">
        <v>1</v>
      </c>
      <c r="F1163" t="s">
        <v>58</v>
      </c>
      <c r="G1163" t="s">
        <v>2085</v>
      </c>
    </row>
    <row r="1164" spans="1:7" x14ac:dyDescent="0.3">
      <c r="A1164" t="s">
        <v>134</v>
      </c>
      <c r="B1164">
        <v>110783</v>
      </c>
      <c r="C1164">
        <v>1</v>
      </c>
      <c r="D1164">
        <v>0</v>
      </c>
      <c r="E1164">
        <v>1</v>
      </c>
      <c r="F1164" t="s">
        <v>58</v>
      </c>
      <c r="G1164" t="s">
        <v>2085</v>
      </c>
    </row>
    <row r="1165" spans="1:7" x14ac:dyDescent="0.3">
      <c r="A1165" t="s">
        <v>134</v>
      </c>
      <c r="B1165">
        <v>110783</v>
      </c>
      <c r="C1165">
        <v>1</v>
      </c>
      <c r="D1165">
        <v>0</v>
      </c>
      <c r="E1165">
        <v>1</v>
      </c>
      <c r="F1165" t="s">
        <v>58</v>
      </c>
      <c r="G1165" t="s">
        <v>2085</v>
      </c>
    </row>
    <row r="1166" spans="1:7" x14ac:dyDescent="0.3">
      <c r="A1166" t="s">
        <v>134</v>
      </c>
      <c r="B1166">
        <v>110783</v>
      </c>
      <c r="C1166">
        <v>1</v>
      </c>
      <c r="D1166">
        <v>0</v>
      </c>
      <c r="E1166">
        <v>1</v>
      </c>
      <c r="F1166" t="s">
        <v>58</v>
      </c>
      <c r="G1166" t="s">
        <v>2085</v>
      </c>
    </row>
    <row r="1167" spans="1:7" x14ac:dyDescent="0.3">
      <c r="A1167" t="s">
        <v>134</v>
      </c>
      <c r="B1167">
        <v>110783</v>
      </c>
      <c r="C1167">
        <v>1</v>
      </c>
      <c r="D1167">
        <v>0</v>
      </c>
      <c r="E1167">
        <v>1</v>
      </c>
      <c r="F1167" t="s">
        <v>58</v>
      </c>
      <c r="G1167" t="s">
        <v>2085</v>
      </c>
    </row>
    <row r="1168" spans="1:7" x14ac:dyDescent="0.3">
      <c r="A1168" t="s">
        <v>134</v>
      </c>
      <c r="B1168">
        <v>110783</v>
      </c>
      <c r="C1168">
        <v>1</v>
      </c>
      <c r="D1168">
        <v>0</v>
      </c>
      <c r="E1168">
        <v>1</v>
      </c>
      <c r="F1168" t="s">
        <v>58</v>
      </c>
      <c r="G1168" t="s">
        <v>2085</v>
      </c>
    </row>
    <row r="1169" spans="1:7" x14ac:dyDescent="0.3">
      <c r="A1169" t="s">
        <v>134</v>
      </c>
      <c r="B1169">
        <v>110783</v>
      </c>
      <c r="C1169">
        <v>1</v>
      </c>
      <c r="D1169">
        <v>0</v>
      </c>
      <c r="E1169">
        <v>1</v>
      </c>
      <c r="F1169" t="s">
        <v>58</v>
      </c>
      <c r="G1169" t="s">
        <v>2085</v>
      </c>
    </row>
    <row r="1170" spans="1:7" x14ac:dyDescent="0.3">
      <c r="A1170" t="s">
        <v>134</v>
      </c>
      <c r="B1170">
        <v>110783</v>
      </c>
      <c r="C1170">
        <v>1</v>
      </c>
      <c r="D1170">
        <v>0</v>
      </c>
      <c r="E1170">
        <v>1</v>
      </c>
      <c r="F1170" t="s">
        <v>58</v>
      </c>
      <c r="G1170" t="s">
        <v>2085</v>
      </c>
    </row>
    <row r="1171" spans="1:7" x14ac:dyDescent="0.3">
      <c r="A1171" t="s">
        <v>134</v>
      </c>
      <c r="B1171">
        <v>110783</v>
      </c>
      <c r="C1171">
        <v>1</v>
      </c>
      <c r="D1171">
        <v>0</v>
      </c>
      <c r="E1171">
        <v>1</v>
      </c>
      <c r="F1171" t="s">
        <v>58</v>
      </c>
      <c r="G1171" t="s">
        <v>2085</v>
      </c>
    </row>
    <row r="1172" spans="1:7" x14ac:dyDescent="0.3">
      <c r="A1172" t="s">
        <v>134</v>
      </c>
      <c r="B1172">
        <v>110783</v>
      </c>
      <c r="C1172">
        <v>1</v>
      </c>
      <c r="D1172">
        <v>0</v>
      </c>
      <c r="E1172">
        <v>1</v>
      </c>
      <c r="F1172" t="s">
        <v>58</v>
      </c>
      <c r="G1172" t="s">
        <v>2085</v>
      </c>
    </row>
    <row r="1173" spans="1:7" x14ac:dyDescent="0.3">
      <c r="A1173" t="s">
        <v>134</v>
      </c>
      <c r="B1173">
        <v>110783</v>
      </c>
      <c r="C1173">
        <v>1</v>
      </c>
      <c r="D1173">
        <v>0</v>
      </c>
      <c r="E1173">
        <v>1</v>
      </c>
      <c r="F1173" t="s">
        <v>58</v>
      </c>
      <c r="G1173" t="s">
        <v>2085</v>
      </c>
    </row>
    <row r="1174" spans="1:7" x14ac:dyDescent="0.3">
      <c r="A1174" t="s">
        <v>72</v>
      </c>
      <c r="B1174">
        <v>110823</v>
      </c>
      <c r="C1174">
        <v>1</v>
      </c>
      <c r="D1174">
        <v>0</v>
      </c>
      <c r="E1174">
        <v>1</v>
      </c>
      <c r="F1174" t="s">
        <v>1759</v>
      </c>
      <c r="G1174" t="s">
        <v>51</v>
      </c>
    </row>
    <row r="1175" spans="1:7" x14ac:dyDescent="0.3">
      <c r="A1175" t="s">
        <v>453</v>
      </c>
      <c r="B1175">
        <v>110963</v>
      </c>
      <c r="C1175">
        <v>0</v>
      </c>
      <c r="D1175">
        <v>1</v>
      </c>
      <c r="E1175">
        <v>1</v>
      </c>
      <c r="F1175" t="s">
        <v>58</v>
      </c>
      <c r="G1175" t="s">
        <v>51</v>
      </c>
    </row>
    <row r="1176" spans="1:7" x14ac:dyDescent="0.3">
      <c r="A1176" t="s">
        <v>633</v>
      </c>
      <c r="B1176">
        <v>112316</v>
      </c>
      <c r="C1176">
        <v>0</v>
      </c>
      <c r="D1176">
        <v>0</v>
      </c>
      <c r="E1176">
        <v>1</v>
      </c>
      <c r="F1176" t="s">
        <v>58</v>
      </c>
      <c r="G1176" t="s">
        <v>2084</v>
      </c>
    </row>
    <row r="1177" spans="1:7" x14ac:dyDescent="0.3">
      <c r="A1177" t="s">
        <v>633</v>
      </c>
      <c r="B1177">
        <v>112316</v>
      </c>
      <c r="C1177">
        <v>0</v>
      </c>
      <c r="D1177">
        <v>0</v>
      </c>
      <c r="E1177">
        <v>1</v>
      </c>
      <c r="F1177" t="s">
        <v>58</v>
      </c>
      <c r="G1177" t="s">
        <v>2084</v>
      </c>
    </row>
    <row r="1178" spans="1:7" x14ac:dyDescent="0.3">
      <c r="A1178" t="s">
        <v>633</v>
      </c>
      <c r="B1178">
        <v>112316</v>
      </c>
      <c r="C1178">
        <v>0</v>
      </c>
      <c r="D1178">
        <v>0</v>
      </c>
      <c r="E1178">
        <v>1</v>
      </c>
      <c r="F1178" t="s">
        <v>58</v>
      </c>
      <c r="G1178" t="s">
        <v>2084</v>
      </c>
    </row>
    <row r="1179" spans="1:7" x14ac:dyDescent="0.3">
      <c r="A1179" t="s">
        <v>403</v>
      </c>
      <c r="B1179">
        <v>112436</v>
      </c>
      <c r="C1179">
        <v>1</v>
      </c>
      <c r="D1179">
        <v>0</v>
      </c>
      <c r="E1179">
        <v>1</v>
      </c>
      <c r="F1179" t="s">
        <v>387</v>
      </c>
      <c r="G1179" t="s">
        <v>51</v>
      </c>
    </row>
    <row r="1180" spans="1:7" x14ac:dyDescent="0.3">
      <c r="A1180" t="s">
        <v>671</v>
      </c>
      <c r="B1180">
        <v>113000</v>
      </c>
      <c r="C1180">
        <v>0</v>
      </c>
      <c r="D1180">
        <v>1</v>
      </c>
      <c r="E1180">
        <v>0</v>
      </c>
      <c r="F1180" t="s">
        <v>58</v>
      </c>
      <c r="G1180" t="s">
        <v>51</v>
      </c>
    </row>
    <row r="1181" spans="1:7" x14ac:dyDescent="0.3">
      <c r="A1181" t="s">
        <v>671</v>
      </c>
      <c r="B1181">
        <v>113000</v>
      </c>
      <c r="C1181">
        <v>0</v>
      </c>
      <c r="D1181">
        <v>1</v>
      </c>
      <c r="E1181">
        <v>0</v>
      </c>
      <c r="F1181" t="s">
        <v>58</v>
      </c>
      <c r="G1181" t="s">
        <v>51</v>
      </c>
    </row>
    <row r="1182" spans="1:7" x14ac:dyDescent="0.3">
      <c r="A1182" t="s">
        <v>36</v>
      </c>
      <c r="B1182">
        <v>113000</v>
      </c>
      <c r="C1182">
        <v>0</v>
      </c>
      <c r="D1182">
        <v>0</v>
      </c>
      <c r="E1182">
        <v>0</v>
      </c>
      <c r="F1182" t="s">
        <v>572</v>
      </c>
      <c r="G1182" t="s">
        <v>51</v>
      </c>
    </row>
    <row r="1183" spans="1:7" x14ac:dyDescent="0.3">
      <c r="A1183" t="s">
        <v>1943</v>
      </c>
      <c r="B1183">
        <v>113455</v>
      </c>
      <c r="C1183">
        <v>0</v>
      </c>
      <c r="D1183">
        <v>1</v>
      </c>
      <c r="E1183">
        <v>1</v>
      </c>
      <c r="F1183" t="s">
        <v>58</v>
      </c>
      <c r="G1183" t="s">
        <v>51</v>
      </c>
    </row>
    <row r="1184" spans="1:7" x14ac:dyDescent="0.3">
      <c r="A1184" t="s">
        <v>1943</v>
      </c>
      <c r="B1184">
        <v>113455</v>
      </c>
      <c r="C1184">
        <v>0</v>
      </c>
      <c r="D1184">
        <v>1</v>
      </c>
      <c r="E1184">
        <v>1</v>
      </c>
      <c r="F1184" t="s">
        <v>58</v>
      </c>
      <c r="G1184" t="s">
        <v>51</v>
      </c>
    </row>
    <row r="1185" spans="1:7" x14ac:dyDescent="0.3">
      <c r="A1185" t="s">
        <v>397</v>
      </c>
      <c r="B1185">
        <v>113641</v>
      </c>
      <c r="C1185">
        <v>1</v>
      </c>
      <c r="D1185">
        <v>0</v>
      </c>
      <c r="E1185">
        <v>0</v>
      </c>
      <c r="F1185" t="s">
        <v>58</v>
      </c>
      <c r="G1185" t="s">
        <v>51</v>
      </c>
    </row>
    <row r="1186" spans="1:7" x14ac:dyDescent="0.3">
      <c r="A1186" t="s">
        <v>341</v>
      </c>
      <c r="B1186">
        <v>113644</v>
      </c>
      <c r="C1186">
        <v>1</v>
      </c>
      <c r="D1186">
        <v>0</v>
      </c>
      <c r="E1186">
        <v>1</v>
      </c>
      <c r="F1186" t="s">
        <v>58</v>
      </c>
      <c r="G1186" t="s">
        <v>51</v>
      </c>
    </row>
    <row r="1187" spans="1:7" x14ac:dyDescent="0.3">
      <c r="A1187" t="s">
        <v>128</v>
      </c>
      <c r="B1187">
        <v>113710</v>
      </c>
      <c r="C1187">
        <v>1</v>
      </c>
      <c r="D1187">
        <v>1</v>
      </c>
      <c r="E1187">
        <v>1</v>
      </c>
      <c r="F1187" t="s">
        <v>58</v>
      </c>
      <c r="G1187" t="s">
        <v>2085</v>
      </c>
    </row>
    <row r="1188" spans="1:7" x14ac:dyDescent="0.3">
      <c r="A1188" t="s">
        <v>128</v>
      </c>
      <c r="B1188">
        <v>113710</v>
      </c>
      <c r="C1188">
        <v>1</v>
      </c>
      <c r="D1188">
        <v>1</v>
      </c>
      <c r="E1188">
        <v>1</v>
      </c>
      <c r="F1188" t="s">
        <v>58</v>
      </c>
      <c r="G1188" t="s">
        <v>2085</v>
      </c>
    </row>
    <row r="1189" spans="1:7" x14ac:dyDescent="0.3">
      <c r="A1189" t="s">
        <v>128</v>
      </c>
      <c r="B1189">
        <v>113710</v>
      </c>
      <c r="C1189">
        <v>1</v>
      </c>
      <c r="D1189">
        <v>1</v>
      </c>
      <c r="E1189">
        <v>1</v>
      </c>
      <c r="F1189" t="s">
        <v>58</v>
      </c>
      <c r="G1189" t="s">
        <v>2085</v>
      </c>
    </row>
    <row r="1190" spans="1:7" x14ac:dyDescent="0.3">
      <c r="A1190" t="s">
        <v>128</v>
      </c>
      <c r="B1190">
        <v>113710</v>
      </c>
      <c r="C1190">
        <v>1</v>
      </c>
      <c r="D1190">
        <v>1</v>
      </c>
      <c r="E1190">
        <v>1</v>
      </c>
      <c r="F1190" t="s">
        <v>58</v>
      </c>
      <c r="G1190" t="s">
        <v>2085</v>
      </c>
    </row>
    <row r="1191" spans="1:7" x14ac:dyDescent="0.3">
      <c r="A1191" t="s">
        <v>128</v>
      </c>
      <c r="B1191">
        <v>113710</v>
      </c>
      <c r="C1191">
        <v>1</v>
      </c>
      <c r="D1191">
        <v>1</v>
      </c>
      <c r="E1191">
        <v>1</v>
      </c>
      <c r="F1191" t="s">
        <v>58</v>
      </c>
      <c r="G1191" t="s">
        <v>2085</v>
      </c>
    </row>
    <row r="1192" spans="1:7" x14ac:dyDescent="0.3">
      <c r="A1192" t="s">
        <v>128</v>
      </c>
      <c r="B1192">
        <v>113710</v>
      </c>
      <c r="C1192">
        <v>1</v>
      </c>
      <c r="D1192">
        <v>1</v>
      </c>
      <c r="E1192">
        <v>1</v>
      </c>
      <c r="F1192" t="s">
        <v>58</v>
      </c>
      <c r="G1192" t="s">
        <v>2085</v>
      </c>
    </row>
    <row r="1193" spans="1:7" x14ac:dyDescent="0.3">
      <c r="A1193" t="s">
        <v>128</v>
      </c>
      <c r="B1193">
        <v>113710</v>
      </c>
      <c r="C1193">
        <v>1</v>
      </c>
      <c r="D1193">
        <v>1</v>
      </c>
      <c r="E1193">
        <v>1</v>
      </c>
      <c r="F1193" t="s">
        <v>58</v>
      </c>
      <c r="G1193" t="s">
        <v>2085</v>
      </c>
    </row>
    <row r="1194" spans="1:7" x14ac:dyDescent="0.3">
      <c r="A1194" t="s">
        <v>128</v>
      </c>
      <c r="B1194">
        <v>113710</v>
      </c>
      <c r="C1194">
        <v>1</v>
      </c>
      <c r="D1194">
        <v>1</v>
      </c>
      <c r="E1194">
        <v>1</v>
      </c>
      <c r="F1194" t="s">
        <v>58</v>
      </c>
      <c r="G1194" t="s">
        <v>2085</v>
      </c>
    </row>
    <row r="1195" spans="1:7" x14ac:dyDescent="0.3">
      <c r="A1195" t="s">
        <v>128</v>
      </c>
      <c r="B1195">
        <v>113710</v>
      </c>
      <c r="C1195">
        <v>1</v>
      </c>
      <c r="D1195">
        <v>1</v>
      </c>
      <c r="E1195">
        <v>1</v>
      </c>
      <c r="F1195" t="s">
        <v>58</v>
      </c>
      <c r="G1195" t="s">
        <v>2085</v>
      </c>
    </row>
    <row r="1196" spans="1:7" x14ac:dyDescent="0.3">
      <c r="A1196" t="s">
        <v>128</v>
      </c>
      <c r="B1196">
        <v>113710</v>
      </c>
      <c r="C1196">
        <v>1</v>
      </c>
      <c r="D1196">
        <v>1</v>
      </c>
      <c r="E1196">
        <v>1</v>
      </c>
      <c r="F1196" t="s">
        <v>58</v>
      </c>
      <c r="G1196" t="s">
        <v>2085</v>
      </c>
    </row>
    <row r="1197" spans="1:7" x14ac:dyDescent="0.3">
      <c r="A1197" t="s">
        <v>128</v>
      </c>
      <c r="B1197">
        <v>113710</v>
      </c>
      <c r="C1197">
        <v>1</v>
      </c>
      <c r="D1197">
        <v>1</v>
      </c>
      <c r="E1197">
        <v>1</v>
      </c>
      <c r="F1197" t="s">
        <v>58</v>
      </c>
      <c r="G1197" t="s">
        <v>2085</v>
      </c>
    </row>
    <row r="1198" spans="1:7" x14ac:dyDescent="0.3">
      <c r="A1198" t="s">
        <v>128</v>
      </c>
      <c r="B1198">
        <v>113710</v>
      </c>
      <c r="C1198">
        <v>1</v>
      </c>
      <c r="D1198">
        <v>1</v>
      </c>
      <c r="E1198">
        <v>1</v>
      </c>
      <c r="F1198" t="s">
        <v>58</v>
      </c>
      <c r="G1198" t="s">
        <v>2085</v>
      </c>
    </row>
    <row r="1199" spans="1:7" x14ac:dyDescent="0.3">
      <c r="A1199" t="s">
        <v>128</v>
      </c>
      <c r="B1199">
        <v>113710</v>
      </c>
      <c r="C1199">
        <v>1</v>
      </c>
      <c r="D1199">
        <v>1</v>
      </c>
      <c r="E1199">
        <v>1</v>
      </c>
      <c r="F1199" t="s">
        <v>58</v>
      </c>
      <c r="G1199" t="s">
        <v>2085</v>
      </c>
    </row>
    <row r="1200" spans="1:7" x14ac:dyDescent="0.3">
      <c r="A1200" t="s">
        <v>128</v>
      </c>
      <c r="B1200">
        <v>113710</v>
      </c>
      <c r="C1200">
        <v>1</v>
      </c>
      <c r="D1200">
        <v>1</v>
      </c>
      <c r="E1200">
        <v>1</v>
      </c>
      <c r="F1200" t="s">
        <v>58</v>
      </c>
      <c r="G1200" t="s">
        <v>2085</v>
      </c>
    </row>
    <row r="1201" spans="1:7" x14ac:dyDescent="0.3">
      <c r="A1201" t="s">
        <v>128</v>
      </c>
      <c r="B1201">
        <v>113710</v>
      </c>
      <c r="C1201">
        <v>1</v>
      </c>
      <c r="D1201">
        <v>1</v>
      </c>
      <c r="E1201">
        <v>1</v>
      </c>
      <c r="F1201" t="s">
        <v>58</v>
      </c>
      <c r="G1201" t="s">
        <v>2085</v>
      </c>
    </row>
    <row r="1202" spans="1:7" x14ac:dyDescent="0.3">
      <c r="A1202" t="s">
        <v>128</v>
      </c>
      <c r="B1202">
        <v>113710</v>
      </c>
      <c r="C1202">
        <v>1</v>
      </c>
      <c r="D1202">
        <v>1</v>
      </c>
      <c r="E1202">
        <v>1</v>
      </c>
      <c r="F1202" t="s">
        <v>58</v>
      </c>
      <c r="G1202" t="s">
        <v>2085</v>
      </c>
    </row>
    <row r="1203" spans="1:7" x14ac:dyDescent="0.3">
      <c r="A1203" t="s">
        <v>128</v>
      </c>
      <c r="B1203">
        <v>113710</v>
      </c>
      <c r="C1203">
        <v>1</v>
      </c>
      <c r="D1203">
        <v>1</v>
      </c>
      <c r="E1203">
        <v>1</v>
      </c>
      <c r="F1203" t="s">
        <v>58</v>
      </c>
      <c r="G1203" t="s">
        <v>2085</v>
      </c>
    </row>
    <row r="1204" spans="1:7" x14ac:dyDescent="0.3">
      <c r="A1204" t="s">
        <v>128</v>
      </c>
      <c r="B1204">
        <v>113710</v>
      </c>
      <c r="C1204">
        <v>1</v>
      </c>
      <c r="D1204">
        <v>1</v>
      </c>
      <c r="E1204">
        <v>1</v>
      </c>
      <c r="F1204" t="s">
        <v>58</v>
      </c>
      <c r="G1204" t="s">
        <v>2085</v>
      </c>
    </row>
    <row r="1205" spans="1:7" x14ac:dyDescent="0.3">
      <c r="A1205" t="s">
        <v>128</v>
      </c>
      <c r="B1205">
        <v>113710</v>
      </c>
      <c r="C1205">
        <v>1</v>
      </c>
      <c r="D1205">
        <v>1</v>
      </c>
      <c r="E1205">
        <v>1</v>
      </c>
      <c r="F1205" t="s">
        <v>58</v>
      </c>
      <c r="G1205" t="s">
        <v>2085</v>
      </c>
    </row>
    <row r="1206" spans="1:7" x14ac:dyDescent="0.3">
      <c r="A1206" t="s">
        <v>552</v>
      </c>
      <c r="B1206">
        <v>113750</v>
      </c>
      <c r="C1206">
        <v>1</v>
      </c>
      <c r="D1206">
        <v>0</v>
      </c>
      <c r="E1206">
        <v>0</v>
      </c>
      <c r="F1206" t="s">
        <v>58</v>
      </c>
      <c r="G1206" t="s">
        <v>51</v>
      </c>
    </row>
    <row r="1207" spans="1:7" x14ac:dyDescent="0.3">
      <c r="A1207" t="s">
        <v>552</v>
      </c>
      <c r="B1207">
        <v>113750</v>
      </c>
      <c r="C1207">
        <v>1</v>
      </c>
      <c r="D1207">
        <v>0</v>
      </c>
      <c r="E1207">
        <v>0</v>
      </c>
      <c r="F1207" t="s">
        <v>58</v>
      </c>
      <c r="G1207" t="s">
        <v>51</v>
      </c>
    </row>
    <row r="1208" spans="1:7" x14ac:dyDescent="0.3">
      <c r="A1208" t="s">
        <v>552</v>
      </c>
      <c r="B1208">
        <v>113750</v>
      </c>
      <c r="C1208">
        <v>1</v>
      </c>
      <c r="D1208">
        <v>0</v>
      </c>
      <c r="E1208">
        <v>0</v>
      </c>
      <c r="F1208" t="s">
        <v>58</v>
      </c>
      <c r="G1208" t="s">
        <v>51</v>
      </c>
    </row>
    <row r="1209" spans="1:7" x14ac:dyDescent="0.3">
      <c r="A1209" t="s">
        <v>552</v>
      </c>
      <c r="B1209">
        <v>113750</v>
      </c>
      <c r="C1209">
        <v>1</v>
      </c>
      <c r="D1209">
        <v>0</v>
      </c>
      <c r="E1209">
        <v>0</v>
      </c>
      <c r="F1209" t="s">
        <v>58</v>
      </c>
      <c r="G1209" t="s">
        <v>51</v>
      </c>
    </row>
    <row r="1210" spans="1:7" x14ac:dyDescent="0.3">
      <c r="A1210" t="s">
        <v>552</v>
      </c>
      <c r="B1210">
        <v>113750</v>
      </c>
      <c r="C1210">
        <v>1</v>
      </c>
      <c r="D1210">
        <v>0</v>
      </c>
      <c r="E1210">
        <v>0</v>
      </c>
      <c r="F1210" t="s">
        <v>58</v>
      </c>
      <c r="G1210" t="s">
        <v>51</v>
      </c>
    </row>
    <row r="1211" spans="1:7" x14ac:dyDescent="0.3">
      <c r="A1211" t="s">
        <v>552</v>
      </c>
      <c r="B1211">
        <v>113750</v>
      </c>
      <c r="C1211">
        <v>1</v>
      </c>
      <c r="D1211">
        <v>0</v>
      </c>
      <c r="E1211">
        <v>0</v>
      </c>
      <c r="F1211" t="s">
        <v>58</v>
      </c>
      <c r="G1211" t="s">
        <v>51</v>
      </c>
    </row>
    <row r="1212" spans="1:7" x14ac:dyDescent="0.3">
      <c r="A1212" t="s">
        <v>552</v>
      </c>
      <c r="B1212">
        <v>113750</v>
      </c>
      <c r="C1212">
        <v>1</v>
      </c>
      <c r="D1212">
        <v>0</v>
      </c>
      <c r="E1212">
        <v>0</v>
      </c>
      <c r="F1212" t="s">
        <v>58</v>
      </c>
      <c r="G1212" t="s">
        <v>51</v>
      </c>
    </row>
    <row r="1213" spans="1:7" x14ac:dyDescent="0.3">
      <c r="A1213" t="s">
        <v>552</v>
      </c>
      <c r="B1213">
        <v>113750</v>
      </c>
      <c r="C1213">
        <v>1</v>
      </c>
      <c r="D1213">
        <v>0</v>
      </c>
      <c r="E1213">
        <v>0</v>
      </c>
      <c r="F1213" t="s">
        <v>58</v>
      </c>
      <c r="G1213" t="s">
        <v>51</v>
      </c>
    </row>
    <row r="1214" spans="1:7" x14ac:dyDescent="0.3">
      <c r="A1214" t="s">
        <v>552</v>
      </c>
      <c r="B1214">
        <v>113750</v>
      </c>
      <c r="C1214">
        <v>1</v>
      </c>
      <c r="D1214">
        <v>0</v>
      </c>
      <c r="E1214">
        <v>0</v>
      </c>
      <c r="F1214" t="s">
        <v>58</v>
      </c>
      <c r="G1214" t="s">
        <v>51</v>
      </c>
    </row>
    <row r="1215" spans="1:7" x14ac:dyDescent="0.3">
      <c r="A1215" t="s">
        <v>552</v>
      </c>
      <c r="B1215">
        <v>113750</v>
      </c>
      <c r="C1215">
        <v>1</v>
      </c>
      <c r="D1215">
        <v>0</v>
      </c>
      <c r="E1215">
        <v>0</v>
      </c>
      <c r="F1215" t="s">
        <v>58</v>
      </c>
      <c r="G1215" t="s">
        <v>51</v>
      </c>
    </row>
    <row r="1216" spans="1:7" x14ac:dyDescent="0.3">
      <c r="A1216" t="s">
        <v>552</v>
      </c>
      <c r="B1216">
        <v>113750</v>
      </c>
      <c r="C1216">
        <v>1</v>
      </c>
      <c r="D1216">
        <v>0</v>
      </c>
      <c r="E1216">
        <v>0</v>
      </c>
      <c r="F1216" t="s">
        <v>58</v>
      </c>
      <c r="G1216" t="s">
        <v>51</v>
      </c>
    </row>
    <row r="1217" spans="1:7" x14ac:dyDescent="0.3">
      <c r="A1217" t="s">
        <v>552</v>
      </c>
      <c r="B1217">
        <v>113750</v>
      </c>
      <c r="C1217">
        <v>1</v>
      </c>
      <c r="D1217">
        <v>0</v>
      </c>
      <c r="E1217">
        <v>0</v>
      </c>
      <c r="F1217" t="s">
        <v>58</v>
      </c>
      <c r="G1217" t="s">
        <v>51</v>
      </c>
    </row>
    <row r="1218" spans="1:7" x14ac:dyDescent="0.3">
      <c r="A1218" t="s">
        <v>552</v>
      </c>
      <c r="B1218">
        <v>113750</v>
      </c>
      <c r="C1218">
        <v>1</v>
      </c>
      <c r="D1218">
        <v>0</v>
      </c>
      <c r="E1218">
        <v>0</v>
      </c>
      <c r="F1218" t="s">
        <v>58</v>
      </c>
      <c r="G1218" t="s">
        <v>51</v>
      </c>
    </row>
    <row r="1219" spans="1:7" x14ac:dyDescent="0.3">
      <c r="A1219" t="s">
        <v>552</v>
      </c>
      <c r="B1219">
        <v>113750</v>
      </c>
      <c r="C1219">
        <v>1</v>
      </c>
      <c r="D1219">
        <v>0</v>
      </c>
      <c r="E1219">
        <v>0</v>
      </c>
      <c r="F1219" t="s">
        <v>58</v>
      </c>
      <c r="G1219" t="s">
        <v>51</v>
      </c>
    </row>
    <row r="1220" spans="1:7" x14ac:dyDescent="0.3">
      <c r="A1220" t="s">
        <v>552</v>
      </c>
      <c r="B1220">
        <v>113750</v>
      </c>
      <c r="C1220">
        <v>1</v>
      </c>
      <c r="D1220">
        <v>0</v>
      </c>
      <c r="E1220">
        <v>0</v>
      </c>
      <c r="F1220" t="s">
        <v>58</v>
      </c>
      <c r="G1220" t="s">
        <v>51</v>
      </c>
    </row>
    <row r="1221" spans="1:7" x14ac:dyDescent="0.3">
      <c r="A1221" t="s">
        <v>552</v>
      </c>
      <c r="B1221">
        <v>113750</v>
      </c>
      <c r="C1221">
        <v>1</v>
      </c>
      <c r="D1221">
        <v>0</v>
      </c>
      <c r="E1221">
        <v>0</v>
      </c>
      <c r="F1221" t="s">
        <v>58</v>
      </c>
      <c r="G1221" t="s">
        <v>51</v>
      </c>
    </row>
    <row r="1222" spans="1:7" x14ac:dyDescent="0.3">
      <c r="A1222" t="s">
        <v>552</v>
      </c>
      <c r="B1222">
        <v>113750</v>
      </c>
      <c r="C1222">
        <v>1</v>
      </c>
      <c r="D1222">
        <v>0</v>
      </c>
      <c r="E1222">
        <v>0</v>
      </c>
      <c r="F1222" t="s">
        <v>58</v>
      </c>
      <c r="G1222" t="s">
        <v>51</v>
      </c>
    </row>
    <row r="1223" spans="1:7" x14ac:dyDescent="0.3">
      <c r="A1223" t="s">
        <v>552</v>
      </c>
      <c r="B1223">
        <v>113750</v>
      </c>
      <c r="C1223">
        <v>1</v>
      </c>
      <c r="D1223">
        <v>0</v>
      </c>
      <c r="E1223">
        <v>0</v>
      </c>
      <c r="F1223" t="s">
        <v>58</v>
      </c>
      <c r="G1223" t="s">
        <v>51</v>
      </c>
    </row>
    <row r="1224" spans="1:7" x14ac:dyDescent="0.3">
      <c r="A1224" t="s">
        <v>552</v>
      </c>
      <c r="B1224">
        <v>113750</v>
      </c>
      <c r="C1224">
        <v>1</v>
      </c>
      <c r="D1224">
        <v>0</v>
      </c>
      <c r="E1224">
        <v>0</v>
      </c>
      <c r="F1224" t="s">
        <v>58</v>
      </c>
      <c r="G1224" t="s">
        <v>51</v>
      </c>
    </row>
    <row r="1225" spans="1:7" x14ac:dyDescent="0.3">
      <c r="A1225" t="s">
        <v>552</v>
      </c>
      <c r="B1225">
        <v>113750</v>
      </c>
      <c r="C1225">
        <v>1</v>
      </c>
      <c r="D1225">
        <v>0</v>
      </c>
      <c r="E1225">
        <v>0</v>
      </c>
      <c r="F1225" t="s">
        <v>58</v>
      </c>
      <c r="G1225" t="s">
        <v>51</v>
      </c>
    </row>
    <row r="1226" spans="1:7" x14ac:dyDescent="0.3">
      <c r="A1226" t="s">
        <v>552</v>
      </c>
      <c r="B1226">
        <v>113750</v>
      </c>
      <c r="C1226">
        <v>1</v>
      </c>
      <c r="D1226">
        <v>0</v>
      </c>
      <c r="E1226">
        <v>0</v>
      </c>
      <c r="F1226" t="s">
        <v>58</v>
      </c>
      <c r="G1226" t="s">
        <v>51</v>
      </c>
    </row>
    <row r="1227" spans="1:7" x14ac:dyDescent="0.3">
      <c r="A1227" t="s">
        <v>552</v>
      </c>
      <c r="B1227">
        <v>113750</v>
      </c>
      <c r="C1227">
        <v>1</v>
      </c>
      <c r="D1227">
        <v>0</v>
      </c>
      <c r="E1227">
        <v>0</v>
      </c>
      <c r="F1227" t="s">
        <v>58</v>
      </c>
      <c r="G1227" t="s">
        <v>51</v>
      </c>
    </row>
    <row r="1228" spans="1:7" x14ac:dyDescent="0.3">
      <c r="A1228" t="s">
        <v>440</v>
      </c>
      <c r="B1228">
        <v>113885</v>
      </c>
      <c r="C1228">
        <v>1</v>
      </c>
      <c r="D1228">
        <v>0</v>
      </c>
      <c r="E1228">
        <v>0</v>
      </c>
      <c r="F1228" t="s">
        <v>58</v>
      </c>
      <c r="G1228" t="s">
        <v>51</v>
      </c>
    </row>
    <row r="1229" spans="1:7" x14ac:dyDescent="0.3">
      <c r="A1229" t="s">
        <v>561</v>
      </c>
      <c r="B1229">
        <v>114397</v>
      </c>
      <c r="C1229">
        <v>1</v>
      </c>
      <c r="D1229">
        <v>1</v>
      </c>
      <c r="E1229">
        <v>1</v>
      </c>
      <c r="F1229" t="s">
        <v>58</v>
      </c>
      <c r="G1229" t="s">
        <v>51</v>
      </c>
    </row>
    <row r="1230" spans="1:7" x14ac:dyDescent="0.3">
      <c r="A1230" t="s">
        <v>561</v>
      </c>
      <c r="B1230">
        <v>114397</v>
      </c>
      <c r="C1230">
        <v>1</v>
      </c>
      <c r="D1230">
        <v>1</v>
      </c>
      <c r="E1230">
        <v>1</v>
      </c>
      <c r="F1230" t="s">
        <v>58</v>
      </c>
      <c r="G1230" t="s">
        <v>51</v>
      </c>
    </row>
    <row r="1231" spans="1:7" x14ac:dyDescent="0.3">
      <c r="A1231" t="s">
        <v>561</v>
      </c>
      <c r="B1231">
        <v>114397</v>
      </c>
      <c r="C1231">
        <v>1</v>
      </c>
      <c r="D1231">
        <v>1</v>
      </c>
      <c r="E1231">
        <v>1</v>
      </c>
      <c r="F1231" t="s">
        <v>58</v>
      </c>
      <c r="G1231" t="s">
        <v>51</v>
      </c>
    </row>
    <row r="1232" spans="1:7" x14ac:dyDescent="0.3">
      <c r="A1232" t="s">
        <v>561</v>
      </c>
      <c r="B1232">
        <v>114397</v>
      </c>
      <c r="C1232">
        <v>1</v>
      </c>
      <c r="D1232">
        <v>1</v>
      </c>
      <c r="E1232">
        <v>1</v>
      </c>
      <c r="F1232" t="s">
        <v>58</v>
      </c>
      <c r="G1232" t="s">
        <v>51</v>
      </c>
    </row>
    <row r="1233" spans="1:7" x14ac:dyDescent="0.3">
      <c r="A1233" t="s">
        <v>561</v>
      </c>
      <c r="B1233">
        <v>114397</v>
      </c>
      <c r="C1233">
        <v>1</v>
      </c>
      <c r="D1233">
        <v>1</v>
      </c>
      <c r="E1233">
        <v>1</v>
      </c>
      <c r="F1233" t="s">
        <v>58</v>
      </c>
      <c r="G1233" t="s">
        <v>51</v>
      </c>
    </row>
    <row r="1234" spans="1:7" x14ac:dyDescent="0.3">
      <c r="A1234" t="s">
        <v>561</v>
      </c>
      <c r="B1234">
        <v>114397</v>
      </c>
      <c r="C1234">
        <v>1</v>
      </c>
      <c r="D1234">
        <v>1</v>
      </c>
      <c r="E1234">
        <v>1</v>
      </c>
      <c r="F1234" t="s">
        <v>58</v>
      </c>
      <c r="G1234" t="s">
        <v>51</v>
      </c>
    </row>
    <row r="1235" spans="1:7" x14ac:dyDescent="0.3">
      <c r="A1235" t="s">
        <v>561</v>
      </c>
      <c r="B1235">
        <v>114397</v>
      </c>
      <c r="C1235">
        <v>1</v>
      </c>
      <c r="D1235">
        <v>1</v>
      </c>
      <c r="E1235">
        <v>1</v>
      </c>
      <c r="F1235" t="s">
        <v>58</v>
      </c>
      <c r="G1235" t="s">
        <v>51</v>
      </c>
    </row>
    <row r="1236" spans="1:7" x14ac:dyDescent="0.3">
      <c r="A1236" t="s">
        <v>561</v>
      </c>
      <c r="B1236">
        <v>114397</v>
      </c>
      <c r="C1236">
        <v>1</v>
      </c>
      <c r="D1236">
        <v>1</v>
      </c>
      <c r="E1236">
        <v>1</v>
      </c>
      <c r="F1236" t="s">
        <v>58</v>
      </c>
      <c r="G1236" t="s">
        <v>51</v>
      </c>
    </row>
    <row r="1237" spans="1:7" x14ac:dyDescent="0.3">
      <c r="A1237" t="s">
        <v>561</v>
      </c>
      <c r="B1237">
        <v>114397</v>
      </c>
      <c r="C1237">
        <v>1</v>
      </c>
      <c r="D1237">
        <v>1</v>
      </c>
      <c r="E1237">
        <v>1</v>
      </c>
      <c r="F1237" t="s">
        <v>58</v>
      </c>
      <c r="G1237" t="s">
        <v>51</v>
      </c>
    </row>
    <row r="1238" spans="1:7" x14ac:dyDescent="0.3">
      <c r="A1238" t="s">
        <v>561</v>
      </c>
      <c r="B1238">
        <v>114397</v>
      </c>
      <c r="C1238">
        <v>1</v>
      </c>
      <c r="D1238">
        <v>1</v>
      </c>
      <c r="E1238">
        <v>1</v>
      </c>
      <c r="F1238" t="s">
        <v>58</v>
      </c>
      <c r="G1238" t="s">
        <v>51</v>
      </c>
    </row>
    <row r="1239" spans="1:7" x14ac:dyDescent="0.3">
      <c r="A1239" t="s">
        <v>561</v>
      </c>
      <c r="B1239">
        <v>114397</v>
      </c>
      <c r="C1239">
        <v>1</v>
      </c>
      <c r="D1239">
        <v>1</v>
      </c>
      <c r="E1239">
        <v>1</v>
      </c>
      <c r="F1239" t="s">
        <v>58</v>
      </c>
      <c r="G1239" t="s">
        <v>51</v>
      </c>
    </row>
    <row r="1240" spans="1:7" x14ac:dyDescent="0.3">
      <c r="A1240" t="s">
        <v>561</v>
      </c>
      <c r="B1240">
        <v>114397</v>
      </c>
      <c r="C1240">
        <v>1</v>
      </c>
      <c r="D1240">
        <v>1</v>
      </c>
      <c r="E1240">
        <v>1</v>
      </c>
      <c r="F1240" t="s">
        <v>58</v>
      </c>
      <c r="G1240" t="s">
        <v>51</v>
      </c>
    </row>
    <row r="1241" spans="1:7" x14ac:dyDescent="0.3">
      <c r="A1241" t="s">
        <v>62</v>
      </c>
      <c r="B1241">
        <v>114412</v>
      </c>
      <c r="C1241">
        <v>1</v>
      </c>
      <c r="D1241">
        <v>1</v>
      </c>
      <c r="E1241">
        <v>1</v>
      </c>
      <c r="F1241" t="s">
        <v>1759</v>
      </c>
      <c r="G1241" t="s">
        <v>51</v>
      </c>
    </row>
    <row r="1242" spans="1:7" x14ac:dyDescent="0.3">
      <c r="A1242" t="s">
        <v>45</v>
      </c>
      <c r="B1242">
        <v>114577</v>
      </c>
      <c r="C1242">
        <v>1</v>
      </c>
      <c r="D1242">
        <v>0</v>
      </c>
      <c r="E1242">
        <v>1</v>
      </c>
      <c r="F1242" t="s">
        <v>58</v>
      </c>
      <c r="G1242" t="s">
        <v>51</v>
      </c>
    </row>
    <row r="1243" spans="1:7" x14ac:dyDescent="0.3">
      <c r="A1243" t="s">
        <v>45</v>
      </c>
      <c r="B1243">
        <v>114577</v>
      </c>
      <c r="C1243">
        <v>1</v>
      </c>
      <c r="D1243">
        <v>0</v>
      </c>
      <c r="E1243">
        <v>1</v>
      </c>
      <c r="F1243" t="s">
        <v>58</v>
      </c>
      <c r="G1243" t="s">
        <v>51</v>
      </c>
    </row>
    <row r="1244" spans="1:7" x14ac:dyDescent="0.3">
      <c r="A1244" t="s">
        <v>45</v>
      </c>
      <c r="B1244">
        <v>114707</v>
      </c>
      <c r="C1244">
        <v>1</v>
      </c>
      <c r="D1244">
        <v>0</v>
      </c>
      <c r="E1244">
        <v>0</v>
      </c>
      <c r="F1244" t="s">
        <v>58</v>
      </c>
      <c r="G1244" t="s">
        <v>51</v>
      </c>
    </row>
    <row r="1245" spans="1:7" x14ac:dyDescent="0.3">
      <c r="A1245" t="s">
        <v>45</v>
      </c>
      <c r="B1245">
        <v>114707</v>
      </c>
      <c r="C1245">
        <v>1</v>
      </c>
      <c r="D1245">
        <v>0</v>
      </c>
      <c r="E1245">
        <v>0</v>
      </c>
      <c r="F1245" t="s">
        <v>58</v>
      </c>
      <c r="G1245" t="s">
        <v>51</v>
      </c>
    </row>
    <row r="1246" spans="1:7" x14ac:dyDescent="0.3">
      <c r="A1246" t="s">
        <v>45</v>
      </c>
      <c r="B1246">
        <v>114707</v>
      </c>
      <c r="C1246">
        <v>1</v>
      </c>
      <c r="D1246">
        <v>0</v>
      </c>
      <c r="E1246">
        <v>0</v>
      </c>
      <c r="F1246" t="s">
        <v>58</v>
      </c>
      <c r="G1246" t="s">
        <v>51</v>
      </c>
    </row>
    <row r="1247" spans="1:7" x14ac:dyDescent="0.3">
      <c r="A1247" t="s">
        <v>530</v>
      </c>
      <c r="B1247">
        <v>114750</v>
      </c>
      <c r="C1247">
        <v>1</v>
      </c>
      <c r="D1247">
        <v>0</v>
      </c>
      <c r="E1247">
        <v>1</v>
      </c>
      <c r="F1247" t="s">
        <v>1759</v>
      </c>
      <c r="G1247" t="s">
        <v>51</v>
      </c>
    </row>
    <row r="1248" spans="1:7" x14ac:dyDescent="0.3">
      <c r="A1248" t="s">
        <v>45</v>
      </c>
      <c r="B1248">
        <v>114768</v>
      </c>
      <c r="C1248">
        <v>1</v>
      </c>
      <c r="D1248">
        <v>0</v>
      </c>
      <c r="E1248">
        <v>1</v>
      </c>
      <c r="F1248" t="s">
        <v>58</v>
      </c>
      <c r="G1248" t="s">
        <v>51</v>
      </c>
    </row>
    <row r="1249" spans="1:7" x14ac:dyDescent="0.3">
      <c r="A1249" t="s">
        <v>45</v>
      </c>
      <c r="B1249">
        <v>114768</v>
      </c>
      <c r="C1249">
        <v>1</v>
      </c>
      <c r="D1249">
        <v>0</v>
      </c>
      <c r="E1249">
        <v>1</v>
      </c>
      <c r="F1249" t="s">
        <v>58</v>
      </c>
      <c r="G1249" t="s">
        <v>51</v>
      </c>
    </row>
    <row r="1250" spans="1:7" x14ac:dyDescent="0.3">
      <c r="A1250" t="s">
        <v>45</v>
      </c>
      <c r="B1250">
        <v>114768</v>
      </c>
      <c r="C1250">
        <v>1</v>
      </c>
      <c r="D1250">
        <v>0</v>
      </c>
      <c r="E1250">
        <v>1</v>
      </c>
      <c r="F1250" t="s">
        <v>58</v>
      </c>
      <c r="G1250" t="s">
        <v>51</v>
      </c>
    </row>
    <row r="1251" spans="1:7" x14ac:dyDescent="0.3">
      <c r="A1251" t="s">
        <v>45</v>
      </c>
      <c r="B1251">
        <v>114768</v>
      </c>
      <c r="C1251">
        <v>1</v>
      </c>
      <c r="D1251">
        <v>0</v>
      </c>
      <c r="E1251">
        <v>1</v>
      </c>
      <c r="F1251" t="s">
        <v>58</v>
      </c>
      <c r="G1251" t="s">
        <v>51</v>
      </c>
    </row>
    <row r="1252" spans="1:7" x14ac:dyDescent="0.3">
      <c r="A1252" t="s">
        <v>45</v>
      </c>
      <c r="B1252">
        <v>114768</v>
      </c>
      <c r="C1252">
        <v>1</v>
      </c>
      <c r="D1252">
        <v>0</v>
      </c>
      <c r="E1252">
        <v>1</v>
      </c>
      <c r="F1252" t="s">
        <v>58</v>
      </c>
      <c r="G1252" t="s">
        <v>51</v>
      </c>
    </row>
    <row r="1253" spans="1:7" x14ac:dyDescent="0.3">
      <c r="A1253" t="s">
        <v>45</v>
      </c>
      <c r="B1253">
        <v>114768</v>
      </c>
      <c r="C1253">
        <v>1</v>
      </c>
      <c r="D1253">
        <v>0</v>
      </c>
      <c r="E1253">
        <v>1</v>
      </c>
      <c r="F1253" t="s">
        <v>58</v>
      </c>
      <c r="G1253" t="s">
        <v>51</v>
      </c>
    </row>
    <row r="1254" spans="1:7" x14ac:dyDescent="0.3">
      <c r="A1254" t="s">
        <v>45</v>
      </c>
      <c r="B1254">
        <v>114768</v>
      </c>
      <c r="C1254">
        <v>1</v>
      </c>
      <c r="D1254">
        <v>0</v>
      </c>
      <c r="E1254">
        <v>1</v>
      </c>
      <c r="F1254" t="s">
        <v>58</v>
      </c>
      <c r="G1254" t="s">
        <v>51</v>
      </c>
    </row>
    <row r="1255" spans="1:7" x14ac:dyDescent="0.3">
      <c r="A1255" t="s">
        <v>45</v>
      </c>
      <c r="B1255">
        <v>114768</v>
      </c>
      <c r="C1255">
        <v>1</v>
      </c>
      <c r="D1255">
        <v>0</v>
      </c>
      <c r="E1255">
        <v>1</v>
      </c>
      <c r="F1255" t="s">
        <v>58</v>
      </c>
      <c r="G1255" t="s">
        <v>51</v>
      </c>
    </row>
    <row r="1256" spans="1:7" x14ac:dyDescent="0.3">
      <c r="A1256" t="s">
        <v>45</v>
      </c>
      <c r="B1256">
        <v>114768</v>
      </c>
      <c r="C1256">
        <v>1</v>
      </c>
      <c r="D1256">
        <v>0</v>
      </c>
      <c r="E1256">
        <v>1</v>
      </c>
      <c r="F1256" t="s">
        <v>58</v>
      </c>
      <c r="G1256" t="s">
        <v>51</v>
      </c>
    </row>
    <row r="1257" spans="1:7" x14ac:dyDescent="0.3">
      <c r="A1257" t="s">
        <v>36</v>
      </c>
      <c r="B1257">
        <v>115000</v>
      </c>
      <c r="C1257">
        <v>1</v>
      </c>
      <c r="D1257">
        <v>0</v>
      </c>
      <c r="E1257">
        <v>1</v>
      </c>
      <c r="F1257" t="s">
        <v>58</v>
      </c>
      <c r="G1257" t="s">
        <v>51</v>
      </c>
    </row>
    <row r="1258" spans="1:7" x14ac:dyDescent="0.3">
      <c r="A1258" t="s">
        <v>36</v>
      </c>
      <c r="B1258">
        <v>115000</v>
      </c>
      <c r="C1258">
        <v>1</v>
      </c>
      <c r="D1258">
        <v>1</v>
      </c>
      <c r="E1258">
        <v>1</v>
      </c>
      <c r="F1258" t="s">
        <v>58</v>
      </c>
      <c r="G1258" t="s">
        <v>51</v>
      </c>
    </row>
    <row r="1259" spans="1:7" x14ac:dyDescent="0.3">
      <c r="A1259" t="s">
        <v>36</v>
      </c>
      <c r="B1259">
        <v>115000</v>
      </c>
      <c r="C1259">
        <v>1</v>
      </c>
      <c r="D1259">
        <v>0</v>
      </c>
      <c r="E1259">
        <v>0</v>
      </c>
      <c r="F1259" t="s">
        <v>58</v>
      </c>
      <c r="G1259" t="s">
        <v>2085</v>
      </c>
    </row>
    <row r="1260" spans="1:7" x14ac:dyDescent="0.3">
      <c r="A1260" t="s">
        <v>36</v>
      </c>
      <c r="B1260">
        <v>115000</v>
      </c>
      <c r="C1260">
        <v>1</v>
      </c>
      <c r="D1260">
        <v>0</v>
      </c>
      <c r="E1260">
        <v>1</v>
      </c>
      <c r="F1260" t="s">
        <v>58</v>
      </c>
      <c r="G1260" t="s">
        <v>51</v>
      </c>
    </row>
    <row r="1261" spans="1:7" x14ac:dyDescent="0.3">
      <c r="A1261" t="s">
        <v>36</v>
      </c>
      <c r="B1261">
        <v>115000</v>
      </c>
      <c r="C1261">
        <v>1</v>
      </c>
      <c r="D1261">
        <v>0</v>
      </c>
      <c r="E1261">
        <v>1</v>
      </c>
      <c r="F1261" t="s">
        <v>58</v>
      </c>
      <c r="G1261" t="s">
        <v>51</v>
      </c>
    </row>
    <row r="1262" spans="1:7" x14ac:dyDescent="0.3">
      <c r="A1262" t="s">
        <v>36</v>
      </c>
      <c r="B1262">
        <v>115000</v>
      </c>
      <c r="C1262">
        <v>1</v>
      </c>
      <c r="D1262">
        <v>0</v>
      </c>
      <c r="E1262">
        <v>1</v>
      </c>
      <c r="F1262" t="s">
        <v>58</v>
      </c>
      <c r="G1262" t="s">
        <v>51</v>
      </c>
    </row>
    <row r="1263" spans="1:7" x14ac:dyDescent="0.3">
      <c r="A1263" t="s">
        <v>36</v>
      </c>
      <c r="B1263">
        <v>115000</v>
      </c>
      <c r="C1263">
        <v>1</v>
      </c>
      <c r="D1263">
        <v>0</v>
      </c>
      <c r="E1263">
        <v>1</v>
      </c>
      <c r="F1263" t="s">
        <v>58</v>
      </c>
      <c r="G1263" t="s">
        <v>51</v>
      </c>
    </row>
    <row r="1264" spans="1:7" x14ac:dyDescent="0.3">
      <c r="A1264" t="s">
        <v>36</v>
      </c>
      <c r="B1264">
        <v>115000</v>
      </c>
      <c r="C1264">
        <v>1</v>
      </c>
      <c r="D1264">
        <v>0</v>
      </c>
      <c r="E1264">
        <v>1</v>
      </c>
      <c r="F1264" t="s">
        <v>58</v>
      </c>
      <c r="G1264" t="s">
        <v>51</v>
      </c>
    </row>
    <row r="1265" spans="1:7" x14ac:dyDescent="0.3">
      <c r="A1265" t="s">
        <v>36</v>
      </c>
      <c r="B1265">
        <v>115000</v>
      </c>
      <c r="C1265">
        <v>1</v>
      </c>
      <c r="D1265">
        <v>0</v>
      </c>
      <c r="E1265">
        <v>1</v>
      </c>
      <c r="F1265" t="s">
        <v>58</v>
      </c>
      <c r="G1265" t="s">
        <v>51</v>
      </c>
    </row>
    <row r="1266" spans="1:7" x14ac:dyDescent="0.3">
      <c r="A1266" t="s">
        <v>36</v>
      </c>
      <c r="B1266">
        <v>115000</v>
      </c>
      <c r="C1266">
        <v>1</v>
      </c>
      <c r="D1266">
        <v>0</v>
      </c>
      <c r="E1266">
        <v>1</v>
      </c>
      <c r="F1266" t="s">
        <v>58</v>
      </c>
      <c r="G1266" t="s">
        <v>51</v>
      </c>
    </row>
    <row r="1267" spans="1:7" x14ac:dyDescent="0.3">
      <c r="A1267" t="s">
        <v>36</v>
      </c>
      <c r="B1267">
        <v>115000</v>
      </c>
      <c r="C1267">
        <v>1</v>
      </c>
      <c r="D1267">
        <v>0</v>
      </c>
      <c r="E1267">
        <v>1</v>
      </c>
      <c r="F1267" t="s">
        <v>58</v>
      </c>
      <c r="G1267" t="s">
        <v>51</v>
      </c>
    </row>
    <row r="1268" spans="1:7" x14ac:dyDescent="0.3">
      <c r="A1268" t="s">
        <v>36</v>
      </c>
      <c r="B1268">
        <v>115000</v>
      </c>
      <c r="C1268">
        <v>1</v>
      </c>
      <c r="D1268">
        <v>0</v>
      </c>
      <c r="E1268">
        <v>1</v>
      </c>
      <c r="F1268" t="s">
        <v>58</v>
      </c>
      <c r="G1268" t="s">
        <v>51</v>
      </c>
    </row>
    <row r="1269" spans="1:7" x14ac:dyDescent="0.3">
      <c r="A1269" t="s">
        <v>36</v>
      </c>
      <c r="B1269">
        <v>115000</v>
      </c>
      <c r="C1269">
        <v>1</v>
      </c>
      <c r="D1269">
        <v>0</v>
      </c>
      <c r="E1269">
        <v>1</v>
      </c>
      <c r="F1269" t="s">
        <v>58</v>
      </c>
      <c r="G1269" t="s">
        <v>51</v>
      </c>
    </row>
    <row r="1270" spans="1:7" x14ac:dyDescent="0.3">
      <c r="A1270" t="s">
        <v>36</v>
      </c>
      <c r="B1270">
        <v>115000</v>
      </c>
      <c r="C1270">
        <v>1</v>
      </c>
      <c r="D1270">
        <v>0</v>
      </c>
      <c r="E1270">
        <v>1</v>
      </c>
      <c r="F1270" t="s">
        <v>58</v>
      </c>
      <c r="G1270" t="s">
        <v>51</v>
      </c>
    </row>
    <row r="1271" spans="1:7" x14ac:dyDescent="0.3">
      <c r="A1271" t="s">
        <v>36</v>
      </c>
      <c r="B1271">
        <v>115000</v>
      </c>
      <c r="C1271">
        <v>1</v>
      </c>
      <c r="D1271">
        <v>0</v>
      </c>
      <c r="E1271">
        <v>1</v>
      </c>
      <c r="F1271" t="s">
        <v>58</v>
      </c>
      <c r="G1271" t="s">
        <v>51</v>
      </c>
    </row>
    <row r="1272" spans="1:7" x14ac:dyDescent="0.3">
      <c r="A1272" t="s">
        <v>36</v>
      </c>
      <c r="B1272">
        <v>115000</v>
      </c>
      <c r="C1272">
        <v>1</v>
      </c>
      <c r="D1272">
        <v>0</v>
      </c>
      <c r="E1272">
        <v>1</v>
      </c>
      <c r="F1272" t="s">
        <v>58</v>
      </c>
      <c r="G1272" t="s">
        <v>51</v>
      </c>
    </row>
    <row r="1273" spans="1:7" x14ac:dyDescent="0.3">
      <c r="A1273" t="s">
        <v>36</v>
      </c>
      <c r="B1273">
        <v>115000</v>
      </c>
      <c r="C1273">
        <v>1</v>
      </c>
      <c r="D1273">
        <v>0</v>
      </c>
      <c r="E1273">
        <v>1</v>
      </c>
      <c r="F1273" t="s">
        <v>58</v>
      </c>
      <c r="G1273" t="s">
        <v>51</v>
      </c>
    </row>
    <row r="1274" spans="1:7" x14ac:dyDescent="0.3">
      <c r="A1274" t="s">
        <v>36</v>
      </c>
      <c r="B1274">
        <v>115000</v>
      </c>
      <c r="C1274">
        <v>1</v>
      </c>
      <c r="D1274">
        <v>0</v>
      </c>
      <c r="E1274">
        <v>1</v>
      </c>
      <c r="F1274" t="s">
        <v>58</v>
      </c>
      <c r="G1274" t="s">
        <v>51</v>
      </c>
    </row>
    <row r="1275" spans="1:7" x14ac:dyDescent="0.3">
      <c r="A1275" t="s">
        <v>36</v>
      </c>
      <c r="B1275">
        <v>115000</v>
      </c>
      <c r="C1275">
        <v>1</v>
      </c>
      <c r="D1275">
        <v>0</v>
      </c>
      <c r="E1275">
        <v>1</v>
      </c>
      <c r="F1275" t="s">
        <v>58</v>
      </c>
      <c r="G1275" t="s">
        <v>51</v>
      </c>
    </row>
    <row r="1276" spans="1:7" x14ac:dyDescent="0.3">
      <c r="A1276" t="s">
        <v>36</v>
      </c>
      <c r="B1276">
        <v>115000</v>
      </c>
      <c r="C1276">
        <v>1</v>
      </c>
      <c r="D1276">
        <v>0</v>
      </c>
      <c r="E1276">
        <v>0</v>
      </c>
      <c r="F1276" t="s">
        <v>387</v>
      </c>
      <c r="G1276" t="s">
        <v>2085</v>
      </c>
    </row>
    <row r="1277" spans="1:7" x14ac:dyDescent="0.3">
      <c r="A1277" t="s">
        <v>128</v>
      </c>
      <c r="B1277">
        <v>115000</v>
      </c>
      <c r="C1277">
        <v>0</v>
      </c>
      <c r="D1277">
        <v>0</v>
      </c>
      <c r="E1277">
        <v>0</v>
      </c>
      <c r="F1277" t="s">
        <v>387</v>
      </c>
      <c r="G1277" t="s">
        <v>2085</v>
      </c>
    </row>
    <row r="1278" spans="1:7" x14ac:dyDescent="0.3">
      <c r="A1278" t="s">
        <v>1323</v>
      </c>
      <c r="B1278">
        <v>115000</v>
      </c>
      <c r="C1278">
        <v>0</v>
      </c>
      <c r="D1278">
        <v>0</v>
      </c>
      <c r="E1278">
        <v>0</v>
      </c>
      <c r="F1278" t="s">
        <v>572</v>
      </c>
      <c r="G1278" t="s">
        <v>51</v>
      </c>
    </row>
    <row r="1279" spans="1:7" x14ac:dyDescent="0.3">
      <c r="A1279" t="s">
        <v>1323</v>
      </c>
      <c r="B1279">
        <v>115000</v>
      </c>
      <c r="C1279">
        <v>0</v>
      </c>
      <c r="D1279">
        <v>0</v>
      </c>
      <c r="E1279">
        <v>0</v>
      </c>
      <c r="F1279" t="s">
        <v>572</v>
      </c>
      <c r="G1279" t="s">
        <v>51</v>
      </c>
    </row>
    <row r="1280" spans="1:7" x14ac:dyDescent="0.3">
      <c r="A1280" t="s">
        <v>1323</v>
      </c>
      <c r="B1280">
        <v>115000</v>
      </c>
      <c r="C1280">
        <v>0</v>
      </c>
      <c r="D1280">
        <v>0</v>
      </c>
      <c r="E1280">
        <v>0</v>
      </c>
      <c r="F1280" t="s">
        <v>572</v>
      </c>
      <c r="G1280" t="s">
        <v>51</v>
      </c>
    </row>
    <row r="1281" spans="1:7" x14ac:dyDescent="0.3">
      <c r="A1281" t="s">
        <v>1323</v>
      </c>
      <c r="B1281">
        <v>115000</v>
      </c>
      <c r="C1281">
        <v>0</v>
      </c>
      <c r="D1281">
        <v>0</v>
      </c>
      <c r="E1281">
        <v>0</v>
      </c>
      <c r="F1281" t="s">
        <v>572</v>
      </c>
      <c r="G1281" t="s">
        <v>51</v>
      </c>
    </row>
    <row r="1282" spans="1:7" x14ac:dyDescent="0.3">
      <c r="A1282" t="s">
        <v>1323</v>
      </c>
      <c r="B1282">
        <v>115000</v>
      </c>
      <c r="C1282">
        <v>0</v>
      </c>
      <c r="D1282">
        <v>0</v>
      </c>
      <c r="E1282">
        <v>0</v>
      </c>
      <c r="F1282" t="s">
        <v>572</v>
      </c>
      <c r="G1282" t="s">
        <v>51</v>
      </c>
    </row>
    <row r="1283" spans="1:7" x14ac:dyDescent="0.3">
      <c r="A1283" t="s">
        <v>36</v>
      </c>
      <c r="B1283">
        <v>115000</v>
      </c>
      <c r="C1283">
        <v>0</v>
      </c>
      <c r="D1283">
        <v>0</v>
      </c>
      <c r="E1283">
        <v>1</v>
      </c>
      <c r="F1283" t="s">
        <v>1759</v>
      </c>
      <c r="G1283" t="s">
        <v>51</v>
      </c>
    </row>
    <row r="1284" spans="1:7" x14ac:dyDescent="0.3">
      <c r="A1284" t="s">
        <v>36</v>
      </c>
      <c r="B1284">
        <v>115000</v>
      </c>
      <c r="C1284">
        <v>0</v>
      </c>
      <c r="D1284">
        <v>0</v>
      </c>
      <c r="E1284">
        <v>1</v>
      </c>
      <c r="F1284" t="s">
        <v>1759</v>
      </c>
      <c r="G1284" t="s">
        <v>51</v>
      </c>
    </row>
    <row r="1285" spans="1:7" x14ac:dyDescent="0.3">
      <c r="A1285" t="s">
        <v>45</v>
      </c>
      <c r="B1285">
        <v>115151</v>
      </c>
      <c r="C1285">
        <v>1</v>
      </c>
      <c r="D1285">
        <v>0</v>
      </c>
      <c r="E1285">
        <v>1</v>
      </c>
      <c r="F1285" t="s">
        <v>58</v>
      </c>
      <c r="G1285" t="s">
        <v>51</v>
      </c>
    </row>
    <row r="1286" spans="1:7" x14ac:dyDescent="0.3">
      <c r="A1286" t="s">
        <v>45</v>
      </c>
      <c r="B1286">
        <v>115151</v>
      </c>
      <c r="C1286">
        <v>1</v>
      </c>
      <c r="D1286">
        <v>0</v>
      </c>
      <c r="E1286">
        <v>1</v>
      </c>
      <c r="F1286" t="s">
        <v>58</v>
      </c>
      <c r="G1286" t="s">
        <v>51</v>
      </c>
    </row>
    <row r="1287" spans="1:7" x14ac:dyDescent="0.3">
      <c r="A1287" t="s">
        <v>45</v>
      </c>
      <c r="B1287">
        <v>115151</v>
      </c>
      <c r="C1287">
        <v>1</v>
      </c>
      <c r="D1287">
        <v>0</v>
      </c>
      <c r="E1287">
        <v>1</v>
      </c>
      <c r="F1287" t="s">
        <v>58</v>
      </c>
      <c r="G1287" t="s">
        <v>51</v>
      </c>
    </row>
    <row r="1288" spans="1:7" x14ac:dyDescent="0.3">
      <c r="A1288" t="s">
        <v>519</v>
      </c>
      <c r="B1288">
        <v>115673</v>
      </c>
      <c r="C1288">
        <v>1</v>
      </c>
      <c r="D1288">
        <v>1</v>
      </c>
      <c r="E1288">
        <v>1</v>
      </c>
      <c r="F1288" t="s">
        <v>58</v>
      </c>
      <c r="G1288" t="s">
        <v>51</v>
      </c>
    </row>
    <row r="1289" spans="1:7" x14ac:dyDescent="0.3">
      <c r="A1289" t="s">
        <v>519</v>
      </c>
      <c r="B1289">
        <v>115673</v>
      </c>
      <c r="C1289">
        <v>1</v>
      </c>
      <c r="D1289">
        <v>1</v>
      </c>
      <c r="E1289">
        <v>1</v>
      </c>
      <c r="F1289" t="s">
        <v>58</v>
      </c>
      <c r="G1289" t="s">
        <v>51</v>
      </c>
    </row>
    <row r="1290" spans="1:7" x14ac:dyDescent="0.3">
      <c r="A1290" t="s">
        <v>519</v>
      </c>
      <c r="B1290">
        <v>115673</v>
      </c>
      <c r="C1290">
        <v>1</v>
      </c>
      <c r="D1290">
        <v>1</v>
      </c>
      <c r="E1290">
        <v>1</v>
      </c>
      <c r="F1290" t="s">
        <v>58</v>
      </c>
      <c r="G1290" t="s">
        <v>51</v>
      </c>
    </row>
    <row r="1291" spans="1:7" x14ac:dyDescent="0.3">
      <c r="A1291" t="s">
        <v>519</v>
      </c>
      <c r="B1291">
        <v>115673</v>
      </c>
      <c r="C1291">
        <v>1</v>
      </c>
      <c r="D1291">
        <v>1</v>
      </c>
      <c r="E1291">
        <v>1</v>
      </c>
      <c r="F1291" t="s">
        <v>58</v>
      </c>
      <c r="G1291" t="s">
        <v>51</v>
      </c>
    </row>
    <row r="1292" spans="1:7" x14ac:dyDescent="0.3">
      <c r="A1292" t="s">
        <v>519</v>
      </c>
      <c r="B1292">
        <v>115673</v>
      </c>
      <c r="C1292">
        <v>1</v>
      </c>
      <c r="D1292">
        <v>1</v>
      </c>
      <c r="E1292">
        <v>1</v>
      </c>
      <c r="F1292" t="s">
        <v>58</v>
      </c>
      <c r="G1292" t="s">
        <v>51</v>
      </c>
    </row>
    <row r="1293" spans="1:7" x14ac:dyDescent="0.3">
      <c r="A1293" t="s">
        <v>519</v>
      </c>
      <c r="B1293">
        <v>115673</v>
      </c>
      <c r="C1293">
        <v>1</v>
      </c>
      <c r="D1293">
        <v>1</v>
      </c>
      <c r="E1293">
        <v>1</v>
      </c>
      <c r="F1293" t="s">
        <v>58</v>
      </c>
      <c r="G1293" t="s">
        <v>51</v>
      </c>
    </row>
    <row r="1294" spans="1:7" x14ac:dyDescent="0.3">
      <c r="A1294" t="s">
        <v>519</v>
      </c>
      <c r="B1294">
        <v>115673</v>
      </c>
      <c r="C1294">
        <v>1</v>
      </c>
      <c r="D1294">
        <v>1</v>
      </c>
      <c r="E1294">
        <v>1</v>
      </c>
      <c r="F1294" t="s">
        <v>58</v>
      </c>
      <c r="G1294" t="s">
        <v>51</v>
      </c>
    </row>
    <row r="1295" spans="1:7" x14ac:dyDescent="0.3">
      <c r="A1295" t="s">
        <v>519</v>
      </c>
      <c r="B1295">
        <v>115673</v>
      </c>
      <c r="C1295">
        <v>1</v>
      </c>
      <c r="D1295">
        <v>1</v>
      </c>
      <c r="E1295">
        <v>1</v>
      </c>
      <c r="F1295" t="s">
        <v>58</v>
      </c>
      <c r="G1295" t="s">
        <v>51</v>
      </c>
    </row>
    <row r="1296" spans="1:7" x14ac:dyDescent="0.3">
      <c r="A1296" t="s">
        <v>519</v>
      </c>
      <c r="B1296">
        <v>115673</v>
      </c>
      <c r="C1296">
        <v>1</v>
      </c>
      <c r="D1296">
        <v>1</v>
      </c>
      <c r="E1296">
        <v>1</v>
      </c>
      <c r="F1296" t="s">
        <v>58</v>
      </c>
      <c r="G1296" t="s">
        <v>51</v>
      </c>
    </row>
    <row r="1297" spans="1:7" x14ac:dyDescent="0.3">
      <c r="A1297" t="s">
        <v>519</v>
      </c>
      <c r="B1297">
        <v>115673</v>
      </c>
      <c r="C1297">
        <v>1</v>
      </c>
      <c r="D1297">
        <v>1</v>
      </c>
      <c r="E1297">
        <v>1</v>
      </c>
      <c r="F1297" t="s">
        <v>58</v>
      </c>
      <c r="G1297" t="s">
        <v>51</v>
      </c>
    </row>
    <row r="1298" spans="1:7" x14ac:dyDescent="0.3">
      <c r="A1298" t="s">
        <v>519</v>
      </c>
      <c r="B1298">
        <v>115673</v>
      </c>
      <c r="C1298">
        <v>1</v>
      </c>
      <c r="D1298">
        <v>1</v>
      </c>
      <c r="E1298">
        <v>1</v>
      </c>
      <c r="F1298" t="s">
        <v>58</v>
      </c>
      <c r="G1298" t="s">
        <v>51</v>
      </c>
    </row>
    <row r="1299" spans="1:7" x14ac:dyDescent="0.3">
      <c r="A1299" t="s">
        <v>519</v>
      </c>
      <c r="B1299">
        <v>115673</v>
      </c>
      <c r="C1299">
        <v>1</v>
      </c>
      <c r="D1299">
        <v>1</v>
      </c>
      <c r="E1299">
        <v>1</v>
      </c>
      <c r="F1299" t="s">
        <v>58</v>
      </c>
      <c r="G1299" t="s">
        <v>51</v>
      </c>
    </row>
    <row r="1300" spans="1:7" x14ac:dyDescent="0.3">
      <c r="A1300" t="s">
        <v>519</v>
      </c>
      <c r="B1300">
        <v>115673</v>
      </c>
      <c r="C1300">
        <v>1</v>
      </c>
      <c r="D1300">
        <v>1</v>
      </c>
      <c r="E1300">
        <v>1</v>
      </c>
      <c r="F1300" t="s">
        <v>58</v>
      </c>
      <c r="G1300" t="s">
        <v>51</v>
      </c>
    </row>
    <row r="1301" spans="1:7" x14ac:dyDescent="0.3">
      <c r="A1301" t="s">
        <v>519</v>
      </c>
      <c r="B1301">
        <v>115673</v>
      </c>
      <c r="C1301">
        <v>1</v>
      </c>
      <c r="D1301">
        <v>1</v>
      </c>
      <c r="E1301">
        <v>1</v>
      </c>
      <c r="F1301" t="s">
        <v>58</v>
      </c>
      <c r="G1301" t="s">
        <v>51</v>
      </c>
    </row>
    <row r="1302" spans="1:7" x14ac:dyDescent="0.3">
      <c r="A1302" t="s">
        <v>519</v>
      </c>
      <c r="B1302">
        <v>115673</v>
      </c>
      <c r="C1302">
        <v>1</v>
      </c>
      <c r="D1302">
        <v>1</v>
      </c>
      <c r="E1302">
        <v>1</v>
      </c>
      <c r="F1302" t="s">
        <v>58</v>
      </c>
      <c r="G1302" t="s">
        <v>51</v>
      </c>
    </row>
    <row r="1303" spans="1:7" x14ac:dyDescent="0.3">
      <c r="A1303" t="s">
        <v>519</v>
      </c>
      <c r="B1303">
        <v>115673</v>
      </c>
      <c r="C1303">
        <v>1</v>
      </c>
      <c r="D1303">
        <v>1</v>
      </c>
      <c r="E1303">
        <v>1</v>
      </c>
      <c r="F1303" t="s">
        <v>58</v>
      </c>
      <c r="G1303" t="s">
        <v>51</v>
      </c>
    </row>
    <row r="1304" spans="1:7" x14ac:dyDescent="0.3">
      <c r="A1304" t="s">
        <v>519</v>
      </c>
      <c r="B1304">
        <v>115673</v>
      </c>
      <c r="C1304">
        <v>1</v>
      </c>
      <c r="D1304">
        <v>1</v>
      </c>
      <c r="E1304">
        <v>1</v>
      </c>
      <c r="F1304" t="s">
        <v>58</v>
      </c>
      <c r="G1304" t="s">
        <v>51</v>
      </c>
    </row>
    <row r="1305" spans="1:7" x14ac:dyDescent="0.3">
      <c r="A1305" t="s">
        <v>519</v>
      </c>
      <c r="B1305">
        <v>115673</v>
      </c>
      <c r="C1305">
        <v>1</v>
      </c>
      <c r="D1305">
        <v>1</v>
      </c>
      <c r="E1305">
        <v>1</v>
      </c>
      <c r="F1305" t="s">
        <v>58</v>
      </c>
      <c r="G1305" t="s">
        <v>51</v>
      </c>
    </row>
    <row r="1306" spans="1:7" x14ac:dyDescent="0.3">
      <c r="A1306" t="s">
        <v>519</v>
      </c>
      <c r="B1306">
        <v>115673</v>
      </c>
      <c r="C1306">
        <v>1</v>
      </c>
      <c r="D1306">
        <v>1</v>
      </c>
      <c r="E1306">
        <v>1</v>
      </c>
      <c r="F1306" t="s">
        <v>58</v>
      </c>
      <c r="G1306" t="s">
        <v>51</v>
      </c>
    </row>
    <row r="1307" spans="1:7" x14ac:dyDescent="0.3">
      <c r="A1307" t="s">
        <v>519</v>
      </c>
      <c r="B1307">
        <v>115673</v>
      </c>
      <c r="C1307">
        <v>1</v>
      </c>
      <c r="D1307">
        <v>1</v>
      </c>
      <c r="E1307">
        <v>1</v>
      </c>
      <c r="F1307" t="s">
        <v>58</v>
      </c>
      <c r="G1307" t="s">
        <v>51</v>
      </c>
    </row>
    <row r="1308" spans="1:7" x14ac:dyDescent="0.3">
      <c r="A1308" t="s">
        <v>519</v>
      </c>
      <c r="B1308">
        <v>115673</v>
      </c>
      <c r="C1308">
        <v>1</v>
      </c>
      <c r="D1308">
        <v>1</v>
      </c>
      <c r="E1308">
        <v>1</v>
      </c>
      <c r="F1308" t="s">
        <v>58</v>
      </c>
      <c r="G1308" t="s">
        <v>51</v>
      </c>
    </row>
    <row r="1309" spans="1:7" x14ac:dyDescent="0.3">
      <c r="A1309" t="s">
        <v>519</v>
      </c>
      <c r="B1309">
        <v>115673</v>
      </c>
      <c r="C1309">
        <v>1</v>
      </c>
      <c r="D1309">
        <v>1</v>
      </c>
      <c r="E1309">
        <v>1</v>
      </c>
      <c r="F1309" t="s">
        <v>58</v>
      </c>
      <c r="G1309" t="s">
        <v>51</v>
      </c>
    </row>
    <row r="1310" spans="1:7" x14ac:dyDescent="0.3">
      <c r="A1310" t="s">
        <v>168</v>
      </c>
      <c r="B1310">
        <v>115874</v>
      </c>
      <c r="C1310">
        <v>1</v>
      </c>
      <c r="D1310">
        <v>0</v>
      </c>
      <c r="E1310">
        <v>1</v>
      </c>
      <c r="F1310" t="s">
        <v>58</v>
      </c>
      <c r="G1310" t="s">
        <v>51</v>
      </c>
    </row>
    <row r="1311" spans="1:7" x14ac:dyDescent="0.3">
      <c r="A1311" t="s">
        <v>168</v>
      </c>
      <c r="B1311">
        <v>115874</v>
      </c>
      <c r="C1311">
        <v>1</v>
      </c>
      <c r="D1311">
        <v>0</v>
      </c>
      <c r="E1311">
        <v>1</v>
      </c>
      <c r="F1311" t="s">
        <v>58</v>
      </c>
      <c r="G1311" t="s">
        <v>51</v>
      </c>
    </row>
    <row r="1312" spans="1:7" x14ac:dyDescent="0.3">
      <c r="A1312" t="s">
        <v>168</v>
      </c>
      <c r="B1312">
        <v>115874</v>
      </c>
      <c r="C1312">
        <v>1</v>
      </c>
      <c r="D1312">
        <v>0</v>
      </c>
      <c r="E1312">
        <v>1</v>
      </c>
      <c r="F1312" t="s">
        <v>58</v>
      </c>
      <c r="G1312" t="s">
        <v>51</v>
      </c>
    </row>
    <row r="1313" spans="1:7" x14ac:dyDescent="0.3">
      <c r="A1313" t="s">
        <v>168</v>
      </c>
      <c r="B1313">
        <v>115874</v>
      </c>
      <c r="C1313">
        <v>1</v>
      </c>
      <c r="D1313">
        <v>0</v>
      </c>
      <c r="E1313">
        <v>1</v>
      </c>
      <c r="F1313" t="s">
        <v>58</v>
      </c>
      <c r="G1313" t="s">
        <v>51</v>
      </c>
    </row>
    <row r="1314" spans="1:7" x14ac:dyDescent="0.3">
      <c r="A1314" t="s">
        <v>168</v>
      </c>
      <c r="B1314">
        <v>115874</v>
      </c>
      <c r="C1314">
        <v>1</v>
      </c>
      <c r="D1314">
        <v>0</v>
      </c>
      <c r="E1314">
        <v>1</v>
      </c>
      <c r="F1314" t="s">
        <v>58</v>
      </c>
      <c r="G1314" t="s">
        <v>51</v>
      </c>
    </row>
    <row r="1315" spans="1:7" x14ac:dyDescent="0.3">
      <c r="A1315" t="s">
        <v>168</v>
      </c>
      <c r="B1315">
        <v>115874</v>
      </c>
      <c r="C1315">
        <v>1</v>
      </c>
      <c r="D1315">
        <v>0</v>
      </c>
      <c r="E1315">
        <v>1</v>
      </c>
      <c r="F1315" t="s">
        <v>58</v>
      </c>
      <c r="G1315" t="s">
        <v>51</v>
      </c>
    </row>
    <row r="1316" spans="1:7" x14ac:dyDescent="0.3">
      <c r="A1316" t="s">
        <v>168</v>
      </c>
      <c r="B1316">
        <v>115874</v>
      </c>
      <c r="C1316">
        <v>1</v>
      </c>
      <c r="D1316">
        <v>0</v>
      </c>
      <c r="E1316">
        <v>1</v>
      </c>
      <c r="F1316" t="s">
        <v>58</v>
      </c>
      <c r="G1316" t="s">
        <v>51</v>
      </c>
    </row>
    <row r="1317" spans="1:7" x14ac:dyDescent="0.3">
      <c r="A1317" t="s">
        <v>168</v>
      </c>
      <c r="B1317">
        <v>115874</v>
      </c>
      <c r="C1317">
        <v>1</v>
      </c>
      <c r="D1317">
        <v>0</v>
      </c>
      <c r="E1317">
        <v>1</v>
      </c>
      <c r="F1317" t="s">
        <v>58</v>
      </c>
      <c r="G1317" t="s">
        <v>51</v>
      </c>
    </row>
    <row r="1318" spans="1:7" x14ac:dyDescent="0.3">
      <c r="A1318" t="s">
        <v>168</v>
      </c>
      <c r="B1318">
        <v>115874</v>
      </c>
      <c r="C1318">
        <v>1</v>
      </c>
      <c r="D1318">
        <v>0</v>
      </c>
      <c r="E1318">
        <v>1</v>
      </c>
      <c r="F1318" t="s">
        <v>58</v>
      </c>
      <c r="G1318" t="s">
        <v>51</v>
      </c>
    </row>
    <row r="1319" spans="1:7" x14ac:dyDescent="0.3">
      <c r="A1319" t="s">
        <v>168</v>
      </c>
      <c r="B1319">
        <v>115874</v>
      </c>
      <c r="C1319">
        <v>1</v>
      </c>
      <c r="D1319">
        <v>0</v>
      </c>
      <c r="E1319">
        <v>1</v>
      </c>
      <c r="F1319" t="s">
        <v>58</v>
      </c>
      <c r="G1319" t="s">
        <v>51</v>
      </c>
    </row>
    <row r="1320" spans="1:7" x14ac:dyDescent="0.3">
      <c r="A1320" t="s">
        <v>168</v>
      </c>
      <c r="B1320">
        <v>115874</v>
      </c>
      <c r="C1320">
        <v>1</v>
      </c>
      <c r="D1320">
        <v>0</v>
      </c>
      <c r="E1320">
        <v>1</v>
      </c>
      <c r="F1320" t="s">
        <v>58</v>
      </c>
      <c r="G1320" t="s">
        <v>51</v>
      </c>
    </row>
    <row r="1321" spans="1:7" x14ac:dyDescent="0.3">
      <c r="A1321" t="s">
        <v>168</v>
      </c>
      <c r="B1321">
        <v>115874</v>
      </c>
      <c r="C1321">
        <v>1</v>
      </c>
      <c r="D1321">
        <v>0</v>
      </c>
      <c r="E1321">
        <v>1</v>
      </c>
      <c r="F1321" t="s">
        <v>58</v>
      </c>
      <c r="G1321" t="s">
        <v>51</v>
      </c>
    </row>
    <row r="1322" spans="1:7" x14ac:dyDescent="0.3">
      <c r="A1322" t="s">
        <v>168</v>
      </c>
      <c r="B1322">
        <v>115874</v>
      </c>
      <c r="C1322">
        <v>1</v>
      </c>
      <c r="D1322">
        <v>0</v>
      </c>
      <c r="E1322">
        <v>1</v>
      </c>
      <c r="F1322" t="s">
        <v>58</v>
      </c>
      <c r="G1322" t="s">
        <v>51</v>
      </c>
    </row>
    <row r="1323" spans="1:7" x14ac:dyDescent="0.3">
      <c r="A1323" t="s">
        <v>644</v>
      </c>
      <c r="B1323">
        <v>116043</v>
      </c>
      <c r="C1323">
        <v>1</v>
      </c>
      <c r="D1323">
        <v>1</v>
      </c>
      <c r="E1323">
        <v>1</v>
      </c>
      <c r="F1323" t="s">
        <v>58</v>
      </c>
      <c r="G1323" t="s">
        <v>51</v>
      </c>
    </row>
    <row r="1324" spans="1:7" x14ac:dyDescent="0.3">
      <c r="A1324" t="s">
        <v>644</v>
      </c>
      <c r="B1324">
        <v>116043</v>
      </c>
      <c r="C1324">
        <v>1</v>
      </c>
      <c r="D1324">
        <v>1</v>
      </c>
      <c r="E1324">
        <v>1</v>
      </c>
      <c r="F1324" t="s">
        <v>58</v>
      </c>
      <c r="G1324" t="s">
        <v>51</v>
      </c>
    </row>
    <row r="1325" spans="1:7" x14ac:dyDescent="0.3">
      <c r="A1325" t="s">
        <v>1065</v>
      </c>
      <c r="B1325">
        <v>116258</v>
      </c>
      <c r="C1325">
        <v>1</v>
      </c>
      <c r="D1325">
        <v>0</v>
      </c>
      <c r="E1325">
        <v>0</v>
      </c>
      <c r="F1325" t="s">
        <v>387</v>
      </c>
      <c r="G1325" t="s">
        <v>51</v>
      </c>
    </row>
    <row r="1326" spans="1:7" x14ac:dyDescent="0.3">
      <c r="A1326" t="s">
        <v>118</v>
      </c>
      <c r="B1326">
        <v>116444</v>
      </c>
      <c r="C1326">
        <v>1</v>
      </c>
      <c r="D1326">
        <v>1</v>
      </c>
      <c r="E1326">
        <v>1</v>
      </c>
      <c r="F1326" t="s">
        <v>58</v>
      </c>
      <c r="G1326" t="s">
        <v>51</v>
      </c>
    </row>
    <row r="1327" spans="1:7" x14ac:dyDescent="0.3">
      <c r="A1327" t="s">
        <v>118</v>
      </c>
      <c r="B1327">
        <v>116444</v>
      </c>
      <c r="C1327">
        <v>1</v>
      </c>
      <c r="D1327">
        <v>1</v>
      </c>
      <c r="E1327">
        <v>1</v>
      </c>
      <c r="F1327" t="s">
        <v>58</v>
      </c>
      <c r="G1327" t="s">
        <v>51</v>
      </c>
    </row>
    <row r="1328" spans="1:7" x14ac:dyDescent="0.3">
      <c r="A1328" t="s">
        <v>118</v>
      </c>
      <c r="B1328">
        <v>116444</v>
      </c>
      <c r="C1328">
        <v>1</v>
      </c>
      <c r="D1328">
        <v>1</v>
      </c>
      <c r="E1328">
        <v>1</v>
      </c>
      <c r="F1328" t="s">
        <v>58</v>
      </c>
      <c r="G1328" t="s">
        <v>51</v>
      </c>
    </row>
    <row r="1329" spans="1:7" x14ac:dyDescent="0.3">
      <c r="A1329" t="s">
        <v>118</v>
      </c>
      <c r="B1329">
        <v>116444</v>
      </c>
      <c r="C1329">
        <v>1</v>
      </c>
      <c r="D1329">
        <v>1</v>
      </c>
      <c r="E1329">
        <v>1</v>
      </c>
      <c r="F1329" t="s">
        <v>58</v>
      </c>
      <c r="G1329" t="s">
        <v>51</v>
      </c>
    </row>
    <row r="1330" spans="1:7" x14ac:dyDescent="0.3">
      <c r="A1330" t="s">
        <v>118</v>
      </c>
      <c r="B1330">
        <v>116444</v>
      </c>
      <c r="C1330">
        <v>1</v>
      </c>
      <c r="D1330">
        <v>1</v>
      </c>
      <c r="E1330">
        <v>1</v>
      </c>
      <c r="F1330" t="s">
        <v>58</v>
      </c>
      <c r="G1330" t="s">
        <v>51</v>
      </c>
    </row>
    <row r="1331" spans="1:7" x14ac:dyDescent="0.3">
      <c r="A1331" t="s">
        <v>118</v>
      </c>
      <c r="B1331">
        <v>116444</v>
      </c>
      <c r="C1331">
        <v>1</v>
      </c>
      <c r="D1331">
        <v>1</v>
      </c>
      <c r="E1331">
        <v>1</v>
      </c>
      <c r="F1331" t="s">
        <v>58</v>
      </c>
      <c r="G1331" t="s">
        <v>51</v>
      </c>
    </row>
    <row r="1332" spans="1:7" x14ac:dyDescent="0.3">
      <c r="A1332" t="s">
        <v>118</v>
      </c>
      <c r="B1332">
        <v>116444</v>
      </c>
      <c r="C1332">
        <v>1</v>
      </c>
      <c r="D1332">
        <v>1</v>
      </c>
      <c r="E1332">
        <v>1</v>
      </c>
      <c r="F1332" t="s">
        <v>58</v>
      </c>
      <c r="G1332" t="s">
        <v>51</v>
      </c>
    </row>
    <row r="1333" spans="1:7" x14ac:dyDescent="0.3">
      <c r="A1333" t="s">
        <v>118</v>
      </c>
      <c r="B1333">
        <v>116444</v>
      </c>
      <c r="C1333">
        <v>1</v>
      </c>
      <c r="D1333">
        <v>1</v>
      </c>
      <c r="E1333">
        <v>1</v>
      </c>
      <c r="F1333" t="s">
        <v>58</v>
      </c>
      <c r="G1333" t="s">
        <v>51</v>
      </c>
    </row>
    <row r="1334" spans="1:7" x14ac:dyDescent="0.3">
      <c r="A1334" t="s">
        <v>118</v>
      </c>
      <c r="B1334">
        <v>116444</v>
      </c>
      <c r="C1334">
        <v>1</v>
      </c>
      <c r="D1334">
        <v>1</v>
      </c>
      <c r="E1334">
        <v>1</v>
      </c>
      <c r="F1334" t="s">
        <v>58</v>
      </c>
      <c r="G1334" t="s">
        <v>51</v>
      </c>
    </row>
    <row r="1335" spans="1:7" x14ac:dyDescent="0.3">
      <c r="A1335" t="s">
        <v>118</v>
      </c>
      <c r="B1335">
        <v>116444</v>
      </c>
      <c r="C1335">
        <v>1</v>
      </c>
      <c r="D1335">
        <v>1</v>
      </c>
      <c r="E1335">
        <v>1</v>
      </c>
      <c r="F1335" t="s">
        <v>58</v>
      </c>
      <c r="G1335" t="s">
        <v>51</v>
      </c>
    </row>
    <row r="1336" spans="1:7" x14ac:dyDescent="0.3">
      <c r="A1336" t="s">
        <v>118</v>
      </c>
      <c r="B1336">
        <v>116444</v>
      </c>
      <c r="C1336">
        <v>1</v>
      </c>
      <c r="D1336">
        <v>1</v>
      </c>
      <c r="E1336">
        <v>1</v>
      </c>
      <c r="F1336" t="s">
        <v>58</v>
      </c>
      <c r="G1336" t="s">
        <v>51</v>
      </c>
    </row>
    <row r="1337" spans="1:7" x14ac:dyDescent="0.3">
      <c r="A1337" t="s">
        <v>118</v>
      </c>
      <c r="B1337">
        <v>116444</v>
      </c>
      <c r="C1337">
        <v>1</v>
      </c>
      <c r="D1337">
        <v>1</v>
      </c>
      <c r="E1337">
        <v>1</v>
      </c>
      <c r="F1337" t="s">
        <v>58</v>
      </c>
      <c r="G1337" t="s">
        <v>51</v>
      </c>
    </row>
    <row r="1338" spans="1:7" x14ac:dyDescent="0.3">
      <c r="A1338" t="s">
        <v>118</v>
      </c>
      <c r="B1338">
        <v>116444</v>
      </c>
      <c r="C1338">
        <v>1</v>
      </c>
      <c r="D1338">
        <v>1</v>
      </c>
      <c r="E1338">
        <v>1</v>
      </c>
      <c r="F1338" t="s">
        <v>58</v>
      </c>
      <c r="G1338" t="s">
        <v>51</v>
      </c>
    </row>
    <row r="1339" spans="1:7" x14ac:dyDescent="0.3">
      <c r="A1339" t="s">
        <v>118</v>
      </c>
      <c r="B1339">
        <v>116444</v>
      </c>
      <c r="C1339">
        <v>1</v>
      </c>
      <c r="D1339">
        <v>1</v>
      </c>
      <c r="E1339">
        <v>1</v>
      </c>
      <c r="F1339" t="s">
        <v>58</v>
      </c>
      <c r="G1339" t="s">
        <v>51</v>
      </c>
    </row>
    <row r="1340" spans="1:7" x14ac:dyDescent="0.3">
      <c r="A1340" t="s">
        <v>118</v>
      </c>
      <c r="B1340">
        <v>116444</v>
      </c>
      <c r="C1340">
        <v>1</v>
      </c>
      <c r="D1340">
        <v>1</v>
      </c>
      <c r="E1340">
        <v>1</v>
      </c>
      <c r="F1340" t="s">
        <v>58</v>
      </c>
      <c r="G1340" t="s">
        <v>51</v>
      </c>
    </row>
    <row r="1341" spans="1:7" x14ac:dyDescent="0.3">
      <c r="A1341" t="s">
        <v>118</v>
      </c>
      <c r="B1341">
        <v>116444</v>
      </c>
      <c r="C1341">
        <v>1</v>
      </c>
      <c r="D1341">
        <v>1</v>
      </c>
      <c r="E1341">
        <v>1</v>
      </c>
      <c r="F1341" t="s">
        <v>58</v>
      </c>
      <c r="G1341" t="s">
        <v>51</v>
      </c>
    </row>
    <row r="1342" spans="1:7" x14ac:dyDescent="0.3">
      <c r="A1342" t="s">
        <v>118</v>
      </c>
      <c r="B1342">
        <v>116444</v>
      </c>
      <c r="C1342">
        <v>1</v>
      </c>
      <c r="D1342">
        <v>1</v>
      </c>
      <c r="E1342">
        <v>1</v>
      </c>
      <c r="F1342" t="s">
        <v>58</v>
      </c>
      <c r="G1342" t="s">
        <v>51</v>
      </c>
    </row>
    <row r="1343" spans="1:7" x14ac:dyDescent="0.3">
      <c r="A1343" t="s">
        <v>118</v>
      </c>
      <c r="B1343">
        <v>116444</v>
      </c>
      <c r="C1343">
        <v>1</v>
      </c>
      <c r="D1343">
        <v>1</v>
      </c>
      <c r="E1343">
        <v>1</v>
      </c>
      <c r="F1343" t="s">
        <v>58</v>
      </c>
      <c r="G1343" t="s">
        <v>51</v>
      </c>
    </row>
    <row r="1344" spans="1:7" x14ac:dyDescent="0.3">
      <c r="A1344" t="s">
        <v>118</v>
      </c>
      <c r="B1344">
        <v>116444</v>
      </c>
      <c r="C1344">
        <v>1</v>
      </c>
      <c r="D1344">
        <v>1</v>
      </c>
      <c r="E1344">
        <v>1</v>
      </c>
      <c r="F1344" t="s">
        <v>58</v>
      </c>
      <c r="G1344" t="s">
        <v>51</v>
      </c>
    </row>
    <row r="1345" spans="1:7" x14ac:dyDescent="0.3">
      <c r="A1345" t="s">
        <v>36</v>
      </c>
      <c r="B1345">
        <v>116604</v>
      </c>
      <c r="C1345">
        <v>1</v>
      </c>
      <c r="D1345">
        <v>1</v>
      </c>
      <c r="E1345">
        <v>1</v>
      </c>
      <c r="F1345" t="s">
        <v>58</v>
      </c>
      <c r="G1345" t="s">
        <v>51</v>
      </c>
    </row>
    <row r="1346" spans="1:7" x14ac:dyDescent="0.3">
      <c r="A1346" t="s">
        <v>36</v>
      </c>
      <c r="B1346">
        <v>116604</v>
      </c>
      <c r="C1346">
        <v>1</v>
      </c>
      <c r="D1346">
        <v>1</v>
      </c>
      <c r="E1346">
        <v>1</v>
      </c>
      <c r="F1346" t="s">
        <v>58</v>
      </c>
      <c r="G1346" t="s">
        <v>51</v>
      </c>
    </row>
    <row r="1347" spans="1:7" x14ac:dyDescent="0.3">
      <c r="A1347" t="s">
        <v>581</v>
      </c>
      <c r="B1347">
        <v>116952</v>
      </c>
      <c r="C1347">
        <v>0</v>
      </c>
      <c r="D1347">
        <v>1</v>
      </c>
      <c r="E1347">
        <v>1</v>
      </c>
      <c r="F1347" t="s">
        <v>58</v>
      </c>
      <c r="G1347" t="s">
        <v>51</v>
      </c>
    </row>
    <row r="1348" spans="1:7" x14ac:dyDescent="0.3">
      <c r="A1348" t="s">
        <v>581</v>
      </c>
      <c r="B1348">
        <v>116952</v>
      </c>
      <c r="C1348">
        <v>0</v>
      </c>
      <c r="D1348">
        <v>1</v>
      </c>
      <c r="E1348">
        <v>1</v>
      </c>
      <c r="F1348" t="s">
        <v>58</v>
      </c>
      <c r="G1348" t="s">
        <v>51</v>
      </c>
    </row>
    <row r="1349" spans="1:7" x14ac:dyDescent="0.3">
      <c r="A1349" t="s">
        <v>394</v>
      </c>
      <c r="B1349">
        <v>116987</v>
      </c>
      <c r="C1349">
        <v>1</v>
      </c>
      <c r="D1349">
        <v>0</v>
      </c>
      <c r="E1349">
        <v>1</v>
      </c>
      <c r="F1349" t="s">
        <v>58</v>
      </c>
      <c r="G1349" t="s">
        <v>2085</v>
      </c>
    </row>
    <row r="1350" spans="1:7" x14ac:dyDescent="0.3">
      <c r="A1350" t="s">
        <v>336</v>
      </c>
      <c r="B1350">
        <v>117000</v>
      </c>
      <c r="C1350">
        <v>1</v>
      </c>
      <c r="D1350">
        <v>1</v>
      </c>
      <c r="E1350">
        <v>0</v>
      </c>
      <c r="F1350" t="s">
        <v>58</v>
      </c>
      <c r="G1350" t="s">
        <v>2085</v>
      </c>
    </row>
    <row r="1351" spans="1:7" x14ac:dyDescent="0.3">
      <c r="A1351" t="s">
        <v>916</v>
      </c>
      <c r="B1351">
        <v>117500</v>
      </c>
      <c r="C1351">
        <v>1</v>
      </c>
      <c r="D1351">
        <v>0</v>
      </c>
      <c r="E1351">
        <v>1</v>
      </c>
      <c r="F1351" t="s">
        <v>58</v>
      </c>
      <c r="G1351" t="s">
        <v>51</v>
      </c>
    </row>
    <row r="1352" spans="1:7" x14ac:dyDescent="0.3">
      <c r="A1352" t="s">
        <v>1013</v>
      </c>
      <c r="B1352">
        <v>117500</v>
      </c>
      <c r="C1352">
        <v>1</v>
      </c>
      <c r="D1352">
        <v>0</v>
      </c>
      <c r="E1352">
        <v>0</v>
      </c>
      <c r="F1352" t="s">
        <v>387</v>
      </c>
      <c r="G1352" t="s">
        <v>51</v>
      </c>
    </row>
    <row r="1353" spans="1:7" x14ac:dyDescent="0.3">
      <c r="A1353" t="s">
        <v>345</v>
      </c>
      <c r="B1353">
        <v>117724</v>
      </c>
      <c r="C1353">
        <v>1</v>
      </c>
      <c r="D1353">
        <v>0</v>
      </c>
      <c r="E1353">
        <v>1</v>
      </c>
      <c r="F1353" t="s">
        <v>1759</v>
      </c>
      <c r="G1353" t="s">
        <v>2085</v>
      </c>
    </row>
    <row r="1354" spans="1:7" x14ac:dyDescent="0.3">
      <c r="A1354" t="s">
        <v>345</v>
      </c>
      <c r="B1354">
        <v>117724</v>
      </c>
      <c r="C1354">
        <v>1</v>
      </c>
      <c r="D1354">
        <v>0</v>
      </c>
      <c r="E1354">
        <v>1</v>
      </c>
      <c r="F1354" t="s">
        <v>1759</v>
      </c>
      <c r="G1354" t="s">
        <v>2085</v>
      </c>
    </row>
    <row r="1355" spans="1:7" x14ac:dyDescent="0.3">
      <c r="A1355" t="s">
        <v>345</v>
      </c>
      <c r="B1355">
        <v>117724</v>
      </c>
      <c r="C1355">
        <v>1</v>
      </c>
      <c r="D1355">
        <v>0</v>
      </c>
      <c r="E1355">
        <v>1</v>
      </c>
      <c r="F1355" t="s">
        <v>1759</v>
      </c>
      <c r="G1355" t="s">
        <v>2085</v>
      </c>
    </row>
    <row r="1356" spans="1:7" x14ac:dyDescent="0.3">
      <c r="A1356" t="s">
        <v>345</v>
      </c>
      <c r="B1356">
        <v>117724</v>
      </c>
      <c r="C1356">
        <v>1</v>
      </c>
      <c r="D1356">
        <v>0</v>
      </c>
      <c r="E1356">
        <v>1</v>
      </c>
      <c r="F1356" t="s">
        <v>1759</v>
      </c>
      <c r="G1356" t="s">
        <v>2085</v>
      </c>
    </row>
    <row r="1357" spans="1:7" x14ac:dyDescent="0.3">
      <c r="A1357" t="s">
        <v>345</v>
      </c>
      <c r="B1357">
        <v>117724</v>
      </c>
      <c r="C1357">
        <v>1</v>
      </c>
      <c r="D1357">
        <v>0</v>
      </c>
      <c r="E1357">
        <v>1</v>
      </c>
      <c r="F1357" t="s">
        <v>1759</v>
      </c>
      <c r="G1357" t="s">
        <v>2085</v>
      </c>
    </row>
    <row r="1358" spans="1:7" x14ac:dyDescent="0.3">
      <c r="A1358" t="s">
        <v>184</v>
      </c>
      <c r="B1358">
        <v>117938</v>
      </c>
      <c r="C1358">
        <v>1</v>
      </c>
      <c r="D1358">
        <v>0</v>
      </c>
      <c r="E1358">
        <v>0</v>
      </c>
      <c r="F1358" t="s">
        <v>58</v>
      </c>
      <c r="G1358" t="s">
        <v>51</v>
      </c>
    </row>
    <row r="1359" spans="1:7" x14ac:dyDescent="0.3">
      <c r="A1359" t="s">
        <v>184</v>
      </c>
      <c r="B1359">
        <v>117938</v>
      </c>
      <c r="C1359">
        <v>1</v>
      </c>
      <c r="D1359">
        <v>0</v>
      </c>
      <c r="E1359">
        <v>0</v>
      </c>
      <c r="F1359" t="s">
        <v>58</v>
      </c>
      <c r="G1359" t="s">
        <v>51</v>
      </c>
    </row>
    <row r="1360" spans="1:7" x14ac:dyDescent="0.3">
      <c r="A1360" t="s">
        <v>184</v>
      </c>
      <c r="B1360">
        <v>117938</v>
      </c>
      <c r="C1360">
        <v>1</v>
      </c>
      <c r="D1360">
        <v>0</v>
      </c>
      <c r="E1360">
        <v>0</v>
      </c>
      <c r="F1360" t="s">
        <v>58</v>
      </c>
      <c r="G1360" t="s">
        <v>51</v>
      </c>
    </row>
    <row r="1361" spans="1:7" x14ac:dyDescent="0.3">
      <c r="A1361" t="s">
        <v>1231</v>
      </c>
      <c r="B1361">
        <v>118000</v>
      </c>
      <c r="C1361">
        <v>1</v>
      </c>
      <c r="D1361">
        <v>0</v>
      </c>
      <c r="E1361">
        <v>0</v>
      </c>
      <c r="F1361" t="s">
        <v>387</v>
      </c>
      <c r="G1361" t="s">
        <v>51</v>
      </c>
    </row>
    <row r="1362" spans="1:7" x14ac:dyDescent="0.3">
      <c r="A1362" t="s">
        <v>345</v>
      </c>
      <c r="B1362">
        <v>118233</v>
      </c>
      <c r="C1362">
        <v>1</v>
      </c>
      <c r="D1362">
        <v>0</v>
      </c>
      <c r="E1362">
        <v>1</v>
      </c>
      <c r="F1362" t="s">
        <v>58</v>
      </c>
      <c r="G1362" t="s">
        <v>51</v>
      </c>
    </row>
    <row r="1363" spans="1:7" x14ac:dyDescent="0.3">
      <c r="A1363" t="s">
        <v>45</v>
      </c>
      <c r="B1363">
        <v>118520</v>
      </c>
      <c r="C1363">
        <v>1</v>
      </c>
      <c r="D1363">
        <v>0</v>
      </c>
      <c r="E1363">
        <v>0</v>
      </c>
      <c r="F1363" t="s">
        <v>387</v>
      </c>
      <c r="G1363" t="s">
        <v>51</v>
      </c>
    </row>
    <row r="1364" spans="1:7" x14ac:dyDescent="0.3">
      <c r="A1364" t="s">
        <v>168</v>
      </c>
      <c r="B1364">
        <v>118581</v>
      </c>
      <c r="C1364">
        <v>1</v>
      </c>
      <c r="D1364">
        <v>0</v>
      </c>
      <c r="E1364">
        <v>0</v>
      </c>
      <c r="F1364" t="s">
        <v>1759</v>
      </c>
      <c r="G1364" t="s">
        <v>51</v>
      </c>
    </row>
    <row r="1365" spans="1:7" x14ac:dyDescent="0.3">
      <c r="A1365" t="s">
        <v>356</v>
      </c>
      <c r="B1365">
        <v>118820</v>
      </c>
      <c r="C1365">
        <v>0</v>
      </c>
      <c r="D1365">
        <v>0</v>
      </c>
      <c r="E1365">
        <v>0</v>
      </c>
      <c r="F1365" t="s">
        <v>387</v>
      </c>
      <c r="G1365" t="s">
        <v>51</v>
      </c>
    </row>
    <row r="1366" spans="1:7" x14ac:dyDescent="0.3">
      <c r="A1366" t="s">
        <v>134</v>
      </c>
      <c r="B1366">
        <v>119046</v>
      </c>
      <c r="C1366">
        <v>0</v>
      </c>
      <c r="D1366">
        <v>0</v>
      </c>
      <c r="E1366">
        <v>1</v>
      </c>
      <c r="F1366" t="s">
        <v>58</v>
      </c>
      <c r="G1366" t="s">
        <v>2084</v>
      </c>
    </row>
    <row r="1367" spans="1:7" x14ac:dyDescent="0.3">
      <c r="A1367" t="s">
        <v>134</v>
      </c>
      <c r="B1367">
        <v>119046</v>
      </c>
      <c r="C1367">
        <v>0</v>
      </c>
      <c r="D1367">
        <v>0</v>
      </c>
      <c r="E1367">
        <v>1</v>
      </c>
      <c r="F1367" t="s">
        <v>58</v>
      </c>
      <c r="G1367" t="s">
        <v>2084</v>
      </c>
    </row>
    <row r="1368" spans="1:7" x14ac:dyDescent="0.3">
      <c r="A1368" t="s">
        <v>134</v>
      </c>
      <c r="B1368">
        <v>119046</v>
      </c>
      <c r="C1368">
        <v>0</v>
      </c>
      <c r="D1368">
        <v>0</v>
      </c>
      <c r="E1368">
        <v>1</v>
      </c>
      <c r="F1368" t="s">
        <v>58</v>
      </c>
      <c r="G1368" t="s">
        <v>2084</v>
      </c>
    </row>
    <row r="1369" spans="1:7" x14ac:dyDescent="0.3">
      <c r="A1369" t="s">
        <v>45</v>
      </c>
      <c r="B1369">
        <v>119109</v>
      </c>
      <c r="C1369">
        <v>0</v>
      </c>
      <c r="D1369">
        <v>1</v>
      </c>
      <c r="E1369">
        <v>1</v>
      </c>
      <c r="F1369" t="s">
        <v>58</v>
      </c>
      <c r="G1369" t="s">
        <v>51</v>
      </c>
    </row>
    <row r="1370" spans="1:7" x14ac:dyDescent="0.3">
      <c r="A1370" t="s">
        <v>168</v>
      </c>
      <c r="B1370">
        <v>119344</v>
      </c>
      <c r="C1370">
        <v>1</v>
      </c>
      <c r="D1370">
        <v>1</v>
      </c>
      <c r="E1370">
        <v>1</v>
      </c>
      <c r="F1370" t="s">
        <v>58</v>
      </c>
      <c r="G1370" t="s">
        <v>51</v>
      </c>
    </row>
    <row r="1371" spans="1:7" x14ac:dyDescent="0.3">
      <c r="A1371" t="s">
        <v>168</v>
      </c>
      <c r="B1371">
        <v>119344</v>
      </c>
      <c r="C1371">
        <v>1</v>
      </c>
      <c r="D1371">
        <v>1</v>
      </c>
      <c r="E1371">
        <v>1</v>
      </c>
      <c r="F1371" t="s">
        <v>58</v>
      </c>
      <c r="G1371" t="s">
        <v>51</v>
      </c>
    </row>
    <row r="1372" spans="1:7" x14ac:dyDescent="0.3">
      <c r="A1372" t="s">
        <v>674</v>
      </c>
      <c r="B1372">
        <v>119750</v>
      </c>
      <c r="C1372">
        <v>1</v>
      </c>
      <c r="D1372">
        <v>0</v>
      </c>
      <c r="E1372">
        <v>0</v>
      </c>
      <c r="F1372" t="s">
        <v>58</v>
      </c>
      <c r="G1372" t="s">
        <v>2084</v>
      </c>
    </row>
    <row r="1373" spans="1:7" x14ac:dyDescent="0.3">
      <c r="A1373" t="s">
        <v>674</v>
      </c>
      <c r="B1373">
        <v>119750</v>
      </c>
      <c r="C1373">
        <v>1</v>
      </c>
      <c r="D1373">
        <v>0</v>
      </c>
      <c r="E1373">
        <v>0</v>
      </c>
      <c r="F1373" t="s">
        <v>58</v>
      </c>
      <c r="G1373" t="s">
        <v>2084</v>
      </c>
    </row>
    <row r="1374" spans="1:7" x14ac:dyDescent="0.3">
      <c r="A1374" t="s">
        <v>36</v>
      </c>
      <c r="B1374">
        <v>120000</v>
      </c>
      <c r="C1374">
        <v>1</v>
      </c>
      <c r="D1374">
        <v>1</v>
      </c>
      <c r="E1374">
        <v>1</v>
      </c>
      <c r="F1374" t="s">
        <v>58</v>
      </c>
      <c r="G1374" t="s">
        <v>51</v>
      </c>
    </row>
    <row r="1375" spans="1:7" x14ac:dyDescent="0.3">
      <c r="A1375" t="s">
        <v>134</v>
      </c>
      <c r="B1375">
        <v>120000</v>
      </c>
      <c r="C1375">
        <v>1</v>
      </c>
      <c r="D1375">
        <v>1</v>
      </c>
      <c r="E1375">
        <v>1</v>
      </c>
      <c r="F1375" t="s">
        <v>572</v>
      </c>
      <c r="G1375" t="s">
        <v>51</v>
      </c>
    </row>
    <row r="1376" spans="1:7" x14ac:dyDescent="0.3">
      <c r="A1376" t="s">
        <v>36</v>
      </c>
      <c r="B1376">
        <v>120000</v>
      </c>
      <c r="C1376">
        <v>1</v>
      </c>
      <c r="D1376">
        <v>0</v>
      </c>
      <c r="E1376">
        <v>1</v>
      </c>
      <c r="F1376" t="s">
        <v>58</v>
      </c>
      <c r="G1376" t="s">
        <v>2085</v>
      </c>
    </row>
    <row r="1377" spans="1:7" x14ac:dyDescent="0.3">
      <c r="A1377" t="s">
        <v>36</v>
      </c>
      <c r="B1377">
        <v>120000</v>
      </c>
      <c r="C1377">
        <v>1</v>
      </c>
      <c r="D1377">
        <v>0</v>
      </c>
      <c r="E1377">
        <v>1</v>
      </c>
      <c r="F1377" t="s">
        <v>58</v>
      </c>
      <c r="G1377" t="s">
        <v>2085</v>
      </c>
    </row>
    <row r="1378" spans="1:7" x14ac:dyDescent="0.3">
      <c r="A1378" t="s">
        <v>36</v>
      </c>
      <c r="B1378">
        <v>120000</v>
      </c>
      <c r="C1378">
        <v>1</v>
      </c>
      <c r="D1378">
        <v>0</v>
      </c>
      <c r="E1378">
        <v>1</v>
      </c>
      <c r="F1378" t="s">
        <v>58</v>
      </c>
      <c r="G1378" t="s">
        <v>2085</v>
      </c>
    </row>
    <row r="1379" spans="1:7" x14ac:dyDescent="0.3">
      <c r="A1379" t="s">
        <v>36</v>
      </c>
      <c r="B1379">
        <v>120000</v>
      </c>
      <c r="C1379">
        <v>1</v>
      </c>
      <c r="D1379">
        <v>0</v>
      </c>
      <c r="E1379">
        <v>1</v>
      </c>
      <c r="F1379" t="s">
        <v>58</v>
      </c>
      <c r="G1379" t="s">
        <v>2085</v>
      </c>
    </row>
    <row r="1380" spans="1:7" x14ac:dyDescent="0.3">
      <c r="A1380" t="s">
        <v>36</v>
      </c>
      <c r="B1380">
        <v>120000</v>
      </c>
      <c r="C1380">
        <v>1</v>
      </c>
      <c r="D1380">
        <v>0</v>
      </c>
      <c r="E1380">
        <v>1</v>
      </c>
      <c r="F1380" t="s">
        <v>58</v>
      </c>
      <c r="G1380" t="s">
        <v>2085</v>
      </c>
    </row>
    <row r="1381" spans="1:7" x14ac:dyDescent="0.3">
      <c r="A1381" t="s">
        <v>36</v>
      </c>
      <c r="B1381">
        <v>120000</v>
      </c>
      <c r="C1381">
        <v>1</v>
      </c>
      <c r="D1381">
        <v>0</v>
      </c>
      <c r="E1381">
        <v>1</v>
      </c>
      <c r="F1381" t="s">
        <v>58</v>
      </c>
      <c r="G1381" t="s">
        <v>2085</v>
      </c>
    </row>
    <row r="1382" spans="1:7" x14ac:dyDescent="0.3">
      <c r="A1382" t="s">
        <v>36</v>
      </c>
      <c r="B1382">
        <v>120000</v>
      </c>
      <c r="C1382">
        <v>1</v>
      </c>
      <c r="D1382">
        <v>0</v>
      </c>
      <c r="E1382">
        <v>1</v>
      </c>
      <c r="F1382" t="s">
        <v>58</v>
      </c>
      <c r="G1382" t="s">
        <v>2085</v>
      </c>
    </row>
    <row r="1383" spans="1:7" x14ac:dyDescent="0.3">
      <c r="A1383" t="s">
        <v>36</v>
      </c>
      <c r="B1383">
        <v>120000</v>
      </c>
      <c r="C1383">
        <v>1</v>
      </c>
      <c r="D1383">
        <v>0</v>
      </c>
      <c r="E1383">
        <v>1</v>
      </c>
      <c r="F1383" t="s">
        <v>58</v>
      </c>
      <c r="G1383" t="s">
        <v>2085</v>
      </c>
    </row>
    <row r="1384" spans="1:7" x14ac:dyDescent="0.3">
      <c r="A1384" t="s">
        <v>36</v>
      </c>
      <c r="B1384">
        <v>120000</v>
      </c>
      <c r="C1384">
        <v>1</v>
      </c>
      <c r="D1384">
        <v>0</v>
      </c>
      <c r="E1384">
        <v>1</v>
      </c>
      <c r="F1384" t="s">
        <v>58</v>
      </c>
      <c r="G1384" t="s">
        <v>2085</v>
      </c>
    </row>
    <row r="1385" spans="1:7" x14ac:dyDescent="0.3">
      <c r="A1385" t="s">
        <v>36</v>
      </c>
      <c r="B1385">
        <v>120000</v>
      </c>
      <c r="C1385">
        <v>1</v>
      </c>
      <c r="D1385">
        <v>0</v>
      </c>
      <c r="E1385">
        <v>1</v>
      </c>
      <c r="F1385" t="s">
        <v>58</v>
      </c>
      <c r="G1385" t="s">
        <v>2085</v>
      </c>
    </row>
    <row r="1386" spans="1:7" x14ac:dyDescent="0.3">
      <c r="A1386" t="s">
        <v>36</v>
      </c>
      <c r="B1386">
        <v>120000</v>
      </c>
      <c r="C1386">
        <v>1</v>
      </c>
      <c r="D1386">
        <v>0</v>
      </c>
      <c r="E1386">
        <v>1</v>
      </c>
      <c r="F1386" t="s">
        <v>58</v>
      </c>
      <c r="G1386" t="s">
        <v>2085</v>
      </c>
    </row>
    <row r="1387" spans="1:7" x14ac:dyDescent="0.3">
      <c r="A1387" t="s">
        <v>36</v>
      </c>
      <c r="B1387">
        <v>120000</v>
      </c>
      <c r="C1387">
        <v>1</v>
      </c>
      <c r="D1387">
        <v>0</v>
      </c>
      <c r="E1387">
        <v>1</v>
      </c>
      <c r="F1387" t="s">
        <v>58</v>
      </c>
      <c r="G1387" t="s">
        <v>2085</v>
      </c>
    </row>
    <row r="1388" spans="1:7" x14ac:dyDescent="0.3">
      <c r="A1388" t="s">
        <v>36</v>
      </c>
      <c r="B1388">
        <v>120000</v>
      </c>
      <c r="C1388">
        <v>1</v>
      </c>
      <c r="D1388">
        <v>0</v>
      </c>
      <c r="E1388">
        <v>1</v>
      </c>
      <c r="F1388" t="s">
        <v>58</v>
      </c>
      <c r="G1388" t="s">
        <v>2085</v>
      </c>
    </row>
    <row r="1389" spans="1:7" x14ac:dyDescent="0.3">
      <c r="A1389" t="s">
        <v>36</v>
      </c>
      <c r="B1389">
        <v>120000</v>
      </c>
      <c r="C1389">
        <v>1</v>
      </c>
      <c r="D1389">
        <v>0</v>
      </c>
      <c r="E1389">
        <v>1</v>
      </c>
      <c r="F1389" t="s">
        <v>58</v>
      </c>
      <c r="G1389" t="s">
        <v>2085</v>
      </c>
    </row>
    <row r="1390" spans="1:7" x14ac:dyDescent="0.3">
      <c r="A1390" t="s">
        <v>36</v>
      </c>
      <c r="B1390">
        <v>120000</v>
      </c>
      <c r="C1390">
        <v>1</v>
      </c>
      <c r="D1390">
        <v>0</v>
      </c>
      <c r="E1390">
        <v>1</v>
      </c>
      <c r="F1390" t="s">
        <v>58</v>
      </c>
      <c r="G1390" t="s">
        <v>2085</v>
      </c>
    </row>
    <row r="1391" spans="1:7" x14ac:dyDescent="0.3">
      <c r="A1391" t="s">
        <v>36</v>
      </c>
      <c r="B1391">
        <v>120000</v>
      </c>
      <c r="C1391">
        <v>1</v>
      </c>
      <c r="D1391">
        <v>0</v>
      </c>
      <c r="E1391">
        <v>1</v>
      </c>
      <c r="F1391" t="s">
        <v>58</v>
      </c>
      <c r="G1391" t="s">
        <v>2085</v>
      </c>
    </row>
    <row r="1392" spans="1:7" x14ac:dyDescent="0.3">
      <c r="A1392" t="s">
        <v>36</v>
      </c>
      <c r="B1392">
        <v>120000</v>
      </c>
      <c r="C1392">
        <v>1</v>
      </c>
      <c r="D1392">
        <v>0</v>
      </c>
      <c r="E1392">
        <v>1</v>
      </c>
      <c r="F1392" t="s">
        <v>58</v>
      </c>
      <c r="G1392" t="s">
        <v>2085</v>
      </c>
    </row>
    <row r="1393" spans="1:7" x14ac:dyDescent="0.3">
      <c r="A1393" t="s">
        <v>36</v>
      </c>
      <c r="B1393">
        <v>120000</v>
      </c>
      <c r="C1393">
        <v>1</v>
      </c>
      <c r="D1393">
        <v>0</v>
      </c>
      <c r="E1393">
        <v>1</v>
      </c>
      <c r="F1393" t="s">
        <v>58</v>
      </c>
      <c r="G1393" t="s">
        <v>2085</v>
      </c>
    </row>
    <row r="1394" spans="1:7" x14ac:dyDescent="0.3">
      <c r="A1394" t="s">
        <v>36</v>
      </c>
      <c r="B1394">
        <v>120000</v>
      </c>
      <c r="C1394">
        <v>1</v>
      </c>
      <c r="D1394">
        <v>0</v>
      </c>
      <c r="E1394">
        <v>1</v>
      </c>
      <c r="F1394" t="s">
        <v>58</v>
      </c>
      <c r="G1394" t="s">
        <v>2085</v>
      </c>
    </row>
    <row r="1395" spans="1:7" x14ac:dyDescent="0.3">
      <c r="A1395" t="s">
        <v>36</v>
      </c>
      <c r="B1395">
        <v>120000</v>
      </c>
      <c r="C1395">
        <v>1</v>
      </c>
      <c r="D1395">
        <v>0</v>
      </c>
      <c r="E1395">
        <v>1</v>
      </c>
      <c r="F1395" t="s">
        <v>58</v>
      </c>
      <c r="G1395" t="s">
        <v>2085</v>
      </c>
    </row>
    <row r="1396" spans="1:7" x14ac:dyDescent="0.3">
      <c r="A1396" t="s">
        <v>36</v>
      </c>
      <c r="B1396">
        <v>120000</v>
      </c>
      <c r="C1396">
        <v>1</v>
      </c>
      <c r="D1396">
        <v>0</v>
      </c>
      <c r="E1396">
        <v>1</v>
      </c>
      <c r="F1396" t="s">
        <v>58</v>
      </c>
      <c r="G1396" t="s">
        <v>2085</v>
      </c>
    </row>
    <row r="1397" spans="1:7" x14ac:dyDescent="0.3">
      <c r="A1397" t="s">
        <v>36</v>
      </c>
      <c r="B1397">
        <v>120000</v>
      </c>
      <c r="C1397">
        <v>1</v>
      </c>
      <c r="D1397">
        <v>0</v>
      </c>
      <c r="E1397">
        <v>1</v>
      </c>
      <c r="F1397" t="s">
        <v>58</v>
      </c>
      <c r="G1397" t="s">
        <v>2085</v>
      </c>
    </row>
    <row r="1398" spans="1:7" x14ac:dyDescent="0.3">
      <c r="A1398" t="s">
        <v>36</v>
      </c>
      <c r="B1398">
        <v>120000</v>
      </c>
      <c r="C1398">
        <v>0</v>
      </c>
      <c r="D1398">
        <v>0</v>
      </c>
      <c r="E1398">
        <v>0</v>
      </c>
      <c r="F1398" t="s">
        <v>387</v>
      </c>
      <c r="G1398" t="s">
        <v>51</v>
      </c>
    </row>
    <row r="1399" spans="1:7" x14ac:dyDescent="0.3">
      <c r="A1399" t="s">
        <v>36</v>
      </c>
      <c r="B1399">
        <v>120000</v>
      </c>
      <c r="C1399">
        <v>1</v>
      </c>
      <c r="D1399">
        <v>0</v>
      </c>
      <c r="E1399">
        <v>0</v>
      </c>
      <c r="F1399" t="s">
        <v>387</v>
      </c>
      <c r="G1399" t="s">
        <v>2085</v>
      </c>
    </row>
    <row r="1400" spans="1:7" x14ac:dyDescent="0.3">
      <c r="A1400" t="s">
        <v>36</v>
      </c>
      <c r="B1400">
        <v>120000</v>
      </c>
      <c r="C1400">
        <v>0</v>
      </c>
      <c r="D1400">
        <v>0</v>
      </c>
      <c r="E1400">
        <v>0</v>
      </c>
      <c r="F1400" t="s">
        <v>387</v>
      </c>
      <c r="G1400" t="s">
        <v>51</v>
      </c>
    </row>
    <row r="1401" spans="1:7" x14ac:dyDescent="0.3">
      <c r="A1401" t="s">
        <v>36</v>
      </c>
      <c r="B1401">
        <v>120000</v>
      </c>
      <c r="C1401">
        <v>1</v>
      </c>
      <c r="D1401">
        <v>0</v>
      </c>
      <c r="E1401">
        <v>0</v>
      </c>
      <c r="F1401" t="s">
        <v>387</v>
      </c>
      <c r="G1401" t="s">
        <v>2085</v>
      </c>
    </row>
    <row r="1402" spans="1:7" x14ac:dyDescent="0.3">
      <c r="A1402" t="s">
        <v>1105</v>
      </c>
      <c r="B1402">
        <v>120000</v>
      </c>
      <c r="C1402">
        <v>0</v>
      </c>
      <c r="D1402">
        <v>0</v>
      </c>
      <c r="E1402">
        <v>0</v>
      </c>
      <c r="F1402" t="s">
        <v>387</v>
      </c>
      <c r="G1402" t="s">
        <v>51</v>
      </c>
    </row>
    <row r="1403" spans="1:7" x14ac:dyDescent="0.3">
      <c r="A1403" t="s">
        <v>1010</v>
      </c>
      <c r="B1403">
        <v>120000</v>
      </c>
      <c r="C1403">
        <v>0</v>
      </c>
      <c r="D1403">
        <v>0</v>
      </c>
      <c r="E1403">
        <v>0</v>
      </c>
      <c r="F1403" t="s">
        <v>387</v>
      </c>
      <c r="G1403" t="s">
        <v>2085</v>
      </c>
    </row>
    <row r="1404" spans="1:7" x14ac:dyDescent="0.3">
      <c r="A1404" t="s">
        <v>36</v>
      </c>
      <c r="B1404">
        <v>120000</v>
      </c>
      <c r="C1404">
        <v>0</v>
      </c>
      <c r="D1404">
        <v>0</v>
      </c>
      <c r="E1404">
        <v>0</v>
      </c>
      <c r="F1404" t="s">
        <v>387</v>
      </c>
      <c r="G1404" t="s">
        <v>2085</v>
      </c>
    </row>
    <row r="1405" spans="1:7" x14ac:dyDescent="0.3">
      <c r="A1405" t="s">
        <v>1307</v>
      </c>
      <c r="B1405">
        <v>120000</v>
      </c>
      <c r="C1405">
        <v>1</v>
      </c>
      <c r="D1405">
        <v>0</v>
      </c>
      <c r="E1405">
        <v>0</v>
      </c>
      <c r="F1405" t="s">
        <v>387</v>
      </c>
      <c r="G1405" t="s">
        <v>2085</v>
      </c>
    </row>
    <row r="1406" spans="1:7" x14ac:dyDescent="0.3">
      <c r="A1406" t="s">
        <v>36</v>
      </c>
      <c r="B1406">
        <v>120000</v>
      </c>
      <c r="C1406">
        <v>0</v>
      </c>
      <c r="D1406">
        <v>0</v>
      </c>
      <c r="E1406">
        <v>0</v>
      </c>
      <c r="F1406" t="s">
        <v>387</v>
      </c>
      <c r="G1406" t="s">
        <v>51</v>
      </c>
    </row>
    <row r="1407" spans="1:7" x14ac:dyDescent="0.3">
      <c r="A1407" t="s">
        <v>36</v>
      </c>
      <c r="B1407">
        <v>120000</v>
      </c>
      <c r="C1407">
        <v>0</v>
      </c>
      <c r="D1407">
        <v>0</v>
      </c>
      <c r="E1407">
        <v>0</v>
      </c>
      <c r="F1407" t="s">
        <v>387</v>
      </c>
      <c r="G1407" t="s">
        <v>51</v>
      </c>
    </row>
    <row r="1408" spans="1:7" x14ac:dyDescent="0.3">
      <c r="A1408" t="s">
        <v>36</v>
      </c>
      <c r="B1408">
        <v>120000</v>
      </c>
      <c r="C1408">
        <v>0</v>
      </c>
      <c r="D1408">
        <v>0</v>
      </c>
      <c r="E1408">
        <v>0</v>
      </c>
      <c r="F1408" t="s">
        <v>387</v>
      </c>
      <c r="G1408" t="s">
        <v>51</v>
      </c>
    </row>
    <row r="1409" spans="1:7" x14ac:dyDescent="0.3">
      <c r="A1409" t="s">
        <v>36</v>
      </c>
      <c r="B1409">
        <v>120000</v>
      </c>
      <c r="C1409">
        <v>0</v>
      </c>
      <c r="D1409">
        <v>0</v>
      </c>
      <c r="E1409">
        <v>0</v>
      </c>
      <c r="F1409" t="s">
        <v>387</v>
      </c>
      <c r="G1409" t="s">
        <v>51</v>
      </c>
    </row>
    <row r="1410" spans="1:7" x14ac:dyDescent="0.3">
      <c r="A1410" t="s">
        <v>403</v>
      </c>
      <c r="B1410">
        <v>120000</v>
      </c>
      <c r="C1410">
        <v>0</v>
      </c>
      <c r="D1410">
        <v>1</v>
      </c>
      <c r="E1410">
        <v>0</v>
      </c>
      <c r="F1410" t="s">
        <v>572</v>
      </c>
      <c r="G1410" t="s">
        <v>2084</v>
      </c>
    </row>
    <row r="1411" spans="1:7" x14ac:dyDescent="0.3">
      <c r="A1411" t="s">
        <v>36</v>
      </c>
      <c r="B1411">
        <v>120000</v>
      </c>
      <c r="C1411">
        <v>0</v>
      </c>
      <c r="D1411">
        <v>0</v>
      </c>
      <c r="E1411">
        <v>0</v>
      </c>
      <c r="F1411" t="s">
        <v>572</v>
      </c>
      <c r="G1411" t="s">
        <v>51</v>
      </c>
    </row>
    <row r="1412" spans="1:7" x14ac:dyDescent="0.3">
      <c r="A1412" t="s">
        <v>36</v>
      </c>
      <c r="B1412">
        <v>120000</v>
      </c>
      <c r="C1412">
        <v>0</v>
      </c>
      <c r="D1412">
        <v>1</v>
      </c>
      <c r="E1412">
        <v>0</v>
      </c>
      <c r="F1412" t="s">
        <v>572</v>
      </c>
      <c r="G1412" t="s">
        <v>2085</v>
      </c>
    </row>
    <row r="1413" spans="1:7" x14ac:dyDescent="0.3">
      <c r="A1413" t="s">
        <v>36</v>
      </c>
      <c r="B1413">
        <v>120000</v>
      </c>
      <c r="C1413">
        <v>1</v>
      </c>
      <c r="D1413">
        <v>0</v>
      </c>
      <c r="E1413">
        <v>1</v>
      </c>
      <c r="F1413" t="s">
        <v>2047</v>
      </c>
      <c r="G1413" t="s">
        <v>2085</v>
      </c>
    </row>
    <row r="1414" spans="1:7" x14ac:dyDescent="0.3">
      <c r="A1414" t="s">
        <v>1868</v>
      </c>
      <c r="B1414">
        <v>120277</v>
      </c>
      <c r="C1414">
        <v>1</v>
      </c>
      <c r="D1414">
        <v>0</v>
      </c>
      <c r="E1414">
        <v>1</v>
      </c>
      <c r="F1414" t="s">
        <v>58</v>
      </c>
      <c r="G1414" t="s">
        <v>51</v>
      </c>
    </row>
    <row r="1415" spans="1:7" x14ac:dyDescent="0.3">
      <c r="A1415" t="s">
        <v>1868</v>
      </c>
      <c r="B1415">
        <v>120277</v>
      </c>
      <c r="C1415">
        <v>1</v>
      </c>
      <c r="D1415">
        <v>0</v>
      </c>
      <c r="E1415">
        <v>1</v>
      </c>
      <c r="F1415" t="s">
        <v>58</v>
      </c>
      <c r="G1415" t="s">
        <v>51</v>
      </c>
    </row>
    <row r="1416" spans="1:7" x14ac:dyDescent="0.3">
      <c r="A1416" t="s">
        <v>530</v>
      </c>
      <c r="B1416">
        <v>121209</v>
      </c>
      <c r="C1416">
        <v>1</v>
      </c>
      <c r="D1416">
        <v>0</v>
      </c>
      <c r="E1416">
        <v>1</v>
      </c>
      <c r="F1416" t="s">
        <v>58</v>
      </c>
      <c r="G1416" t="s">
        <v>2084</v>
      </c>
    </row>
    <row r="1417" spans="1:7" x14ac:dyDescent="0.3">
      <c r="A1417" t="s">
        <v>530</v>
      </c>
      <c r="B1417">
        <v>121209</v>
      </c>
      <c r="C1417">
        <v>1</v>
      </c>
      <c r="D1417">
        <v>0</v>
      </c>
      <c r="E1417">
        <v>1</v>
      </c>
      <c r="F1417" t="s">
        <v>58</v>
      </c>
      <c r="G1417" t="s">
        <v>2084</v>
      </c>
    </row>
    <row r="1418" spans="1:7" x14ac:dyDescent="0.3">
      <c r="A1418" t="s">
        <v>530</v>
      </c>
      <c r="B1418">
        <v>121209</v>
      </c>
      <c r="C1418">
        <v>1</v>
      </c>
      <c r="D1418">
        <v>0</v>
      </c>
      <c r="E1418">
        <v>1</v>
      </c>
      <c r="F1418" t="s">
        <v>58</v>
      </c>
      <c r="G1418" t="s">
        <v>2084</v>
      </c>
    </row>
    <row r="1419" spans="1:7" x14ac:dyDescent="0.3">
      <c r="A1419" t="s">
        <v>530</v>
      </c>
      <c r="B1419">
        <v>121209</v>
      </c>
      <c r="C1419">
        <v>1</v>
      </c>
      <c r="D1419">
        <v>0</v>
      </c>
      <c r="E1419">
        <v>1</v>
      </c>
      <c r="F1419" t="s">
        <v>58</v>
      </c>
      <c r="G1419" t="s">
        <v>2084</v>
      </c>
    </row>
    <row r="1420" spans="1:7" x14ac:dyDescent="0.3">
      <c r="A1420" t="s">
        <v>530</v>
      </c>
      <c r="B1420">
        <v>121209</v>
      </c>
      <c r="C1420">
        <v>1</v>
      </c>
      <c r="D1420">
        <v>0</v>
      </c>
      <c r="E1420">
        <v>1</v>
      </c>
      <c r="F1420" t="s">
        <v>58</v>
      </c>
      <c r="G1420" t="s">
        <v>2084</v>
      </c>
    </row>
    <row r="1421" spans="1:7" x14ac:dyDescent="0.3">
      <c r="A1421" t="s">
        <v>530</v>
      </c>
      <c r="B1421">
        <v>121209</v>
      </c>
      <c r="C1421">
        <v>1</v>
      </c>
      <c r="D1421">
        <v>0</v>
      </c>
      <c r="E1421">
        <v>1</v>
      </c>
      <c r="F1421" t="s">
        <v>58</v>
      </c>
      <c r="G1421" t="s">
        <v>2084</v>
      </c>
    </row>
    <row r="1422" spans="1:7" x14ac:dyDescent="0.3">
      <c r="A1422" t="s">
        <v>530</v>
      </c>
      <c r="B1422">
        <v>121209</v>
      </c>
      <c r="C1422">
        <v>1</v>
      </c>
      <c r="D1422">
        <v>0</v>
      </c>
      <c r="E1422">
        <v>1</v>
      </c>
      <c r="F1422" t="s">
        <v>58</v>
      </c>
      <c r="G1422" t="s">
        <v>2084</v>
      </c>
    </row>
    <row r="1423" spans="1:7" x14ac:dyDescent="0.3">
      <c r="A1423" t="s">
        <v>530</v>
      </c>
      <c r="B1423">
        <v>121209</v>
      </c>
      <c r="C1423">
        <v>1</v>
      </c>
      <c r="D1423">
        <v>0</v>
      </c>
      <c r="E1423">
        <v>1</v>
      </c>
      <c r="F1423" t="s">
        <v>58</v>
      </c>
      <c r="G1423" t="s">
        <v>2084</v>
      </c>
    </row>
    <row r="1424" spans="1:7" x14ac:dyDescent="0.3">
      <c r="A1424" t="s">
        <v>530</v>
      </c>
      <c r="B1424">
        <v>121209</v>
      </c>
      <c r="C1424">
        <v>1</v>
      </c>
      <c r="D1424">
        <v>0</v>
      </c>
      <c r="E1424">
        <v>1</v>
      </c>
      <c r="F1424" t="s">
        <v>58</v>
      </c>
      <c r="G1424" t="s">
        <v>2084</v>
      </c>
    </row>
    <row r="1425" spans="1:7" x14ac:dyDescent="0.3">
      <c r="A1425" t="s">
        <v>530</v>
      </c>
      <c r="B1425">
        <v>121209</v>
      </c>
      <c r="C1425">
        <v>1</v>
      </c>
      <c r="D1425">
        <v>0</v>
      </c>
      <c r="E1425">
        <v>1</v>
      </c>
      <c r="F1425" t="s">
        <v>58</v>
      </c>
      <c r="G1425" t="s">
        <v>2084</v>
      </c>
    </row>
    <row r="1426" spans="1:7" x14ac:dyDescent="0.3">
      <c r="A1426" t="s">
        <v>530</v>
      </c>
      <c r="B1426">
        <v>121209</v>
      </c>
      <c r="C1426">
        <v>1</v>
      </c>
      <c r="D1426">
        <v>0</v>
      </c>
      <c r="E1426">
        <v>1</v>
      </c>
      <c r="F1426" t="s">
        <v>58</v>
      </c>
      <c r="G1426" t="s">
        <v>2084</v>
      </c>
    </row>
    <row r="1427" spans="1:7" x14ac:dyDescent="0.3">
      <c r="A1427" t="s">
        <v>530</v>
      </c>
      <c r="B1427">
        <v>121209</v>
      </c>
      <c r="C1427">
        <v>1</v>
      </c>
      <c r="D1427">
        <v>0</v>
      </c>
      <c r="E1427">
        <v>1</v>
      </c>
      <c r="F1427" t="s">
        <v>58</v>
      </c>
      <c r="G1427" t="s">
        <v>2084</v>
      </c>
    </row>
    <row r="1428" spans="1:7" x14ac:dyDescent="0.3">
      <c r="A1428" t="s">
        <v>530</v>
      </c>
      <c r="B1428">
        <v>121209</v>
      </c>
      <c r="C1428">
        <v>1</v>
      </c>
      <c r="D1428">
        <v>0</v>
      </c>
      <c r="E1428">
        <v>1</v>
      </c>
      <c r="F1428" t="s">
        <v>58</v>
      </c>
      <c r="G1428" t="s">
        <v>2084</v>
      </c>
    </row>
    <row r="1429" spans="1:7" x14ac:dyDescent="0.3">
      <c r="A1429" t="s">
        <v>530</v>
      </c>
      <c r="B1429">
        <v>121209</v>
      </c>
      <c r="C1429">
        <v>1</v>
      </c>
      <c r="D1429">
        <v>0</v>
      </c>
      <c r="E1429">
        <v>1</v>
      </c>
      <c r="F1429" t="s">
        <v>58</v>
      </c>
      <c r="G1429" t="s">
        <v>2084</v>
      </c>
    </row>
    <row r="1430" spans="1:7" x14ac:dyDescent="0.3">
      <c r="A1430" t="s">
        <v>530</v>
      </c>
      <c r="B1430">
        <v>121209</v>
      </c>
      <c r="C1430">
        <v>1</v>
      </c>
      <c r="D1430">
        <v>0</v>
      </c>
      <c r="E1430">
        <v>1</v>
      </c>
      <c r="F1430" t="s">
        <v>58</v>
      </c>
      <c r="G1430" t="s">
        <v>2084</v>
      </c>
    </row>
    <row r="1431" spans="1:7" x14ac:dyDescent="0.3">
      <c r="A1431" t="s">
        <v>530</v>
      </c>
      <c r="B1431">
        <v>121209</v>
      </c>
      <c r="C1431">
        <v>1</v>
      </c>
      <c r="D1431">
        <v>0</v>
      </c>
      <c r="E1431">
        <v>1</v>
      </c>
      <c r="F1431" t="s">
        <v>58</v>
      </c>
      <c r="G1431" t="s">
        <v>2084</v>
      </c>
    </row>
    <row r="1432" spans="1:7" x14ac:dyDescent="0.3">
      <c r="A1432" t="s">
        <v>530</v>
      </c>
      <c r="B1432">
        <v>121209</v>
      </c>
      <c r="C1432">
        <v>1</v>
      </c>
      <c r="D1432">
        <v>0</v>
      </c>
      <c r="E1432">
        <v>1</v>
      </c>
      <c r="F1432" t="s">
        <v>58</v>
      </c>
      <c r="G1432" t="s">
        <v>2084</v>
      </c>
    </row>
    <row r="1433" spans="1:7" x14ac:dyDescent="0.3">
      <c r="A1433" t="s">
        <v>530</v>
      </c>
      <c r="B1433">
        <v>121209</v>
      </c>
      <c r="C1433">
        <v>1</v>
      </c>
      <c r="D1433">
        <v>0</v>
      </c>
      <c r="E1433">
        <v>1</v>
      </c>
      <c r="F1433" t="s">
        <v>58</v>
      </c>
      <c r="G1433" t="s">
        <v>2084</v>
      </c>
    </row>
    <row r="1434" spans="1:7" x14ac:dyDescent="0.3">
      <c r="A1434" t="s">
        <v>530</v>
      </c>
      <c r="B1434">
        <v>121209</v>
      </c>
      <c r="C1434">
        <v>1</v>
      </c>
      <c r="D1434">
        <v>0</v>
      </c>
      <c r="E1434">
        <v>1</v>
      </c>
      <c r="F1434" t="s">
        <v>58</v>
      </c>
      <c r="G1434" t="s">
        <v>2084</v>
      </c>
    </row>
    <row r="1435" spans="1:7" x14ac:dyDescent="0.3">
      <c r="A1435" t="s">
        <v>530</v>
      </c>
      <c r="B1435">
        <v>121209</v>
      </c>
      <c r="C1435">
        <v>1</v>
      </c>
      <c r="D1435">
        <v>0</v>
      </c>
      <c r="E1435">
        <v>1</v>
      </c>
      <c r="F1435" t="s">
        <v>58</v>
      </c>
      <c r="G1435" t="s">
        <v>2084</v>
      </c>
    </row>
    <row r="1436" spans="1:7" x14ac:dyDescent="0.3">
      <c r="A1436" t="s">
        <v>530</v>
      </c>
      <c r="B1436">
        <v>121209</v>
      </c>
      <c r="C1436">
        <v>1</v>
      </c>
      <c r="D1436">
        <v>0</v>
      </c>
      <c r="E1436">
        <v>1</v>
      </c>
      <c r="F1436" t="s">
        <v>58</v>
      </c>
      <c r="G1436" t="s">
        <v>2084</v>
      </c>
    </row>
    <row r="1437" spans="1:7" x14ac:dyDescent="0.3">
      <c r="A1437" t="s">
        <v>530</v>
      </c>
      <c r="B1437">
        <v>121209</v>
      </c>
      <c r="C1437">
        <v>1</v>
      </c>
      <c r="D1437">
        <v>0</v>
      </c>
      <c r="E1437">
        <v>1</v>
      </c>
      <c r="F1437" t="s">
        <v>58</v>
      </c>
      <c r="G1437" t="s">
        <v>2084</v>
      </c>
    </row>
    <row r="1438" spans="1:7" x14ac:dyDescent="0.3">
      <c r="A1438" t="s">
        <v>540</v>
      </c>
      <c r="B1438">
        <v>121382</v>
      </c>
      <c r="C1438">
        <v>1</v>
      </c>
      <c r="D1438">
        <v>0</v>
      </c>
      <c r="E1438">
        <v>1</v>
      </c>
      <c r="F1438" t="s">
        <v>58</v>
      </c>
      <c r="G1438" t="s">
        <v>51</v>
      </c>
    </row>
    <row r="1439" spans="1:7" x14ac:dyDescent="0.3">
      <c r="A1439" t="s">
        <v>540</v>
      </c>
      <c r="B1439">
        <v>121382</v>
      </c>
      <c r="C1439">
        <v>1</v>
      </c>
      <c r="D1439">
        <v>0</v>
      </c>
      <c r="E1439">
        <v>1</v>
      </c>
      <c r="F1439" t="s">
        <v>58</v>
      </c>
      <c r="G1439" t="s">
        <v>51</v>
      </c>
    </row>
    <row r="1440" spans="1:7" x14ac:dyDescent="0.3">
      <c r="A1440" t="s">
        <v>540</v>
      </c>
      <c r="B1440">
        <v>121382</v>
      </c>
      <c r="C1440">
        <v>1</v>
      </c>
      <c r="D1440">
        <v>0</v>
      </c>
      <c r="E1440">
        <v>1</v>
      </c>
      <c r="F1440" t="s">
        <v>58</v>
      </c>
      <c r="G1440" t="s">
        <v>51</v>
      </c>
    </row>
    <row r="1441" spans="1:7" x14ac:dyDescent="0.3">
      <c r="A1441" t="s">
        <v>540</v>
      </c>
      <c r="B1441">
        <v>121382</v>
      </c>
      <c r="C1441">
        <v>1</v>
      </c>
      <c r="D1441">
        <v>0</v>
      </c>
      <c r="E1441">
        <v>1</v>
      </c>
      <c r="F1441" t="s">
        <v>58</v>
      </c>
      <c r="G1441" t="s">
        <v>51</v>
      </c>
    </row>
    <row r="1442" spans="1:7" x14ac:dyDescent="0.3">
      <c r="A1442" t="s">
        <v>540</v>
      </c>
      <c r="B1442">
        <v>121382</v>
      </c>
      <c r="C1442">
        <v>1</v>
      </c>
      <c r="D1442">
        <v>0</v>
      </c>
      <c r="E1442">
        <v>1</v>
      </c>
      <c r="F1442" t="s">
        <v>58</v>
      </c>
      <c r="G1442" t="s">
        <v>51</v>
      </c>
    </row>
    <row r="1443" spans="1:7" x14ac:dyDescent="0.3">
      <c r="A1443" t="s">
        <v>540</v>
      </c>
      <c r="B1443">
        <v>121382</v>
      </c>
      <c r="C1443">
        <v>1</v>
      </c>
      <c r="D1443">
        <v>0</v>
      </c>
      <c r="E1443">
        <v>1</v>
      </c>
      <c r="F1443" t="s">
        <v>58</v>
      </c>
      <c r="G1443" t="s">
        <v>51</v>
      </c>
    </row>
    <row r="1444" spans="1:7" x14ac:dyDescent="0.3">
      <c r="A1444" t="s">
        <v>540</v>
      </c>
      <c r="B1444">
        <v>121382</v>
      </c>
      <c r="C1444">
        <v>1</v>
      </c>
      <c r="D1444">
        <v>0</v>
      </c>
      <c r="E1444">
        <v>1</v>
      </c>
      <c r="F1444" t="s">
        <v>58</v>
      </c>
      <c r="G1444" t="s">
        <v>51</v>
      </c>
    </row>
    <row r="1445" spans="1:7" x14ac:dyDescent="0.3">
      <c r="A1445" t="s">
        <v>540</v>
      </c>
      <c r="B1445">
        <v>121382</v>
      </c>
      <c r="C1445">
        <v>1</v>
      </c>
      <c r="D1445">
        <v>0</v>
      </c>
      <c r="E1445">
        <v>1</v>
      </c>
      <c r="F1445" t="s">
        <v>58</v>
      </c>
      <c r="G1445" t="s">
        <v>51</v>
      </c>
    </row>
    <row r="1446" spans="1:7" x14ac:dyDescent="0.3">
      <c r="A1446" t="s">
        <v>540</v>
      </c>
      <c r="B1446">
        <v>121382</v>
      </c>
      <c r="C1446">
        <v>1</v>
      </c>
      <c r="D1446">
        <v>0</v>
      </c>
      <c r="E1446">
        <v>1</v>
      </c>
      <c r="F1446" t="s">
        <v>58</v>
      </c>
      <c r="G1446" t="s">
        <v>51</v>
      </c>
    </row>
    <row r="1447" spans="1:7" x14ac:dyDescent="0.3">
      <c r="A1447" t="s">
        <v>540</v>
      </c>
      <c r="B1447">
        <v>121382</v>
      </c>
      <c r="C1447">
        <v>1</v>
      </c>
      <c r="D1447">
        <v>0</v>
      </c>
      <c r="E1447">
        <v>1</v>
      </c>
      <c r="F1447" t="s">
        <v>58</v>
      </c>
      <c r="G1447" t="s">
        <v>51</v>
      </c>
    </row>
    <row r="1448" spans="1:7" x14ac:dyDescent="0.3">
      <c r="A1448" t="s">
        <v>540</v>
      </c>
      <c r="B1448">
        <v>121382</v>
      </c>
      <c r="C1448">
        <v>1</v>
      </c>
      <c r="D1448">
        <v>0</v>
      </c>
      <c r="E1448">
        <v>1</v>
      </c>
      <c r="F1448" t="s">
        <v>58</v>
      </c>
      <c r="G1448" t="s">
        <v>51</v>
      </c>
    </row>
    <row r="1449" spans="1:7" x14ac:dyDescent="0.3">
      <c r="A1449" t="s">
        <v>540</v>
      </c>
      <c r="B1449">
        <v>121382</v>
      </c>
      <c r="C1449">
        <v>1</v>
      </c>
      <c r="D1449">
        <v>0</v>
      </c>
      <c r="E1449">
        <v>1</v>
      </c>
      <c r="F1449" t="s">
        <v>58</v>
      </c>
      <c r="G1449" t="s">
        <v>51</v>
      </c>
    </row>
    <row r="1450" spans="1:7" x14ac:dyDescent="0.3">
      <c r="A1450" t="s">
        <v>540</v>
      </c>
      <c r="B1450">
        <v>121382</v>
      </c>
      <c r="C1450">
        <v>1</v>
      </c>
      <c r="D1450">
        <v>0</v>
      </c>
      <c r="E1450">
        <v>1</v>
      </c>
      <c r="F1450" t="s">
        <v>58</v>
      </c>
      <c r="G1450" t="s">
        <v>51</v>
      </c>
    </row>
    <row r="1451" spans="1:7" x14ac:dyDescent="0.3">
      <c r="A1451" t="s">
        <v>540</v>
      </c>
      <c r="B1451">
        <v>121382</v>
      </c>
      <c r="C1451">
        <v>1</v>
      </c>
      <c r="D1451">
        <v>0</v>
      </c>
      <c r="E1451">
        <v>1</v>
      </c>
      <c r="F1451" t="s">
        <v>58</v>
      </c>
      <c r="G1451" t="s">
        <v>51</v>
      </c>
    </row>
    <row r="1452" spans="1:7" x14ac:dyDescent="0.3">
      <c r="A1452" t="s">
        <v>540</v>
      </c>
      <c r="B1452">
        <v>121382</v>
      </c>
      <c r="C1452">
        <v>1</v>
      </c>
      <c r="D1452">
        <v>0</v>
      </c>
      <c r="E1452">
        <v>1</v>
      </c>
      <c r="F1452" t="s">
        <v>58</v>
      </c>
      <c r="G1452" t="s">
        <v>51</v>
      </c>
    </row>
    <row r="1453" spans="1:7" x14ac:dyDescent="0.3">
      <c r="A1453" t="s">
        <v>540</v>
      </c>
      <c r="B1453">
        <v>121382</v>
      </c>
      <c r="C1453">
        <v>1</v>
      </c>
      <c r="D1453">
        <v>0</v>
      </c>
      <c r="E1453">
        <v>1</v>
      </c>
      <c r="F1453" t="s">
        <v>58</v>
      </c>
      <c r="G1453" t="s">
        <v>51</v>
      </c>
    </row>
    <row r="1454" spans="1:7" x14ac:dyDescent="0.3">
      <c r="A1454" t="s">
        <v>540</v>
      </c>
      <c r="B1454">
        <v>121382</v>
      </c>
      <c r="C1454">
        <v>1</v>
      </c>
      <c r="D1454">
        <v>0</v>
      </c>
      <c r="E1454">
        <v>1</v>
      </c>
      <c r="F1454" t="s">
        <v>58</v>
      </c>
      <c r="G1454" t="s">
        <v>51</v>
      </c>
    </row>
    <row r="1455" spans="1:7" x14ac:dyDescent="0.3">
      <c r="A1455" t="s">
        <v>160</v>
      </c>
      <c r="B1455">
        <v>122730</v>
      </c>
      <c r="C1455">
        <v>1</v>
      </c>
      <c r="D1455">
        <v>1</v>
      </c>
      <c r="E1455">
        <v>1</v>
      </c>
      <c r="F1455" t="s">
        <v>58</v>
      </c>
      <c r="G1455" t="s">
        <v>51</v>
      </c>
    </row>
    <row r="1456" spans="1:7" x14ac:dyDescent="0.3">
      <c r="A1456" t="s">
        <v>25</v>
      </c>
      <c r="B1456">
        <v>123486</v>
      </c>
      <c r="C1456">
        <v>1</v>
      </c>
      <c r="D1456">
        <v>0</v>
      </c>
      <c r="E1456">
        <v>1</v>
      </c>
      <c r="F1456" t="s">
        <v>58</v>
      </c>
      <c r="G1456" t="s">
        <v>2084</v>
      </c>
    </row>
    <row r="1457" spans="1:7" x14ac:dyDescent="0.3">
      <c r="A1457" t="s">
        <v>25</v>
      </c>
      <c r="B1457">
        <v>123486</v>
      </c>
      <c r="C1457">
        <v>1</v>
      </c>
      <c r="D1457">
        <v>0</v>
      </c>
      <c r="E1457">
        <v>1</v>
      </c>
      <c r="F1457" t="s">
        <v>58</v>
      </c>
      <c r="G1457" t="s">
        <v>2084</v>
      </c>
    </row>
    <row r="1458" spans="1:7" x14ac:dyDescent="0.3">
      <c r="A1458" t="s">
        <v>25</v>
      </c>
      <c r="B1458">
        <v>123486</v>
      </c>
      <c r="C1458">
        <v>1</v>
      </c>
      <c r="D1458">
        <v>0</v>
      </c>
      <c r="E1458">
        <v>1</v>
      </c>
      <c r="F1458" t="s">
        <v>58</v>
      </c>
      <c r="G1458" t="s">
        <v>2084</v>
      </c>
    </row>
    <row r="1459" spans="1:7" x14ac:dyDescent="0.3">
      <c r="A1459" t="s">
        <v>25</v>
      </c>
      <c r="B1459">
        <v>123486</v>
      </c>
      <c r="C1459">
        <v>1</v>
      </c>
      <c r="D1459">
        <v>0</v>
      </c>
      <c r="E1459">
        <v>1</v>
      </c>
      <c r="F1459" t="s">
        <v>58</v>
      </c>
      <c r="G1459" t="s">
        <v>2084</v>
      </c>
    </row>
    <row r="1460" spans="1:7" x14ac:dyDescent="0.3">
      <c r="A1460" t="s">
        <v>25</v>
      </c>
      <c r="B1460">
        <v>123486</v>
      </c>
      <c r="C1460">
        <v>1</v>
      </c>
      <c r="D1460">
        <v>0</v>
      </c>
      <c r="E1460">
        <v>1</v>
      </c>
      <c r="F1460" t="s">
        <v>58</v>
      </c>
      <c r="G1460" t="s">
        <v>2084</v>
      </c>
    </row>
    <row r="1461" spans="1:7" x14ac:dyDescent="0.3">
      <c r="A1461" t="s">
        <v>25</v>
      </c>
      <c r="B1461">
        <v>123486</v>
      </c>
      <c r="C1461">
        <v>1</v>
      </c>
      <c r="D1461">
        <v>0</v>
      </c>
      <c r="E1461">
        <v>1</v>
      </c>
      <c r="F1461" t="s">
        <v>58</v>
      </c>
      <c r="G1461" t="s">
        <v>2084</v>
      </c>
    </row>
    <row r="1462" spans="1:7" x14ac:dyDescent="0.3">
      <c r="A1462" t="s">
        <v>25</v>
      </c>
      <c r="B1462">
        <v>123486</v>
      </c>
      <c r="C1462">
        <v>1</v>
      </c>
      <c r="D1462">
        <v>0</v>
      </c>
      <c r="E1462">
        <v>1</v>
      </c>
      <c r="F1462" t="s">
        <v>58</v>
      </c>
      <c r="G1462" t="s">
        <v>2084</v>
      </c>
    </row>
    <row r="1463" spans="1:7" x14ac:dyDescent="0.3">
      <c r="A1463" t="s">
        <v>25</v>
      </c>
      <c r="B1463">
        <v>123486</v>
      </c>
      <c r="C1463">
        <v>1</v>
      </c>
      <c r="D1463">
        <v>0</v>
      </c>
      <c r="E1463">
        <v>1</v>
      </c>
      <c r="F1463" t="s">
        <v>58</v>
      </c>
      <c r="G1463" t="s">
        <v>2084</v>
      </c>
    </row>
    <row r="1464" spans="1:7" x14ac:dyDescent="0.3">
      <c r="A1464" t="s">
        <v>25</v>
      </c>
      <c r="B1464">
        <v>123486</v>
      </c>
      <c r="C1464">
        <v>1</v>
      </c>
      <c r="D1464">
        <v>0</v>
      </c>
      <c r="E1464">
        <v>1</v>
      </c>
      <c r="F1464" t="s">
        <v>58</v>
      </c>
      <c r="G1464" t="s">
        <v>2084</v>
      </c>
    </row>
    <row r="1465" spans="1:7" x14ac:dyDescent="0.3">
      <c r="A1465" t="s">
        <v>25</v>
      </c>
      <c r="B1465">
        <v>123486</v>
      </c>
      <c r="C1465">
        <v>1</v>
      </c>
      <c r="D1465">
        <v>0</v>
      </c>
      <c r="E1465">
        <v>1</v>
      </c>
      <c r="F1465" t="s">
        <v>58</v>
      </c>
      <c r="G1465" t="s">
        <v>2084</v>
      </c>
    </row>
    <row r="1466" spans="1:7" x14ac:dyDescent="0.3">
      <c r="A1466" t="s">
        <v>25</v>
      </c>
      <c r="B1466">
        <v>123486</v>
      </c>
      <c r="C1466">
        <v>1</v>
      </c>
      <c r="D1466">
        <v>0</v>
      </c>
      <c r="E1466">
        <v>1</v>
      </c>
      <c r="F1466" t="s">
        <v>58</v>
      </c>
      <c r="G1466" t="s">
        <v>2084</v>
      </c>
    </row>
    <row r="1467" spans="1:7" x14ac:dyDescent="0.3">
      <c r="A1467" t="s">
        <v>25</v>
      </c>
      <c r="B1467">
        <v>123486</v>
      </c>
      <c r="C1467">
        <v>1</v>
      </c>
      <c r="D1467">
        <v>0</v>
      </c>
      <c r="E1467">
        <v>1</v>
      </c>
      <c r="F1467" t="s">
        <v>58</v>
      </c>
      <c r="G1467" t="s">
        <v>2084</v>
      </c>
    </row>
    <row r="1468" spans="1:7" x14ac:dyDescent="0.3">
      <c r="A1468" t="s">
        <v>25</v>
      </c>
      <c r="B1468">
        <v>123486</v>
      </c>
      <c r="C1468">
        <v>1</v>
      </c>
      <c r="D1468">
        <v>0</v>
      </c>
      <c r="E1468">
        <v>1</v>
      </c>
      <c r="F1468" t="s">
        <v>58</v>
      </c>
      <c r="G1468" t="s">
        <v>2084</v>
      </c>
    </row>
    <row r="1469" spans="1:7" x14ac:dyDescent="0.3">
      <c r="A1469" t="s">
        <v>25</v>
      </c>
      <c r="B1469">
        <v>123486</v>
      </c>
      <c r="C1469">
        <v>1</v>
      </c>
      <c r="D1469">
        <v>0</v>
      </c>
      <c r="E1469">
        <v>1</v>
      </c>
      <c r="F1469" t="s">
        <v>58</v>
      </c>
      <c r="G1469" t="s">
        <v>2084</v>
      </c>
    </row>
    <row r="1470" spans="1:7" x14ac:dyDescent="0.3">
      <c r="A1470" t="s">
        <v>25</v>
      </c>
      <c r="B1470">
        <v>123486</v>
      </c>
      <c r="C1470">
        <v>1</v>
      </c>
      <c r="D1470">
        <v>0</v>
      </c>
      <c r="E1470">
        <v>1</v>
      </c>
      <c r="F1470" t="s">
        <v>58</v>
      </c>
      <c r="G1470" t="s">
        <v>2084</v>
      </c>
    </row>
    <row r="1471" spans="1:7" x14ac:dyDescent="0.3">
      <c r="A1471" t="s">
        <v>25</v>
      </c>
      <c r="B1471">
        <v>123486</v>
      </c>
      <c r="C1471">
        <v>1</v>
      </c>
      <c r="D1471">
        <v>0</v>
      </c>
      <c r="E1471">
        <v>1</v>
      </c>
      <c r="F1471" t="s">
        <v>58</v>
      </c>
      <c r="G1471" t="s">
        <v>2084</v>
      </c>
    </row>
    <row r="1472" spans="1:7" x14ac:dyDescent="0.3">
      <c r="A1472" t="s">
        <v>25</v>
      </c>
      <c r="B1472">
        <v>123486</v>
      </c>
      <c r="C1472">
        <v>1</v>
      </c>
      <c r="D1472">
        <v>0</v>
      </c>
      <c r="E1472">
        <v>1</v>
      </c>
      <c r="F1472" t="s">
        <v>58</v>
      </c>
      <c r="G1472" t="s">
        <v>2084</v>
      </c>
    </row>
    <row r="1473" spans="1:7" x14ac:dyDescent="0.3">
      <c r="A1473" t="s">
        <v>25</v>
      </c>
      <c r="B1473">
        <v>123486</v>
      </c>
      <c r="C1473">
        <v>1</v>
      </c>
      <c r="D1473">
        <v>0</v>
      </c>
      <c r="E1473">
        <v>1</v>
      </c>
      <c r="F1473" t="s">
        <v>58</v>
      </c>
      <c r="G1473" t="s">
        <v>2084</v>
      </c>
    </row>
    <row r="1474" spans="1:7" x14ac:dyDescent="0.3">
      <c r="A1474" t="s">
        <v>25</v>
      </c>
      <c r="B1474">
        <v>123486</v>
      </c>
      <c r="C1474">
        <v>1</v>
      </c>
      <c r="D1474">
        <v>0</v>
      </c>
      <c r="E1474">
        <v>1</v>
      </c>
      <c r="F1474" t="s">
        <v>58</v>
      </c>
      <c r="G1474" t="s">
        <v>2084</v>
      </c>
    </row>
    <row r="1475" spans="1:7" x14ac:dyDescent="0.3">
      <c r="A1475" t="s">
        <v>633</v>
      </c>
      <c r="B1475">
        <v>123637</v>
      </c>
      <c r="C1475">
        <v>1</v>
      </c>
      <c r="D1475">
        <v>0</v>
      </c>
      <c r="E1475">
        <v>1</v>
      </c>
      <c r="F1475" t="s">
        <v>58</v>
      </c>
      <c r="G1475" t="s">
        <v>51</v>
      </c>
    </row>
    <row r="1476" spans="1:7" x14ac:dyDescent="0.3">
      <c r="A1476" t="s">
        <v>633</v>
      </c>
      <c r="B1476">
        <v>123637</v>
      </c>
      <c r="C1476">
        <v>1</v>
      </c>
      <c r="D1476">
        <v>0</v>
      </c>
      <c r="E1476">
        <v>1</v>
      </c>
      <c r="F1476" t="s">
        <v>58</v>
      </c>
      <c r="G1476" t="s">
        <v>51</v>
      </c>
    </row>
    <row r="1477" spans="1:7" x14ac:dyDescent="0.3">
      <c r="A1477" t="s">
        <v>124</v>
      </c>
      <c r="B1477">
        <v>123790</v>
      </c>
      <c r="C1477">
        <v>1</v>
      </c>
      <c r="D1477">
        <v>1</v>
      </c>
      <c r="E1477">
        <v>1</v>
      </c>
      <c r="F1477" t="s">
        <v>58</v>
      </c>
      <c r="G1477" t="s">
        <v>51</v>
      </c>
    </row>
    <row r="1478" spans="1:7" x14ac:dyDescent="0.3">
      <c r="A1478" t="s">
        <v>124</v>
      </c>
      <c r="B1478">
        <v>123790</v>
      </c>
      <c r="C1478">
        <v>1</v>
      </c>
      <c r="D1478">
        <v>1</v>
      </c>
      <c r="E1478">
        <v>1</v>
      </c>
      <c r="F1478" t="s">
        <v>58</v>
      </c>
      <c r="G1478" t="s">
        <v>51</v>
      </c>
    </row>
    <row r="1479" spans="1:7" x14ac:dyDescent="0.3">
      <c r="A1479" t="s">
        <v>124</v>
      </c>
      <c r="B1479">
        <v>123790</v>
      </c>
      <c r="C1479">
        <v>1</v>
      </c>
      <c r="D1479">
        <v>1</v>
      </c>
      <c r="E1479">
        <v>1</v>
      </c>
      <c r="F1479" t="s">
        <v>58</v>
      </c>
      <c r="G1479" t="s">
        <v>51</v>
      </c>
    </row>
    <row r="1480" spans="1:7" x14ac:dyDescent="0.3">
      <c r="A1480" t="s">
        <v>124</v>
      </c>
      <c r="B1480">
        <v>123790</v>
      </c>
      <c r="C1480">
        <v>1</v>
      </c>
      <c r="D1480">
        <v>1</v>
      </c>
      <c r="E1480">
        <v>1</v>
      </c>
      <c r="F1480" t="s">
        <v>58</v>
      </c>
      <c r="G1480" t="s">
        <v>51</v>
      </c>
    </row>
    <row r="1481" spans="1:7" x14ac:dyDescent="0.3">
      <c r="A1481" t="s">
        <v>124</v>
      </c>
      <c r="B1481">
        <v>123790</v>
      </c>
      <c r="C1481">
        <v>1</v>
      </c>
      <c r="D1481">
        <v>1</v>
      </c>
      <c r="E1481">
        <v>1</v>
      </c>
      <c r="F1481" t="s">
        <v>58</v>
      </c>
      <c r="G1481" t="s">
        <v>51</v>
      </c>
    </row>
    <row r="1482" spans="1:7" x14ac:dyDescent="0.3">
      <c r="A1482" t="s">
        <v>124</v>
      </c>
      <c r="B1482">
        <v>123790</v>
      </c>
      <c r="C1482">
        <v>1</v>
      </c>
      <c r="D1482">
        <v>1</v>
      </c>
      <c r="E1482">
        <v>1</v>
      </c>
      <c r="F1482" t="s">
        <v>58</v>
      </c>
      <c r="G1482" t="s">
        <v>51</v>
      </c>
    </row>
    <row r="1483" spans="1:7" x14ac:dyDescent="0.3">
      <c r="A1483" t="s">
        <v>124</v>
      </c>
      <c r="B1483">
        <v>123790</v>
      </c>
      <c r="C1483">
        <v>1</v>
      </c>
      <c r="D1483">
        <v>1</v>
      </c>
      <c r="E1483">
        <v>1</v>
      </c>
      <c r="F1483" t="s">
        <v>58</v>
      </c>
      <c r="G1483" t="s">
        <v>51</v>
      </c>
    </row>
    <row r="1484" spans="1:7" x14ac:dyDescent="0.3">
      <c r="A1484" t="s">
        <v>124</v>
      </c>
      <c r="B1484">
        <v>123790</v>
      </c>
      <c r="C1484">
        <v>1</v>
      </c>
      <c r="D1484">
        <v>1</v>
      </c>
      <c r="E1484">
        <v>1</v>
      </c>
      <c r="F1484" t="s">
        <v>58</v>
      </c>
      <c r="G1484" t="s">
        <v>51</v>
      </c>
    </row>
    <row r="1485" spans="1:7" x14ac:dyDescent="0.3">
      <c r="A1485" t="s">
        <v>124</v>
      </c>
      <c r="B1485">
        <v>123790</v>
      </c>
      <c r="C1485">
        <v>1</v>
      </c>
      <c r="D1485">
        <v>1</v>
      </c>
      <c r="E1485">
        <v>1</v>
      </c>
      <c r="F1485" t="s">
        <v>58</v>
      </c>
      <c r="G1485" t="s">
        <v>51</v>
      </c>
    </row>
    <row r="1486" spans="1:7" x14ac:dyDescent="0.3">
      <c r="A1486" t="s">
        <v>124</v>
      </c>
      <c r="B1486">
        <v>123790</v>
      </c>
      <c r="C1486">
        <v>1</v>
      </c>
      <c r="D1486">
        <v>1</v>
      </c>
      <c r="E1486">
        <v>1</v>
      </c>
      <c r="F1486" t="s">
        <v>58</v>
      </c>
      <c r="G1486" t="s">
        <v>51</v>
      </c>
    </row>
    <row r="1487" spans="1:7" x14ac:dyDescent="0.3">
      <c r="A1487" t="s">
        <v>124</v>
      </c>
      <c r="B1487">
        <v>123790</v>
      </c>
      <c r="C1487">
        <v>1</v>
      </c>
      <c r="D1487">
        <v>1</v>
      </c>
      <c r="E1487">
        <v>1</v>
      </c>
      <c r="F1487" t="s">
        <v>58</v>
      </c>
      <c r="G1487" t="s">
        <v>51</v>
      </c>
    </row>
    <row r="1488" spans="1:7" x14ac:dyDescent="0.3">
      <c r="A1488" t="s">
        <v>124</v>
      </c>
      <c r="B1488">
        <v>123790</v>
      </c>
      <c r="C1488">
        <v>1</v>
      </c>
      <c r="D1488">
        <v>1</v>
      </c>
      <c r="E1488">
        <v>1</v>
      </c>
      <c r="F1488" t="s">
        <v>58</v>
      </c>
      <c r="G1488" t="s">
        <v>51</v>
      </c>
    </row>
    <row r="1489" spans="1:7" x14ac:dyDescent="0.3">
      <c r="A1489" t="s">
        <v>124</v>
      </c>
      <c r="B1489">
        <v>123790</v>
      </c>
      <c r="C1489">
        <v>1</v>
      </c>
      <c r="D1489">
        <v>1</v>
      </c>
      <c r="E1489">
        <v>1</v>
      </c>
      <c r="F1489" t="s">
        <v>58</v>
      </c>
      <c r="G1489" t="s">
        <v>51</v>
      </c>
    </row>
    <row r="1490" spans="1:7" x14ac:dyDescent="0.3">
      <c r="A1490" t="s">
        <v>124</v>
      </c>
      <c r="B1490">
        <v>123790</v>
      </c>
      <c r="C1490">
        <v>1</v>
      </c>
      <c r="D1490">
        <v>1</v>
      </c>
      <c r="E1490">
        <v>1</v>
      </c>
      <c r="F1490" t="s">
        <v>58</v>
      </c>
      <c r="G1490" t="s">
        <v>51</v>
      </c>
    </row>
    <row r="1491" spans="1:7" x14ac:dyDescent="0.3">
      <c r="A1491" t="s">
        <v>124</v>
      </c>
      <c r="B1491">
        <v>123790</v>
      </c>
      <c r="C1491">
        <v>1</v>
      </c>
      <c r="D1491">
        <v>1</v>
      </c>
      <c r="E1491">
        <v>1</v>
      </c>
      <c r="F1491" t="s">
        <v>58</v>
      </c>
      <c r="G1491" t="s">
        <v>51</v>
      </c>
    </row>
    <row r="1492" spans="1:7" x14ac:dyDescent="0.3">
      <c r="A1492" t="s">
        <v>124</v>
      </c>
      <c r="B1492">
        <v>123790</v>
      </c>
      <c r="C1492">
        <v>1</v>
      </c>
      <c r="D1492">
        <v>1</v>
      </c>
      <c r="E1492">
        <v>1</v>
      </c>
      <c r="F1492" t="s">
        <v>58</v>
      </c>
      <c r="G1492" t="s">
        <v>51</v>
      </c>
    </row>
    <row r="1493" spans="1:7" x14ac:dyDescent="0.3">
      <c r="A1493" t="s">
        <v>124</v>
      </c>
      <c r="B1493">
        <v>123790</v>
      </c>
      <c r="C1493">
        <v>1</v>
      </c>
      <c r="D1493">
        <v>1</v>
      </c>
      <c r="E1493">
        <v>1</v>
      </c>
      <c r="F1493" t="s">
        <v>58</v>
      </c>
      <c r="G1493" t="s">
        <v>51</v>
      </c>
    </row>
    <row r="1494" spans="1:7" x14ac:dyDescent="0.3">
      <c r="A1494" t="s">
        <v>124</v>
      </c>
      <c r="B1494">
        <v>123790</v>
      </c>
      <c r="C1494">
        <v>1</v>
      </c>
      <c r="D1494">
        <v>1</v>
      </c>
      <c r="E1494">
        <v>1</v>
      </c>
      <c r="F1494" t="s">
        <v>58</v>
      </c>
      <c r="G1494" t="s">
        <v>51</v>
      </c>
    </row>
    <row r="1495" spans="1:7" x14ac:dyDescent="0.3">
      <c r="A1495" t="s">
        <v>124</v>
      </c>
      <c r="B1495">
        <v>123790</v>
      </c>
      <c r="C1495">
        <v>1</v>
      </c>
      <c r="D1495">
        <v>1</v>
      </c>
      <c r="E1495">
        <v>1</v>
      </c>
      <c r="F1495" t="s">
        <v>58</v>
      </c>
      <c r="G1495" t="s">
        <v>51</v>
      </c>
    </row>
    <row r="1496" spans="1:7" x14ac:dyDescent="0.3">
      <c r="A1496" t="s">
        <v>1351</v>
      </c>
      <c r="B1496">
        <v>124000</v>
      </c>
      <c r="C1496">
        <v>0</v>
      </c>
      <c r="D1496">
        <v>1</v>
      </c>
      <c r="E1496">
        <v>0</v>
      </c>
      <c r="F1496" t="s">
        <v>572</v>
      </c>
      <c r="G1496" t="s">
        <v>51</v>
      </c>
    </row>
    <row r="1497" spans="1:7" x14ac:dyDescent="0.3">
      <c r="A1497" t="s">
        <v>1351</v>
      </c>
      <c r="B1497">
        <v>124000</v>
      </c>
      <c r="C1497">
        <v>0</v>
      </c>
      <c r="D1497">
        <v>1</v>
      </c>
      <c r="E1497">
        <v>0</v>
      </c>
      <c r="F1497" t="s">
        <v>572</v>
      </c>
      <c r="G1497" t="s">
        <v>51</v>
      </c>
    </row>
    <row r="1498" spans="1:7" x14ac:dyDescent="0.3">
      <c r="A1498" t="s">
        <v>1351</v>
      </c>
      <c r="B1498">
        <v>124000</v>
      </c>
      <c r="C1498">
        <v>0</v>
      </c>
      <c r="D1498">
        <v>1</v>
      </c>
      <c r="E1498">
        <v>0</v>
      </c>
      <c r="F1498" t="s">
        <v>572</v>
      </c>
      <c r="G1498" t="s">
        <v>51</v>
      </c>
    </row>
    <row r="1499" spans="1:7" x14ac:dyDescent="0.3">
      <c r="A1499" t="s">
        <v>1351</v>
      </c>
      <c r="B1499">
        <v>124000</v>
      </c>
      <c r="C1499">
        <v>0</v>
      </c>
      <c r="D1499">
        <v>1</v>
      </c>
      <c r="E1499">
        <v>0</v>
      </c>
      <c r="F1499" t="s">
        <v>572</v>
      </c>
      <c r="G1499" t="s">
        <v>51</v>
      </c>
    </row>
    <row r="1500" spans="1:7" x14ac:dyDescent="0.3">
      <c r="A1500" t="s">
        <v>1351</v>
      </c>
      <c r="B1500">
        <v>124000</v>
      </c>
      <c r="C1500">
        <v>0</v>
      </c>
      <c r="D1500">
        <v>1</v>
      </c>
      <c r="E1500">
        <v>0</v>
      </c>
      <c r="F1500" t="s">
        <v>572</v>
      </c>
      <c r="G1500" t="s">
        <v>51</v>
      </c>
    </row>
    <row r="1501" spans="1:7" x14ac:dyDescent="0.3">
      <c r="A1501" t="s">
        <v>1351</v>
      </c>
      <c r="B1501">
        <v>124000</v>
      </c>
      <c r="C1501">
        <v>0</v>
      </c>
      <c r="D1501">
        <v>1</v>
      </c>
      <c r="E1501">
        <v>0</v>
      </c>
      <c r="F1501" t="s">
        <v>572</v>
      </c>
      <c r="G1501" t="s">
        <v>51</v>
      </c>
    </row>
    <row r="1502" spans="1:7" x14ac:dyDescent="0.3">
      <c r="A1502" t="s">
        <v>45</v>
      </c>
      <c r="B1502">
        <v>124335</v>
      </c>
      <c r="C1502">
        <v>1</v>
      </c>
      <c r="D1502">
        <v>1</v>
      </c>
      <c r="E1502">
        <v>1</v>
      </c>
      <c r="F1502" t="s">
        <v>58</v>
      </c>
      <c r="G1502" t="s">
        <v>51</v>
      </c>
    </row>
    <row r="1503" spans="1:7" x14ac:dyDescent="0.3">
      <c r="A1503" t="s">
        <v>45</v>
      </c>
      <c r="B1503">
        <v>124335</v>
      </c>
      <c r="C1503">
        <v>1</v>
      </c>
      <c r="D1503">
        <v>1</v>
      </c>
      <c r="E1503">
        <v>1</v>
      </c>
      <c r="F1503" t="s">
        <v>58</v>
      </c>
      <c r="G1503" t="s">
        <v>51</v>
      </c>
    </row>
    <row r="1504" spans="1:7" x14ac:dyDescent="0.3">
      <c r="A1504" t="s">
        <v>45</v>
      </c>
      <c r="B1504">
        <v>124335</v>
      </c>
      <c r="C1504">
        <v>1</v>
      </c>
      <c r="D1504">
        <v>1</v>
      </c>
      <c r="E1504">
        <v>1</v>
      </c>
      <c r="F1504" t="s">
        <v>58</v>
      </c>
      <c r="G1504" t="s">
        <v>51</v>
      </c>
    </row>
    <row r="1505" spans="1:7" x14ac:dyDescent="0.3">
      <c r="A1505" t="s">
        <v>45</v>
      </c>
      <c r="B1505">
        <v>124335</v>
      </c>
      <c r="C1505">
        <v>1</v>
      </c>
      <c r="D1505">
        <v>1</v>
      </c>
      <c r="E1505">
        <v>1</v>
      </c>
      <c r="F1505" t="s">
        <v>58</v>
      </c>
      <c r="G1505" t="s">
        <v>51</v>
      </c>
    </row>
    <row r="1506" spans="1:7" x14ac:dyDescent="0.3">
      <c r="A1506" t="s">
        <v>45</v>
      </c>
      <c r="B1506">
        <v>124335</v>
      </c>
      <c r="C1506">
        <v>1</v>
      </c>
      <c r="D1506">
        <v>1</v>
      </c>
      <c r="E1506">
        <v>1</v>
      </c>
      <c r="F1506" t="s">
        <v>58</v>
      </c>
      <c r="G1506" t="s">
        <v>51</v>
      </c>
    </row>
    <row r="1507" spans="1:7" x14ac:dyDescent="0.3">
      <c r="A1507" t="s">
        <v>45</v>
      </c>
      <c r="B1507">
        <v>124335</v>
      </c>
      <c r="C1507">
        <v>1</v>
      </c>
      <c r="D1507">
        <v>1</v>
      </c>
      <c r="E1507">
        <v>1</v>
      </c>
      <c r="F1507" t="s">
        <v>58</v>
      </c>
      <c r="G1507" t="s">
        <v>51</v>
      </c>
    </row>
    <row r="1508" spans="1:7" x14ac:dyDescent="0.3">
      <c r="A1508" t="s">
        <v>45</v>
      </c>
      <c r="B1508">
        <v>124335</v>
      </c>
      <c r="C1508">
        <v>1</v>
      </c>
      <c r="D1508">
        <v>1</v>
      </c>
      <c r="E1508">
        <v>1</v>
      </c>
      <c r="F1508" t="s">
        <v>58</v>
      </c>
      <c r="G1508" t="s">
        <v>51</v>
      </c>
    </row>
    <row r="1509" spans="1:7" x14ac:dyDescent="0.3">
      <c r="A1509" t="s">
        <v>45</v>
      </c>
      <c r="B1509">
        <v>124335</v>
      </c>
      <c r="C1509">
        <v>1</v>
      </c>
      <c r="D1509">
        <v>1</v>
      </c>
      <c r="E1509">
        <v>1</v>
      </c>
      <c r="F1509" t="s">
        <v>58</v>
      </c>
      <c r="G1509" t="s">
        <v>51</v>
      </c>
    </row>
    <row r="1510" spans="1:7" x14ac:dyDescent="0.3">
      <c r="A1510" t="s">
        <v>45</v>
      </c>
      <c r="B1510">
        <v>124335</v>
      </c>
      <c r="C1510">
        <v>1</v>
      </c>
      <c r="D1510">
        <v>1</v>
      </c>
      <c r="E1510">
        <v>1</v>
      </c>
      <c r="F1510" t="s">
        <v>58</v>
      </c>
      <c r="G1510" t="s">
        <v>51</v>
      </c>
    </row>
    <row r="1511" spans="1:7" x14ac:dyDescent="0.3">
      <c r="A1511" t="s">
        <v>45</v>
      </c>
      <c r="B1511">
        <v>124335</v>
      </c>
      <c r="C1511">
        <v>1</v>
      </c>
      <c r="D1511">
        <v>1</v>
      </c>
      <c r="E1511">
        <v>1</v>
      </c>
      <c r="F1511" t="s">
        <v>58</v>
      </c>
      <c r="G1511" t="s">
        <v>51</v>
      </c>
    </row>
    <row r="1512" spans="1:7" x14ac:dyDescent="0.3">
      <c r="A1512" t="s">
        <v>45</v>
      </c>
      <c r="B1512">
        <v>124335</v>
      </c>
      <c r="C1512">
        <v>1</v>
      </c>
      <c r="D1512">
        <v>1</v>
      </c>
      <c r="E1512">
        <v>1</v>
      </c>
      <c r="F1512" t="s">
        <v>58</v>
      </c>
      <c r="G1512" t="s">
        <v>51</v>
      </c>
    </row>
    <row r="1513" spans="1:7" x14ac:dyDescent="0.3">
      <c r="A1513" t="s">
        <v>45</v>
      </c>
      <c r="B1513">
        <v>124335</v>
      </c>
      <c r="C1513">
        <v>1</v>
      </c>
      <c r="D1513">
        <v>1</v>
      </c>
      <c r="E1513">
        <v>1</v>
      </c>
      <c r="F1513" t="s">
        <v>58</v>
      </c>
      <c r="G1513" t="s">
        <v>51</v>
      </c>
    </row>
    <row r="1514" spans="1:7" x14ac:dyDescent="0.3">
      <c r="A1514" t="s">
        <v>45</v>
      </c>
      <c r="B1514">
        <v>124335</v>
      </c>
      <c r="C1514">
        <v>1</v>
      </c>
      <c r="D1514">
        <v>1</v>
      </c>
      <c r="E1514">
        <v>1</v>
      </c>
      <c r="F1514" t="s">
        <v>58</v>
      </c>
      <c r="G1514" t="s">
        <v>51</v>
      </c>
    </row>
    <row r="1515" spans="1:7" x14ac:dyDescent="0.3">
      <c r="A1515" t="s">
        <v>45</v>
      </c>
      <c r="B1515">
        <v>124335</v>
      </c>
      <c r="C1515">
        <v>1</v>
      </c>
      <c r="D1515">
        <v>1</v>
      </c>
      <c r="E1515">
        <v>1</v>
      </c>
      <c r="F1515" t="s">
        <v>58</v>
      </c>
      <c r="G1515" t="s">
        <v>51</v>
      </c>
    </row>
    <row r="1516" spans="1:7" x14ac:dyDescent="0.3">
      <c r="A1516" t="s">
        <v>45</v>
      </c>
      <c r="B1516">
        <v>124335</v>
      </c>
      <c r="C1516">
        <v>1</v>
      </c>
      <c r="D1516">
        <v>1</v>
      </c>
      <c r="E1516">
        <v>1</v>
      </c>
      <c r="F1516" t="s">
        <v>58</v>
      </c>
      <c r="G1516" t="s">
        <v>51</v>
      </c>
    </row>
    <row r="1517" spans="1:7" x14ac:dyDescent="0.3">
      <c r="A1517" t="s">
        <v>45</v>
      </c>
      <c r="B1517">
        <v>124335</v>
      </c>
      <c r="C1517">
        <v>1</v>
      </c>
      <c r="D1517">
        <v>1</v>
      </c>
      <c r="E1517">
        <v>1</v>
      </c>
      <c r="F1517" t="s">
        <v>58</v>
      </c>
      <c r="G1517" t="s">
        <v>51</v>
      </c>
    </row>
    <row r="1518" spans="1:7" x14ac:dyDescent="0.3">
      <c r="A1518" t="s">
        <v>45</v>
      </c>
      <c r="B1518">
        <v>124335</v>
      </c>
      <c r="C1518">
        <v>1</v>
      </c>
      <c r="D1518">
        <v>1</v>
      </c>
      <c r="E1518">
        <v>1</v>
      </c>
      <c r="F1518" t="s">
        <v>58</v>
      </c>
      <c r="G1518" t="s">
        <v>51</v>
      </c>
    </row>
    <row r="1519" spans="1:7" x14ac:dyDescent="0.3">
      <c r="A1519" t="s">
        <v>45</v>
      </c>
      <c r="B1519">
        <v>124335</v>
      </c>
      <c r="C1519">
        <v>1</v>
      </c>
      <c r="D1519">
        <v>1</v>
      </c>
      <c r="E1519">
        <v>1</v>
      </c>
      <c r="F1519" t="s">
        <v>58</v>
      </c>
      <c r="G1519" t="s">
        <v>51</v>
      </c>
    </row>
    <row r="1520" spans="1:7" x14ac:dyDescent="0.3">
      <c r="A1520" t="s">
        <v>45</v>
      </c>
      <c r="B1520">
        <v>124335</v>
      </c>
      <c r="C1520">
        <v>1</v>
      </c>
      <c r="D1520">
        <v>1</v>
      </c>
      <c r="E1520">
        <v>1</v>
      </c>
      <c r="F1520" t="s">
        <v>58</v>
      </c>
      <c r="G1520" t="s">
        <v>51</v>
      </c>
    </row>
    <row r="1521" spans="1:7" x14ac:dyDescent="0.3">
      <c r="A1521" t="s">
        <v>45</v>
      </c>
      <c r="B1521">
        <v>124335</v>
      </c>
      <c r="C1521">
        <v>1</v>
      </c>
      <c r="D1521">
        <v>1</v>
      </c>
      <c r="E1521">
        <v>1</v>
      </c>
      <c r="F1521" t="s">
        <v>58</v>
      </c>
      <c r="G1521" t="s">
        <v>51</v>
      </c>
    </row>
    <row r="1522" spans="1:7" x14ac:dyDescent="0.3">
      <c r="A1522" t="s">
        <v>45</v>
      </c>
      <c r="B1522">
        <v>124335</v>
      </c>
      <c r="C1522">
        <v>1</v>
      </c>
      <c r="D1522">
        <v>1</v>
      </c>
      <c r="E1522">
        <v>1</v>
      </c>
      <c r="F1522" t="s">
        <v>58</v>
      </c>
      <c r="G1522" t="s">
        <v>51</v>
      </c>
    </row>
    <row r="1523" spans="1:7" x14ac:dyDescent="0.3">
      <c r="A1523" t="s">
        <v>45</v>
      </c>
      <c r="B1523">
        <v>124335</v>
      </c>
      <c r="C1523">
        <v>1</v>
      </c>
      <c r="D1523">
        <v>1</v>
      </c>
      <c r="E1523">
        <v>1</v>
      </c>
      <c r="F1523" t="s">
        <v>58</v>
      </c>
      <c r="G1523" t="s">
        <v>51</v>
      </c>
    </row>
    <row r="1524" spans="1:7" x14ac:dyDescent="0.3">
      <c r="A1524" t="s">
        <v>210</v>
      </c>
      <c r="B1524">
        <v>124350</v>
      </c>
      <c r="C1524">
        <v>1</v>
      </c>
      <c r="D1524">
        <v>0</v>
      </c>
      <c r="E1524">
        <v>1</v>
      </c>
      <c r="F1524" t="s">
        <v>1759</v>
      </c>
      <c r="G1524" t="s">
        <v>51</v>
      </c>
    </row>
    <row r="1525" spans="1:7" x14ac:dyDescent="0.3">
      <c r="A1525" t="s">
        <v>210</v>
      </c>
      <c r="B1525">
        <v>124350</v>
      </c>
      <c r="C1525">
        <v>1</v>
      </c>
      <c r="D1525">
        <v>0</v>
      </c>
      <c r="E1525">
        <v>1</v>
      </c>
      <c r="F1525" t="s">
        <v>1759</v>
      </c>
      <c r="G1525" t="s">
        <v>51</v>
      </c>
    </row>
    <row r="1526" spans="1:7" x14ac:dyDescent="0.3">
      <c r="A1526" t="s">
        <v>36</v>
      </c>
      <c r="B1526">
        <v>124750</v>
      </c>
      <c r="C1526">
        <v>1</v>
      </c>
      <c r="D1526">
        <v>1</v>
      </c>
      <c r="E1526">
        <v>1</v>
      </c>
      <c r="F1526" t="s">
        <v>58</v>
      </c>
      <c r="G1526" t="s">
        <v>2085</v>
      </c>
    </row>
    <row r="1527" spans="1:7" x14ac:dyDescent="0.3">
      <c r="A1527" t="s">
        <v>922</v>
      </c>
      <c r="B1527">
        <v>124801</v>
      </c>
      <c r="C1527">
        <v>1</v>
      </c>
      <c r="D1527">
        <v>1</v>
      </c>
      <c r="E1527">
        <v>1</v>
      </c>
      <c r="F1527" t="s">
        <v>58</v>
      </c>
      <c r="G1527" t="s">
        <v>2084</v>
      </c>
    </row>
    <row r="1528" spans="1:7" x14ac:dyDescent="0.3">
      <c r="A1528" t="s">
        <v>995</v>
      </c>
      <c r="B1528">
        <v>124923</v>
      </c>
      <c r="C1528">
        <v>1</v>
      </c>
      <c r="D1528">
        <v>1</v>
      </c>
      <c r="E1528">
        <v>1</v>
      </c>
      <c r="F1528" t="s">
        <v>387</v>
      </c>
      <c r="G1528" t="s">
        <v>51</v>
      </c>
    </row>
    <row r="1529" spans="1:7" x14ac:dyDescent="0.3">
      <c r="A1529" t="s">
        <v>124</v>
      </c>
      <c r="B1529">
        <v>124950</v>
      </c>
      <c r="C1529">
        <v>1</v>
      </c>
      <c r="D1529">
        <v>1</v>
      </c>
      <c r="E1529">
        <v>1</v>
      </c>
      <c r="F1529" t="s">
        <v>58</v>
      </c>
      <c r="G1529" t="s">
        <v>51</v>
      </c>
    </row>
    <row r="1530" spans="1:7" x14ac:dyDescent="0.3">
      <c r="A1530" t="s">
        <v>124</v>
      </c>
      <c r="B1530">
        <v>124950</v>
      </c>
      <c r="C1530">
        <v>1</v>
      </c>
      <c r="D1530">
        <v>1</v>
      </c>
      <c r="E1530">
        <v>1</v>
      </c>
      <c r="F1530" t="s">
        <v>58</v>
      </c>
      <c r="G1530" t="s">
        <v>51</v>
      </c>
    </row>
    <row r="1531" spans="1:7" x14ac:dyDescent="0.3">
      <c r="A1531" t="s">
        <v>36</v>
      </c>
      <c r="B1531">
        <v>125000</v>
      </c>
      <c r="C1531">
        <v>1</v>
      </c>
      <c r="D1531">
        <v>0</v>
      </c>
      <c r="E1531">
        <v>1</v>
      </c>
      <c r="F1531" t="s">
        <v>58</v>
      </c>
      <c r="G1531" t="s">
        <v>2085</v>
      </c>
    </row>
    <row r="1532" spans="1:7" x14ac:dyDescent="0.3">
      <c r="A1532" t="s">
        <v>36</v>
      </c>
      <c r="B1532">
        <v>125000</v>
      </c>
      <c r="C1532">
        <v>1</v>
      </c>
      <c r="D1532">
        <v>0</v>
      </c>
      <c r="E1532">
        <v>0</v>
      </c>
      <c r="F1532" t="s">
        <v>58</v>
      </c>
      <c r="G1532" t="s">
        <v>51</v>
      </c>
    </row>
    <row r="1533" spans="1:7" x14ac:dyDescent="0.3">
      <c r="A1533" t="s">
        <v>36</v>
      </c>
      <c r="B1533">
        <v>125000</v>
      </c>
      <c r="C1533">
        <v>0</v>
      </c>
      <c r="D1533">
        <v>0</v>
      </c>
      <c r="E1533">
        <v>0</v>
      </c>
      <c r="F1533" t="s">
        <v>58</v>
      </c>
      <c r="G1533" t="s">
        <v>51</v>
      </c>
    </row>
    <row r="1534" spans="1:7" x14ac:dyDescent="0.3">
      <c r="A1534" t="s">
        <v>329</v>
      </c>
      <c r="B1534">
        <v>125000</v>
      </c>
      <c r="C1534">
        <v>1</v>
      </c>
      <c r="D1534">
        <v>0</v>
      </c>
      <c r="E1534">
        <v>1</v>
      </c>
      <c r="F1534" t="s">
        <v>58</v>
      </c>
      <c r="G1534" t="s">
        <v>51</v>
      </c>
    </row>
    <row r="1535" spans="1:7" x14ac:dyDescent="0.3">
      <c r="A1535" t="s">
        <v>36</v>
      </c>
      <c r="B1535">
        <v>125000</v>
      </c>
      <c r="C1535">
        <v>1</v>
      </c>
      <c r="D1535">
        <v>0</v>
      </c>
      <c r="E1535">
        <v>1</v>
      </c>
      <c r="F1535" t="s">
        <v>58</v>
      </c>
      <c r="G1535" t="s">
        <v>2085</v>
      </c>
    </row>
    <row r="1536" spans="1:7" x14ac:dyDescent="0.3">
      <c r="A1536" t="s">
        <v>36</v>
      </c>
      <c r="B1536">
        <v>125000</v>
      </c>
      <c r="C1536">
        <v>1</v>
      </c>
      <c r="D1536">
        <v>0</v>
      </c>
      <c r="E1536">
        <v>1</v>
      </c>
      <c r="F1536" t="s">
        <v>58</v>
      </c>
      <c r="G1536" t="s">
        <v>2085</v>
      </c>
    </row>
    <row r="1537" spans="1:7" x14ac:dyDescent="0.3">
      <c r="A1537" t="s">
        <v>36</v>
      </c>
      <c r="B1537">
        <v>125000</v>
      </c>
      <c r="C1537">
        <v>1</v>
      </c>
      <c r="D1537">
        <v>0</v>
      </c>
      <c r="E1537">
        <v>1</v>
      </c>
      <c r="F1537" t="s">
        <v>58</v>
      </c>
      <c r="G1537" t="s">
        <v>2085</v>
      </c>
    </row>
    <row r="1538" spans="1:7" x14ac:dyDescent="0.3">
      <c r="A1538" t="s">
        <v>36</v>
      </c>
      <c r="B1538">
        <v>125000</v>
      </c>
      <c r="C1538">
        <v>1</v>
      </c>
      <c r="D1538">
        <v>0</v>
      </c>
      <c r="E1538">
        <v>1</v>
      </c>
      <c r="F1538" t="s">
        <v>58</v>
      </c>
      <c r="G1538" t="s">
        <v>2085</v>
      </c>
    </row>
    <row r="1539" spans="1:7" x14ac:dyDescent="0.3">
      <c r="A1539" t="s">
        <v>36</v>
      </c>
      <c r="B1539">
        <v>125000</v>
      </c>
      <c r="C1539">
        <v>1</v>
      </c>
      <c r="D1539">
        <v>0</v>
      </c>
      <c r="E1539">
        <v>1</v>
      </c>
      <c r="F1539" t="s">
        <v>58</v>
      </c>
      <c r="G1539" t="s">
        <v>2085</v>
      </c>
    </row>
    <row r="1540" spans="1:7" x14ac:dyDescent="0.3">
      <c r="A1540" t="s">
        <v>36</v>
      </c>
      <c r="B1540">
        <v>125000</v>
      </c>
      <c r="C1540">
        <v>1</v>
      </c>
      <c r="D1540">
        <v>0</v>
      </c>
      <c r="E1540">
        <v>1</v>
      </c>
      <c r="F1540" t="s">
        <v>58</v>
      </c>
      <c r="G1540" t="s">
        <v>2085</v>
      </c>
    </row>
    <row r="1541" spans="1:7" x14ac:dyDescent="0.3">
      <c r="A1541" t="s">
        <v>36</v>
      </c>
      <c r="B1541">
        <v>125000</v>
      </c>
      <c r="C1541">
        <v>1</v>
      </c>
      <c r="D1541">
        <v>0</v>
      </c>
      <c r="E1541">
        <v>1</v>
      </c>
      <c r="F1541" t="s">
        <v>58</v>
      </c>
      <c r="G1541" t="s">
        <v>2085</v>
      </c>
    </row>
    <row r="1542" spans="1:7" x14ac:dyDescent="0.3">
      <c r="A1542" t="s">
        <v>36</v>
      </c>
      <c r="B1542">
        <v>125000</v>
      </c>
      <c r="C1542">
        <v>1</v>
      </c>
      <c r="D1542">
        <v>0</v>
      </c>
      <c r="E1542">
        <v>1</v>
      </c>
      <c r="F1542" t="s">
        <v>58</v>
      </c>
      <c r="G1542" t="s">
        <v>2085</v>
      </c>
    </row>
    <row r="1543" spans="1:7" x14ac:dyDescent="0.3">
      <c r="A1543" t="s">
        <v>36</v>
      </c>
      <c r="B1543">
        <v>125000</v>
      </c>
      <c r="C1543">
        <v>1</v>
      </c>
      <c r="D1543">
        <v>0</v>
      </c>
      <c r="E1543">
        <v>1</v>
      </c>
      <c r="F1543" t="s">
        <v>58</v>
      </c>
      <c r="G1543" t="s">
        <v>2085</v>
      </c>
    </row>
    <row r="1544" spans="1:7" x14ac:dyDescent="0.3">
      <c r="A1544" t="s">
        <v>801</v>
      </c>
      <c r="B1544">
        <v>125000</v>
      </c>
      <c r="C1544">
        <v>1</v>
      </c>
      <c r="D1544">
        <v>0</v>
      </c>
      <c r="E1544">
        <v>1</v>
      </c>
      <c r="F1544" t="s">
        <v>58</v>
      </c>
      <c r="G1544" t="s">
        <v>51</v>
      </c>
    </row>
    <row r="1545" spans="1:7" x14ac:dyDescent="0.3">
      <c r="A1545" t="s">
        <v>801</v>
      </c>
      <c r="B1545">
        <v>125000</v>
      </c>
      <c r="C1545">
        <v>1</v>
      </c>
      <c r="D1545">
        <v>0</v>
      </c>
      <c r="E1545">
        <v>1</v>
      </c>
      <c r="F1545" t="s">
        <v>58</v>
      </c>
      <c r="G1545" t="s">
        <v>51</v>
      </c>
    </row>
    <row r="1546" spans="1:7" x14ac:dyDescent="0.3">
      <c r="A1546" t="s">
        <v>1010</v>
      </c>
      <c r="B1546">
        <v>125000</v>
      </c>
      <c r="C1546">
        <v>0</v>
      </c>
      <c r="D1546">
        <v>0</v>
      </c>
      <c r="E1546">
        <v>0</v>
      </c>
      <c r="F1546" t="s">
        <v>387</v>
      </c>
      <c r="G1546" t="s">
        <v>2085</v>
      </c>
    </row>
    <row r="1547" spans="1:7" x14ac:dyDescent="0.3">
      <c r="A1547" t="s">
        <v>1010</v>
      </c>
      <c r="B1547">
        <v>125000</v>
      </c>
      <c r="C1547">
        <v>0</v>
      </c>
      <c r="D1547">
        <v>0</v>
      </c>
      <c r="E1547">
        <v>0</v>
      </c>
      <c r="F1547" t="s">
        <v>387</v>
      </c>
      <c r="G1547" t="s">
        <v>2085</v>
      </c>
    </row>
    <row r="1548" spans="1:7" x14ac:dyDescent="0.3">
      <c r="A1548" t="s">
        <v>1269</v>
      </c>
      <c r="B1548">
        <v>125000</v>
      </c>
      <c r="C1548">
        <v>0</v>
      </c>
      <c r="D1548">
        <v>0</v>
      </c>
      <c r="E1548">
        <v>0</v>
      </c>
      <c r="F1548" t="s">
        <v>387</v>
      </c>
      <c r="G1548" t="s">
        <v>51</v>
      </c>
    </row>
    <row r="1549" spans="1:7" x14ac:dyDescent="0.3">
      <c r="A1549" t="s">
        <v>36</v>
      </c>
      <c r="B1549">
        <v>125000</v>
      </c>
      <c r="C1549">
        <v>0</v>
      </c>
      <c r="D1549">
        <v>1</v>
      </c>
      <c r="E1549">
        <v>0</v>
      </c>
      <c r="F1549" t="s">
        <v>572</v>
      </c>
      <c r="G1549" t="s">
        <v>2085</v>
      </c>
    </row>
    <row r="1550" spans="1:7" x14ac:dyDescent="0.3">
      <c r="A1550" t="s">
        <v>1050</v>
      </c>
      <c r="B1550">
        <v>125000</v>
      </c>
      <c r="C1550">
        <v>0</v>
      </c>
      <c r="D1550">
        <v>0</v>
      </c>
      <c r="E1550">
        <v>0</v>
      </c>
      <c r="F1550" t="s">
        <v>572</v>
      </c>
      <c r="G1550" t="s">
        <v>2085</v>
      </c>
    </row>
    <row r="1551" spans="1:7" x14ac:dyDescent="0.3">
      <c r="A1551" t="s">
        <v>168</v>
      </c>
      <c r="B1551">
        <v>125000</v>
      </c>
      <c r="C1551">
        <v>0</v>
      </c>
      <c r="D1551">
        <v>0</v>
      </c>
      <c r="E1551">
        <v>0</v>
      </c>
      <c r="F1551" t="s">
        <v>572</v>
      </c>
      <c r="G1551" t="s">
        <v>51</v>
      </c>
    </row>
    <row r="1552" spans="1:7" x14ac:dyDescent="0.3">
      <c r="A1552" t="s">
        <v>36</v>
      </c>
      <c r="B1552">
        <v>125000</v>
      </c>
      <c r="C1552">
        <v>0</v>
      </c>
      <c r="D1552">
        <v>1</v>
      </c>
      <c r="E1552">
        <v>0</v>
      </c>
      <c r="F1552" t="s">
        <v>572</v>
      </c>
      <c r="G1552" t="s">
        <v>2085</v>
      </c>
    </row>
    <row r="1553" spans="1:7" x14ac:dyDescent="0.3">
      <c r="A1553" t="s">
        <v>36</v>
      </c>
      <c r="B1553">
        <v>125000</v>
      </c>
      <c r="C1553">
        <v>0</v>
      </c>
      <c r="D1553">
        <v>1</v>
      </c>
      <c r="E1553">
        <v>0</v>
      </c>
      <c r="F1553" t="s">
        <v>572</v>
      </c>
      <c r="G1553" t="s">
        <v>2085</v>
      </c>
    </row>
    <row r="1554" spans="1:7" x14ac:dyDescent="0.3">
      <c r="A1554" t="s">
        <v>36</v>
      </c>
      <c r="B1554">
        <v>125000</v>
      </c>
      <c r="C1554">
        <v>0</v>
      </c>
      <c r="D1554">
        <v>1</v>
      </c>
      <c r="E1554">
        <v>0</v>
      </c>
      <c r="F1554" t="s">
        <v>572</v>
      </c>
      <c r="G1554" t="s">
        <v>2085</v>
      </c>
    </row>
    <row r="1555" spans="1:7" x14ac:dyDescent="0.3">
      <c r="A1555" t="s">
        <v>36</v>
      </c>
      <c r="B1555">
        <v>125000</v>
      </c>
      <c r="C1555">
        <v>0</v>
      </c>
      <c r="D1555">
        <v>1</v>
      </c>
      <c r="E1555">
        <v>0</v>
      </c>
      <c r="F1555" t="s">
        <v>572</v>
      </c>
      <c r="G1555" t="s">
        <v>2085</v>
      </c>
    </row>
    <row r="1556" spans="1:7" x14ac:dyDescent="0.3">
      <c r="A1556" t="s">
        <v>168</v>
      </c>
      <c r="B1556">
        <v>125047</v>
      </c>
      <c r="C1556">
        <v>0</v>
      </c>
      <c r="D1556">
        <v>0</v>
      </c>
      <c r="E1556">
        <v>0</v>
      </c>
      <c r="F1556" t="s">
        <v>1759</v>
      </c>
      <c r="G1556" t="s">
        <v>2084</v>
      </c>
    </row>
    <row r="1557" spans="1:7" x14ac:dyDescent="0.3">
      <c r="A1557" t="s">
        <v>168</v>
      </c>
      <c r="B1557">
        <v>125047</v>
      </c>
      <c r="C1557">
        <v>0</v>
      </c>
      <c r="D1557">
        <v>0</v>
      </c>
      <c r="E1557">
        <v>0</v>
      </c>
      <c r="F1557" t="s">
        <v>1759</v>
      </c>
      <c r="G1557" t="s">
        <v>2084</v>
      </c>
    </row>
    <row r="1558" spans="1:7" x14ac:dyDescent="0.3">
      <c r="A1558" t="s">
        <v>1228</v>
      </c>
      <c r="B1558">
        <v>125350</v>
      </c>
      <c r="C1558">
        <v>1</v>
      </c>
      <c r="D1558">
        <v>0</v>
      </c>
      <c r="E1558">
        <v>1</v>
      </c>
      <c r="F1558" t="s">
        <v>387</v>
      </c>
      <c r="G1558" t="s">
        <v>51</v>
      </c>
    </row>
    <row r="1559" spans="1:7" x14ac:dyDescent="0.3">
      <c r="A1559" t="s">
        <v>590</v>
      </c>
      <c r="B1559">
        <v>125491</v>
      </c>
      <c r="C1559">
        <v>0</v>
      </c>
      <c r="D1559">
        <v>0</v>
      </c>
      <c r="E1559">
        <v>1</v>
      </c>
      <c r="F1559" t="s">
        <v>58</v>
      </c>
      <c r="G1559" t="s">
        <v>51</v>
      </c>
    </row>
    <row r="1560" spans="1:7" x14ac:dyDescent="0.3">
      <c r="A1560" t="s">
        <v>590</v>
      </c>
      <c r="B1560">
        <v>125491</v>
      </c>
      <c r="C1560">
        <v>0</v>
      </c>
      <c r="D1560">
        <v>0</v>
      </c>
      <c r="E1560">
        <v>1</v>
      </c>
      <c r="F1560" t="s">
        <v>58</v>
      </c>
      <c r="G1560" t="s">
        <v>51</v>
      </c>
    </row>
    <row r="1561" spans="1:7" x14ac:dyDescent="0.3">
      <c r="A1561" t="s">
        <v>519</v>
      </c>
      <c r="B1561">
        <v>125983</v>
      </c>
      <c r="C1561">
        <v>0</v>
      </c>
      <c r="D1561">
        <v>0</v>
      </c>
      <c r="E1561">
        <v>0</v>
      </c>
      <c r="F1561" t="s">
        <v>387</v>
      </c>
      <c r="G1561" t="s">
        <v>51</v>
      </c>
    </row>
    <row r="1562" spans="1:7" x14ac:dyDescent="0.3">
      <c r="A1562" t="s">
        <v>519</v>
      </c>
      <c r="B1562">
        <v>125983</v>
      </c>
      <c r="C1562">
        <v>0</v>
      </c>
      <c r="D1562">
        <v>0</v>
      </c>
      <c r="E1562">
        <v>0</v>
      </c>
      <c r="F1562" t="s">
        <v>387</v>
      </c>
      <c r="G1562" t="s">
        <v>51</v>
      </c>
    </row>
    <row r="1563" spans="1:7" x14ac:dyDescent="0.3">
      <c r="A1563" t="s">
        <v>45</v>
      </c>
      <c r="B1563">
        <v>126425</v>
      </c>
      <c r="C1563">
        <v>1</v>
      </c>
      <c r="D1563">
        <v>0</v>
      </c>
      <c r="E1563">
        <v>1</v>
      </c>
      <c r="F1563" t="s">
        <v>58</v>
      </c>
      <c r="G1563" t="s">
        <v>51</v>
      </c>
    </row>
    <row r="1564" spans="1:7" x14ac:dyDescent="0.3">
      <c r="A1564" t="s">
        <v>45</v>
      </c>
      <c r="B1564">
        <v>126495</v>
      </c>
      <c r="C1564">
        <v>1</v>
      </c>
      <c r="D1564">
        <v>1</v>
      </c>
      <c r="E1564">
        <v>1</v>
      </c>
      <c r="F1564" t="s">
        <v>1759</v>
      </c>
      <c r="G1564" t="s">
        <v>51</v>
      </c>
    </row>
    <row r="1565" spans="1:7" x14ac:dyDescent="0.3">
      <c r="A1565" t="s">
        <v>45</v>
      </c>
      <c r="B1565">
        <v>126495</v>
      </c>
      <c r="C1565">
        <v>1</v>
      </c>
      <c r="D1565">
        <v>1</v>
      </c>
      <c r="E1565">
        <v>1</v>
      </c>
      <c r="F1565" t="s">
        <v>1759</v>
      </c>
      <c r="G1565" t="s">
        <v>51</v>
      </c>
    </row>
    <row r="1566" spans="1:7" x14ac:dyDescent="0.3">
      <c r="A1566" t="s">
        <v>45</v>
      </c>
      <c r="B1566">
        <v>126495</v>
      </c>
      <c r="C1566">
        <v>1</v>
      </c>
      <c r="D1566">
        <v>1</v>
      </c>
      <c r="E1566">
        <v>1</v>
      </c>
      <c r="F1566" t="s">
        <v>1759</v>
      </c>
      <c r="G1566" t="s">
        <v>51</v>
      </c>
    </row>
    <row r="1567" spans="1:7" x14ac:dyDescent="0.3">
      <c r="A1567" t="s">
        <v>45</v>
      </c>
      <c r="B1567">
        <v>126495</v>
      </c>
      <c r="C1567">
        <v>1</v>
      </c>
      <c r="D1567">
        <v>1</v>
      </c>
      <c r="E1567">
        <v>1</v>
      </c>
      <c r="F1567" t="s">
        <v>1759</v>
      </c>
      <c r="G1567" t="s">
        <v>51</v>
      </c>
    </row>
    <row r="1568" spans="1:7" x14ac:dyDescent="0.3">
      <c r="A1568" t="s">
        <v>45</v>
      </c>
      <c r="B1568">
        <v>126495</v>
      </c>
      <c r="C1568">
        <v>1</v>
      </c>
      <c r="D1568">
        <v>1</v>
      </c>
      <c r="E1568">
        <v>1</v>
      </c>
      <c r="F1568" t="s">
        <v>1759</v>
      </c>
      <c r="G1568" t="s">
        <v>51</v>
      </c>
    </row>
    <row r="1569" spans="1:7" x14ac:dyDescent="0.3">
      <c r="A1569" t="s">
        <v>160</v>
      </c>
      <c r="B1569">
        <v>126627</v>
      </c>
      <c r="C1569">
        <v>0</v>
      </c>
      <c r="D1569">
        <v>0</v>
      </c>
      <c r="E1569">
        <v>1</v>
      </c>
      <c r="F1569" t="s">
        <v>1759</v>
      </c>
      <c r="G1569" t="s">
        <v>51</v>
      </c>
    </row>
    <row r="1570" spans="1:7" x14ac:dyDescent="0.3">
      <c r="A1570" t="s">
        <v>78</v>
      </c>
      <c r="B1570">
        <v>126650</v>
      </c>
      <c r="C1570">
        <v>1</v>
      </c>
      <c r="D1570">
        <v>0</v>
      </c>
      <c r="E1570">
        <v>1</v>
      </c>
      <c r="F1570" t="s">
        <v>58</v>
      </c>
      <c r="G1570" t="s">
        <v>51</v>
      </c>
    </row>
    <row r="1571" spans="1:7" x14ac:dyDescent="0.3">
      <c r="A1571" t="s">
        <v>78</v>
      </c>
      <c r="B1571">
        <v>126650</v>
      </c>
      <c r="C1571">
        <v>1</v>
      </c>
      <c r="D1571">
        <v>0</v>
      </c>
      <c r="E1571">
        <v>1</v>
      </c>
      <c r="F1571" t="s">
        <v>58</v>
      </c>
      <c r="G1571" t="s">
        <v>51</v>
      </c>
    </row>
    <row r="1572" spans="1:7" x14ac:dyDescent="0.3">
      <c r="A1572" t="s">
        <v>78</v>
      </c>
      <c r="B1572">
        <v>126650</v>
      </c>
      <c r="C1572">
        <v>1</v>
      </c>
      <c r="D1572">
        <v>0</v>
      </c>
      <c r="E1572">
        <v>1</v>
      </c>
      <c r="F1572" t="s">
        <v>58</v>
      </c>
      <c r="G1572" t="s">
        <v>51</v>
      </c>
    </row>
    <row r="1573" spans="1:7" x14ac:dyDescent="0.3">
      <c r="A1573" t="s">
        <v>78</v>
      </c>
      <c r="B1573">
        <v>126650</v>
      </c>
      <c r="C1573">
        <v>1</v>
      </c>
      <c r="D1573">
        <v>0</v>
      </c>
      <c r="E1573">
        <v>1</v>
      </c>
      <c r="F1573" t="s">
        <v>58</v>
      </c>
      <c r="G1573" t="s">
        <v>51</v>
      </c>
    </row>
    <row r="1574" spans="1:7" x14ac:dyDescent="0.3">
      <c r="A1574" t="s">
        <v>78</v>
      </c>
      <c r="B1574">
        <v>126650</v>
      </c>
      <c r="C1574">
        <v>1</v>
      </c>
      <c r="D1574">
        <v>0</v>
      </c>
      <c r="E1574">
        <v>1</v>
      </c>
      <c r="F1574" t="s">
        <v>58</v>
      </c>
      <c r="G1574" t="s">
        <v>51</v>
      </c>
    </row>
    <row r="1575" spans="1:7" x14ac:dyDescent="0.3">
      <c r="A1575" t="s">
        <v>78</v>
      </c>
      <c r="B1575">
        <v>126650</v>
      </c>
      <c r="C1575">
        <v>1</v>
      </c>
      <c r="D1575">
        <v>0</v>
      </c>
      <c r="E1575">
        <v>1</v>
      </c>
      <c r="F1575" t="s">
        <v>58</v>
      </c>
      <c r="G1575" t="s">
        <v>51</v>
      </c>
    </row>
    <row r="1576" spans="1:7" x14ac:dyDescent="0.3">
      <c r="A1576" t="s">
        <v>78</v>
      </c>
      <c r="B1576">
        <v>126650</v>
      </c>
      <c r="C1576">
        <v>1</v>
      </c>
      <c r="D1576">
        <v>0</v>
      </c>
      <c r="E1576">
        <v>1</v>
      </c>
      <c r="F1576" t="s">
        <v>58</v>
      </c>
      <c r="G1576" t="s">
        <v>51</v>
      </c>
    </row>
    <row r="1577" spans="1:7" x14ac:dyDescent="0.3">
      <c r="A1577" t="s">
        <v>36</v>
      </c>
      <c r="B1577">
        <v>127000</v>
      </c>
      <c r="C1577">
        <v>1</v>
      </c>
      <c r="D1577">
        <v>0</v>
      </c>
      <c r="E1577">
        <v>0</v>
      </c>
      <c r="F1577" t="s">
        <v>387</v>
      </c>
      <c r="G1577" t="s">
        <v>2085</v>
      </c>
    </row>
    <row r="1578" spans="1:7" x14ac:dyDescent="0.3">
      <c r="A1578" t="s">
        <v>36</v>
      </c>
      <c r="B1578">
        <v>127000</v>
      </c>
      <c r="C1578">
        <v>1</v>
      </c>
      <c r="D1578">
        <v>0</v>
      </c>
      <c r="E1578">
        <v>0</v>
      </c>
      <c r="F1578" t="s">
        <v>387</v>
      </c>
      <c r="G1578" t="s">
        <v>2085</v>
      </c>
    </row>
    <row r="1579" spans="1:7" x14ac:dyDescent="0.3">
      <c r="A1579" t="s">
        <v>36</v>
      </c>
      <c r="B1579">
        <v>127000</v>
      </c>
      <c r="C1579">
        <v>1</v>
      </c>
      <c r="D1579">
        <v>0</v>
      </c>
      <c r="E1579">
        <v>0</v>
      </c>
      <c r="F1579" t="s">
        <v>387</v>
      </c>
      <c r="G1579" t="s">
        <v>2085</v>
      </c>
    </row>
    <row r="1580" spans="1:7" x14ac:dyDescent="0.3">
      <c r="A1580" t="s">
        <v>36</v>
      </c>
      <c r="B1580">
        <v>127000</v>
      </c>
      <c r="C1580">
        <v>1</v>
      </c>
      <c r="D1580">
        <v>0</v>
      </c>
      <c r="E1580">
        <v>0</v>
      </c>
      <c r="F1580" t="s">
        <v>387</v>
      </c>
      <c r="G1580" t="s">
        <v>2085</v>
      </c>
    </row>
    <row r="1581" spans="1:7" x14ac:dyDescent="0.3">
      <c r="A1581" t="s">
        <v>36</v>
      </c>
      <c r="B1581">
        <v>127000</v>
      </c>
      <c r="C1581">
        <v>1</v>
      </c>
      <c r="D1581">
        <v>0</v>
      </c>
      <c r="E1581">
        <v>0</v>
      </c>
      <c r="F1581" t="s">
        <v>387</v>
      </c>
      <c r="G1581" t="s">
        <v>2085</v>
      </c>
    </row>
    <row r="1582" spans="1:7" x14ac:dyDescent="0.3">
      <c r="A1582" t="s">
        <v>36</v>
      </c>
      <c r="B1582">
        <v>127000</v>
      </c>
      <c r="C1582">
        <v>1</v>
      </c>
      <c r="D1582">
        <v>0</v>
      </c>
      <c r="E1582">
        <v>0</v>
      </c>
      <c r="F1582" t="s">
        <v>387</v>
      </c>
      <c r="G1582" t="s">
        <v>2085</v>
      </c>
    </row>
    <row r="1583" spans="1:7" x14ac:dyDescent="0.3">
      <c r="A1583" t="s">
        <v>356</v>
      </c>
      <c r="B1583">
        <v>127000</v>
      </c>
      <c r="C1583">
        <v>1</v>
      </c>
      <c r="D1583">
        <v>1</v>
      </c>
      <c r="E1583">
        <v>1</v>
      </c>
      <c r="F1583" t="s">
        <v>1759</v>
      </c>
      <c r="G1583" t="s">
        <v>51</v>
      </c>
    </row>
    <row r="1584" spans="1:7" x14ac:dyDescent="0.3">
      <c r="A1584" t="s">
        <v>62</v>
      </c>
      <c r="B1584">
        <v>127026</v>
      </c>
      <c r="C1584">
        <v>1</v>
      </c>
      <c r="D1584">
        <v>0</v>
      </c>
      <c r="E1584">
        <v>1</v>
      </c>
      <c r="F1584" t="s">
        <v>58</v>
      </c>
      <c r="G1584" t="s">
        <v>51</v>
      </c>
    </row>
    <row r="1585" spans="1:7" x14ac:dyDescent="0.3">
      <c r="A1585" t="s">
        <v>62</v>
      </c>
      <c r="B1585">
        <v>127026</v>
      </c>
      <c r="C1585">
        <v>1</v>
      </c>
      <c r="D1585">
        <v>0</v>
      </c>
      <c r="E1585">
        <v>1</v>
      </c>
      <c r="F1585" t="s">
        <v>58</v>
      </c>
      <c r="G1585" t="s">
        <v>51</v>
      </c>
    </row>
    <row r="1586" spans="1:7" x14ac:dyDescent="0.3">
      <c r="A1586" t="s">
        <v>134</v>
      </c>
      <c r="B1586">
        <v>127227</v>
      </c>
      <c r="C1586">
        <v>1</v>
      </c>
      <c r="D1586">
        <v>1</v>
      </c>
      <c r="E1586">
        <v>0</v>
      </c>
      <c r="F1586" t="s">
        <v>387</v>
      </c>
      <c r="G1586" t="s">
        <v>2085</v>
      </c>
    </row>
    <row r="1587" spans="1:7" x14ac:dyDescent="0.3">
      <c r="A1587" t="s">
        <v>168</v>
      </c>
      <c r="B1587">
        <v>127499</v>
      </c>
      <c r="C1587">
        <v>1</v>
      </c>
      <c r="D1587">
        <v>1</v>
      </c>
      <c r="E1587">
        <v>1</v>
      </c>
      <c r="F1587" t="s">
        <v>58</v>
      </c>
      <c r="G1587" t="s">
        <v>51</v>
      </c>
    </row>
    <row r="1588" spans="1:7" x14ac:dyDescent="0.3">
      <c r="A1588" t="s">
        <v>45</v>
      </c>
      <c r="B1588">
        <v>127500</v>
      </c>
      <c r="C1588">
        <v>1</v>
      </c>
      <c r="D1588">
        <v>1</v>
      </c>
      <c r="E1588">
        <v>1</v>
      </c>
      <c r="F1588" t="s">
        <v>58</v>
      </c>
      <c r="G1588" t="s">
        <v>51</v>
      </c>
    </row>
    <row r="1589" spans="1:7" x14ac:dyDescent="0.3">
      <c r="A1589" t="s">
        <v>45</v>
      </c>
      <c r="B1589">
        <v>127500</v>
      </c>
      <c r="C1589">
        <v>1</v>
      </c>
      <c r="D1589">
        <v>1</v>
      </c>
      <c r="E1589">
        <v>1</v>
      </c>
      <c r="F1589" t="s">
        <v>58</v>
      </c>
      <c r="G1589" t="s">
        <v>51</v>
      </c>
    </row>
    <row r="1590" spans="1:7" x14ac:dyDescent="0.3">
      <c r="A1590" t="s">
        <v>45</v>
      </c>
      <c r="B1590">
        <v>127500</v>
      </c>
      <c r="C1590">
        <v>1</v>
      </c>
      <c r="D1590">
        <v>0</v>
      </c>
      <c r="E1590">
        <v>0</v>
      </c>
      <c r="F1590" t="s">
        <v>58</v>
      </c>
      <c r="G1590" t="s">
        <v>51</v>
      </c>
    </row>
    <row r="1591" spans="1:7" x14ac:dyDescent="0.3">
      <c r="A1591" t="s">
        <v>45</v>
      </c>
      <c r="B1591">
        <v>127500</v>
      </c>
      <c r="C1591">
        <v>1</v>
      </c>
      <c r="D1591">
        <v>0</v>
      </c>
      <c r="E1591">
        <v>0</v>
      </c>
      <c r="F1591" t="s">
        <v>58</v>
      </c>
      <c r="G1591" t="s">
        <v>51</v>
      </c>
    </row>
    <row r="1592" spans="1:7" x14ac:dyDescent="0.3">
      <c r="A1592" t="s">
        <v>36</v>
      </c>
      <c r="B1592">
        <v>127500</v>
      </c>
      <c r="C1592">
        <v>1</v>
      </c>
      <c r="D1592">
        <v>0</v>
      </c>
      <c r="E1592">
        <v>0</v>
      </c>
      <c r="F1592" t="s">
        <v>387</v>
      </c>
      <c r="G1592" t="s">
        <v>2085</v>
      </c>
    </row>
    <row r="1593" spans="1:7" x14ac:dyDescent="0.3">
      <c r="A1593" t="s">
        <v>394</v>
      </c>
      <c r="B1593">
        <v>127680</v>
      </c>
      <c r="C1593">
        <v>1</v>
      </c>
      <c r="D1593">
        <v>1</v>
      </c>
      <c r="E1593">
        <v>1</v>
      </c>
      <c r="F1593" t="s">
        <v>387</v>
      </c>
      <c r="G1593" t="s">
        <v>2085</v>
      </c>
    </row>
    <row r="1594" spans="1:7" x14ac:dyDescent="0.3">
      <c r="A1594" t="s">
        <v>394</v>
      </c>
      <c r="B1594">
        <v>127680</v>
      </c>
      <c r="C1594">
        <v>1</v>
      </c>
      <c r="D1594">
        <v>1</v>
      </c>
      <c r="E1594">
        <v>1</v>
      </c>
      <c r="F1594" t="s">
        <v>387</v>
      </c>
      <c r="G1594" t="s">
        <v>2085</v>
      </c>
    </row>
    <row r="1595" spans="1:7" x14ac:dyDescent="0.3">
      <c r="A1595" t="s">
        <v>656</v>
      </c>
      <c r="B1595">
        <v>128826</v>
      </c>
      <c r="C1595">
        <v>1</v>
      </c>
      <c r="D1595">
        <v>1</v>
      </c>
      <c r="E1595">
        <v>1</v>
      </c>
      <c r="F1595" t="s">
        <v>1759</v>
      </c>
      <c r="G1595" t="s">
        <v>51</v>
      </c>
    </row>
    <row r="1596" spans="1:7" x14ac:dyDescent="0.3">
      <c r="A1596" t="s">
        <v>336</v>
      </c>
      <c r="B1596">
        <v>129500</v>
      </c>
      <c r="C1596">
        <v>1</v>
      </c>
      <c r="D1596">
        <v>1</v>
      </c>
      <c r="E1596">
        <v>1</v>
      </c>
      <c r="F1596" t="s">
        <v>58</v>
      </c>
      <c r="G1596" t="s">
        <v>51</v>
      </c>
    </row>
    <row r="1597" spans="1:7" x14ac:dyDescent="0.3">
      <c r="A1597" t="s">
        <v>336</v>
      </c>
      <c r="B1597">
        <v>129500</v>
      </c>
      <c r="C1597">
        <v>1</v>
      </c>
      <c r="D1597">
        <v>1</v>
      </c>
      <c r="E1597">
        <v>1</v>
      </c>
      <c r="F1597" t="s">
        <v>58</v>
      </c>
      <c r="G1597" t="s">
        <v>51</v>
      </c>
    </row>
    <row r="1598" spans="1:7" x14ac:dyDescent="0.3">
      <c r="A1598" t="s">
        <v>336</v>
      </c>
      <c r="B1598">
        <v>129500</v>
      </c>
      <c r="C1598">
        <v>1</v>
      </c>
      <c r="D1598">
        <v>1</v>
      </c>
      <c r="E1598">
        <v>1</v>
      </c>
      <c r="F1598" t="s">
        <v>58</v>
      </c>
      <c r="G1598" t="s">
        <v>51</v>
      </c>
    </row>
    <row r="1599" spans="1:7" x14ac:dyDescent="0.3">
      <c r="A1599" t="s">
        <v>336</v>
      </c>
      <c r="B1599">
        <v>129500</v>
      </c>
      <c r="C1599">
        <v>1</v>
      </c>
      <c r="D1599">
        <v>1</v>
      </c>
      <c r="E1599">
        <v>1</v>
      </c>
      <c r="F1599" t="s">
        <v>58</v>
      </c>
      <c r="G1599" t="s">
        <v>51</v>
      </c>
    </row>
    <row r="1600" spans="1:7" x14ac:dyDescent="0.3">
      <c r="A1600" t="s">
        <v>336</v>
      </c>
      <c r="B1600">
        <v>129500</v>
      </c>
      <c r="C1600">
        <v>1</v>
      </c>
      <c r="D1600">
        <v>1</v>
      </c>
      <c r="E1600">
        <v>1</v>
      </c>
      <c r="F1600" t="s">
        <v>58</v>
      </c>
      <c r="G1600" t="s">
        <v>51</v>
      </c>
    </row>
    <row r="1601" spans="1:7" x14ac:dyDescent="0.3">
      <c r="A1601" t="s">
        <v>336</v>
      </c>
      <c r="B1601">
        <v>129500</v>
      </c>
      <c r="C1601">
        <v>1</v>
      </c>
      <c r="D1601">
        <v>1</v>
      </c>
      <c r="E1601">
        <v>1</v>
      </c>
      <c r="F1601" t="s">
        <v>58</v>
      </c>
      <c r="G1601" t="s">
        <v>51</v>
      </c>
    </row>
    <row r="1602" spans="1:7" x14ac:dyDescent="0.3">
      <c r="A1602" t="s">
        <v>336</v>
      </c>
      <c r="B1602">
        <v>129500</v>
      </c>
      <c r="C1602">
        <v>1</v>
      </c>
      <c r="D1602">
        <v>1</v>
      </c>
      <c r="E1602">
        <v>1</v>
      </c>
      <c r="F1602" t="s">
        <v>58</v>
      </c>
      <c r="G1602" t="s">
        <v>51</v>
      </c>
    </row>
    <row r="1603" spans="1:7" x14ac:dyDescent="0.3">
      <c r="A1603" t="s">
        <v>336</v>
      </c>
      <c r="B1603">
        <v>129500</v>
      </c>
      <c r="C1603">
        <v>1</v>
      </c>
      <c r="D1603">
        <v>1</v>
      </c>
      <c r="E1603">
        <v>1</v>
      </c>
      <c r="F1603" t="s">
        <v>58</v>
      </c>
      <c r="G1603" t="s">
        <v>51</v>
      </c>
    </row>
    <row r="1604" spans="1:7" x14ac:dyDescent="0.3">
      <c r="A1604" t="s">
        <v>336</v>
      </c>
      <c r="B1604">
        <v>129500</v>
      </c>
      <c r="C1604">
        <v>1</v>
      </c>
      <c r="D1604">
        <v>1</v>
      </c>
      <c r="E1604">
        <v>1</v>
      </c>
      <c r="F1604" t="s">
        <v>58</v>
      </c>
      <c r="G1604" t="s">
        <v>51</v>
      </c>
    </row>
    <row r="1605" spans="1:7" x14ac:dyDescent="0.3">
      <c r="A1605" t="s">
        <v>336</v>
      </c>
      <c r="B1605">
        <v>129500</v>
      </c>
      <c r="C1605">
        <v>1</v>
      </c>
      <c r="D1605">
        <v>1</v>
      </c>
      <c r="E1605">
        <v>1</v>
      </c>
      <c r="F1605" t="s">
        <v>58</v>
      </c>
      <c r="G1605" t="s">
        <v>51</v>
      </c>
    </row>
    <row r="1606" spans="1:7" x14ac:dyDescent="0.3">
      <c r="A1606" t="s">
        <v>336</v>
      </c>
      <c r="B1606">
        <v>129500</v>
      </c>
      <c r="C1606">
        <v>1</v>
      </c>
      <c r="D1606">
        <v>1</v>
      </c>
      <c r="E1606">
        <v>1</v>
      </c>
      <c r="F1606" t="s">
        <v>58</v>
      </c>
      <c r="G1606" t="s">
        <v>51</v>
      </c>
    </row>
    <row r="1607" spans="1:7" x14ac:dyDescent="0.3">
      <c r="A1607" t="s">
        <v>336</v>
      </c>
      <c r="B1607">
        <v>129500</v>
      </c>
      <c r="C1607">
        <v>1</v>
      </c>
      <c r="D1607">
        <v>1</v>
      </c>
      <c r="E1607">
        <v>1</v>
      </c>
      <c r="F1607" t="s">
        <v>58</v>
      </c>
      <c r="G1607" t="s">
        <v>51</v>
      </c>
    </row>
    <row r="1608" spans="1:7" x14ac:dyDescent="0.3">
      <c r="A1608" t="s">
        <v>336</v>
      </c>
      <c r="B1608">
        <v>129500</v>
      </c>
      <c r="C1608">
        <v>1</v>
      </c>
      <c r="D1608">
        <v>1</v>
      </c>
      <c r="E1608">
        <v>1</v>
      </c>
      <c r="F1608" t="s">
        <v>58</v>
      </c>
      <c r="G1608" t="s">
        <v>51</v>
      </c>
    </row>
    <row r="1609" spans="1:7" x14ac:dyDescent="0.3">
      <c r="A1609" t="s">
        <v>336</v>
      </c>
      <c r="B1609">
        <v>129500</v>
      </c>
      <c r="C1609">
        <v>1</v>
      </c>
      <c r="D1609">
        <v>1</v>
      </c>
      <c r="E1609">
        <v>1</v>
      </c>
      <c r="F1609" t="s">
        <v>58</v>
      </c>
      <c r="G1609" t="s">
        <v>51</v>
      </c>
    </row>
    <row r="1610" spans="1:7" x14ac:dyDescent="0.3">
      <c r="A1610" t="s">
        <v>336</v>
      </c>
      <c r="B1610">
        <v>129500</v>
      </c>
      <c r="C1610">
        <v>1</v>
      </c>
      <c r="D1610">
        <v>1</v>
      </c>
      <c r="E1610">
        <v>1</v>
      </c>
      <c r="F1610" t="s">
        <v>58</v>
      </c>
      <c r="G1610" t="s">
        <v>51</v>
      </c>
    </row>
    <row r="1611" spans="1:7" x14ac:dyDescent="0.3">
      <c r="A1611" t="s">
        <v>336</v>
      </c>
      <c r="B1611">
        <v>129500</v>
      </c>
      <c r="C1611">
        <v>1</v>
      </c>
      <c r="D1611">
        <v>1</v>
      </c>
      <c r="E1611">
        <v>1</v>
      </c>
      <c r="F1611" t="s">
        <v>58</v>
      </c>
      <c r="G1611" t="s">
        <v>51</v>
      </c>
    </row>
    <row r="1612" spans="1:7" x14ac:dyDescent="0.3">
      <c r="A1612" t="s">
        <v>336</v>
      </c>
      <c r="B1612">
        <v>129500</v>
      </c>
      <c r="C1612">
        <v>1</v>
      </c>
      <c r="D1612">
        <v>1</v>
      </c>
      <c r="E1612">
        <v>1</v>
      </c>
      <c r="F1612" t="s">
        <v>58</v>
      </c>
      <c r="G1612" t="s">
        <v>51</v>
      </c>
    </row>
    <row r="1613" spans="1:7" x14ac:dyDescent="0.3">
      <c r="A1613" t="s">
        <v>336</v>
      </c>
      <c r="B1613">
        <v>129500</v>
      </c>
      <c r="C1613">
        <v>1</v>
      </c>
      <c r="D1613">
        <v>1</v>
      </c>
      <c r="E1613">
        <v>1</v>
      </c>
      <c r="F1613" t="s">
        <v>58</v>
      </c>
      <c r="G1613" t="s">
        <v>51</v>
      </c>
    </row>
    <row r="1614" spans="1:7" x14ac:dyDescent="0.3">
      <c r="A1614" t="s">
        <v>336</v>
      </c>
      <c r="B1614">
        <v>129500</v>
      </c>
      <c r="C1614">
        <v>1</v>
      </c>
      <c r="D1614">
        <v>1</v>
      </c>
      <c r="E1614">
        <v>1</v>
      </c>
      <c r="F1614" t="s">
        <v>58</v>
      </c>
      <c r="G1614" t="s">
        <v>51</v>
      </c>
    </row>
    <row r="1615" spans="1:7" x14ac:dyDescent="0.3">
      <c r="A1615" t="s">
        <v>336</v>
      </c>
      <c r="B1615">
        <v>129500</v>
      </c>
      <c r="C1615">
        <v>1</v>
      </c>
      <c r="D1615">
        <v>1</v>
      </c>
      <c r="E1615">
        <v>1</v>
      </c>
      <c r="F1615" t="s">
        <v>58</v>
      </c>
      <c r="G1615" t="s">
        <v>51</v>
      </c>
    </row>
    <row r="1616" spans="1:7" x14ac:dyDescent="0.3">
      <c r="A1616" t="s">
        <v>336</v>
      </c>
      <c r="B1616">
        <v>129500</v>
      </c>
      <c r="C1616">
        <v>1</v>
      </c>
      <c r="D1616">
        <v>1</v>
      </c>
      <c r="E1616">
        <v>1</v>
      </c>
      <c r="F1616" t="s">
        <v>58</v>
      </c>
      <c r="G1616" t="s">
        <v>51</v>
      </c>
    </row>
    <row r="1617" spans="1:7" x14ac:dyDescent="0.3">
      <c r="A1617" t="s">
        <v>336</v>
      </c>
      <c r="B1617">
        <v>129500</v>
      </c>
      <c r="C1617">
        <v>1</v>
      </c>
      <c r="D1617">
        <v>1</v>
      </c>
      <c r="E1617">
        <v>1</v>
      </c>
      <c r="F1617" t="s">
        <v>58</v>
      </c>
      <c r="G1617" t="s">
        <v>51</v>
      </c>
    </row>
    <row r="1618" spans="1:7" x14ac:dyDescent="0.3">
      <c r="A1618" t="s">
        <v>36</v>
      </c>
      <c r="B1618">
        <v>130000</v>
      </c>
      <c r="C1618">
        <v>1</v>
      </c>
      <c r="D1618">
        <v>0</v>
      </c>
      <c r="E1618">
        <v>1</v>
      </c>
      <c r="F1618" t="s">
        <v>58</v>
      </c>
      <c r="G1618" t="s">
        <v>2085</v>
      </c>
    </row>
    <row r="1619" spans="1:7" x14ac:dyDescent="0.3">
      <c r="A1619" t="s">
        <v>36</v>
      </c>
      <c r="B1619">
        <v>130000</v>
      </c>
      <c r="C1619">
        <v>1</v>
      </c>
      <c r="D1619">
        <v>0</v>
      </c>
      <c r="E1619">
        <v>1</v>
      </c>
      <c r="F1619" t="s">
        <v>58</v>
      </c>
      <c r="G1619" t="s">
        <v>2085</v>
      </c>
    </row>
    <row r="1620" spans="1:7" x14ac:dyDescent="0.3">
      <c r="A1620" t="s">
        <v>36</v>
      </c>
      <c r="B1620">
        <v>130000</v>
      </c>
      <c r="C1620">
        <v>1</v>
      </c>
      <c r="D1620">
        <v>1</v>
      </c>
      <c r="E1620">
        <v>1</v>
      </c>
      <c r="F1620" t="s">
        <v>58</v>
      </c>
      <c r="G1620" t="s">
        <v>51</v>
      </c>
    </row>
    <row r="1621" spans="1:7" x14ac:dyDescent="0.3">
      <c r="A1621" t="s">
        <v>287</v>
      </c>
      <c r="B1621">
        <v>130000</v>
      </c>
      <c r="C1621">
        <v>1</v>
      </c>
      <c r="D1621">
        <v>0</v>
      </c>
      <c r="E1621">
        <v>1</v>
      </c>
      <c r="F1621" t="s">
        <v>58</v>
      </c>
      <c r="G1621" t="s">
        <v>51</v>
      </c>
    </row>
    <row r="1622" spans="1:7" x14ac:dyDescent="0.3">
      <c r="A1622" t="s">
        <v>36</v>
      </c>
      <c r="B1622">
        <v>130000</v>
      </c>
      <c r="C1622">
        <v>1</v>
      </c>
      <c r="D1622">
        <v>0</v>
      </c>
      <c r="E1622">
        <v>1</v>
      </c>
      <c r="F1622" t="s">
        <v>58</v>
      </c>
      <c r="G1622" t="s">
        <v>2085</v>
      </c>
    </row>
    <row r="1623" spans="1:7" x14ac:dyDescent="0.3">
      <c r="A1623" t="s">
        <v>36</v>
      </c>
      <c r="B1623">
        <v>130000</v>
      </c>
      <c r="C1623">
        <v>1</v>
      </c>
      <c r="D1623">
        <v>0</v>
      </c>
      <c r="E1623">
        <v>1</v>
      </c>
      <c r="F1623" t="s">
        <v>58</v>
      </c>
      <c r="G1623" t="s">
        <v>2085</v>
      </c>
    </row>
    <row r="1624" spans="1:7" x14ac:dyDescent="0.3">
      <c r="A1624" t="s">
        <v>36</v>
      </c>
      <c r="B1624">
        <v>130000</v>
      </c>
      <c r="C1624">
        <v>1</v>
      </c>
      <c r="D1624">
        <v>0</v>
      </c>
      <c r="E1624">
        <v>1</v>
      </c>
      <c r="F1624" t="s">
        <v>58</v>
      </c>
      <c r="G1624" t="s">
        <v>2085</v>
      </c>
    </row>
    <row r="1625" spans="1:7" x14ac:dyDescent="0.3">
      <c r="A1625" t="s">
        <v>36</v>
      </c>
      <c r="B1625">
        <v>130000</v>
      </c>
      <c r="C1625">
        <v>1</v>
      </c>
      <c r="D1625">
        <v>0</v>
      </c>
      <c r="E1625">
        <v>1</v>
      </c>
      <c r="F1625" t="s">
        <v>58</v>
      </c>
      <c r="G1625" t="s">
        <v>2085</v>
      </c>
    </row>
    <row r="1626" spans="1:7" x14ac:dyDescent="0.3">
      <c r="A1626" t="s">
        <v>36</v>
      </c>
      <c r="B1626">
        <v>130000</v>
      </c>
      <c r="C1626">
        <v>1</v>
      </c>
      <c r="D1626">
        <v>0</v>
      </c>
      <c r="E1626">
        <v>1</v>
      </c>
      <c r="F1626" t="s">
        <v>58</v>
      </c>
      <c r="G1626" t="s">
        <v>2085</v>
      </c>
    </row>
    <row r="1627" spans="1:7" x14ac:dyDescent="0.3">
      <c r="A1627" t="s">
        <v>36</v>
      </c>
      <c r="B1627">
        <v>130000</v>
      </c>
      <c r="C1627">
        <v>1</v>
      </c>
      <c r="D1627">
        <v>0</v>
      </c>
      <c r="E1627">
        <v>1</v>
      </c>
      <c r="F1627" t="s">
        <v>58</v>
      </c>
      <c r="G1627" t="s">
        <v>2085</v>
      </c>
    </row>
    <row r="1628" spans="1:7" x14ac:dyDescent="0.3">
      <c r="A1628" t="s">
        <v>36</v>
      </c>
      <c r="B1628">
        <v>130000</v>
      </c>
      <c r="C1628">
        <v>1</v>
      </c>
      <c r="D1628">
        <v>0</v>
      </c>
      <c r="E1628">
        <v>1</v>
      </c>
      <c r="F1628" t="s">
        <v>58</v>
      </c>
      <c r="G1628" t="s">
        <v>2085</v>
      </c>
    </row>
    <row r="1629" spans="1:7" x14ac:dyDescent="0.3">
      <c r="A1629" t="s">
        <v>36</v>
      </c>
      <c r="B1629">
        <v>130000</v>
      </c>
      <c r="C1629">
        <v>1</v>
      </c>
      <c r="D1629">
        <v>0</v>
      </c>
      <c r="E1629">
        <v>1</v>
      </c>
      <c r="F1629" t="s">
        <v>58</v>
      </c>
      <c r="G1629" t="s">
        <v>2085</v>
      </c>
    </row>
    <row r="1630" spans="1:7" x14ac:dyDescent="0.3">
      <c r="A1630" t="s">
        <v>36</v>
      </c>
      <c r="B1630">
        <v>130000</v>
      </c>
      <c r="C1630">
        <v>1</v>
      </c>
      <c r="D1630">
        <v>0</v>
      </c>
      <c r="E1630">
        <v>1</v>
      </c>
      <c r="F1630" t="s">
        <v>58</v>
      </c>
      <c r="G1630" t="s">
        <v>2085</v>
      </c>
    </row>
    <row r="1631" spans="1:7" x14ac:dyDescent="0.3">
      <c r="A1631" t="s">
        <v>36</v>
      </c>
      <c r="B1631">
        <v>130000</v>
      </c>
      <c r="C1631">
        <v>1</v>
      </c>
      <c r="D1631">
        <v>0</v>
      </c>
      <c r="E1631">
        <v>1</v>
      </c>
      <c r="F1631" t="s">
        <v>58</v>
      </c>
      <c r="G1631" t="s">
        <v>2085</v>
      </c>
    </row>
    <row r="1632" spans="1:7" x14ac:dyDescent="0.3">
      <c r="A1632" t="s">
        <v>36</v>
      </c>
      <c r="B1632">
        <v>130000</v>
      </c>
      <c r="C1632">
        <v>1</v>
      </c>
      <c r="D1632">
        <v>0</v>
      </c>
      <c r="E1632">
        <v>1</v>
      </c>
      <c r="F1632" t="s">
        <v>58</v>
      </c>
      <c r="G1632" t="s">
        <v>2085</v>
      </c>
    </row>
    <row r="1633" spans="1:7" x14ac:dyDescent="0.3">
      <c r="A1633" t="s">
        <v>36</v>
      </c>
      <c r="B1633">
        <v>130000</v>
      </c>
      <c r="C1633">
        <v>1</v>
      </c>
      <c r="D1633">
        <v>0</v>
      </c>
      <c r="E1633">
        <v>1</v>
      </c>
      <c r="F1633" t="s">
        <v>58</v>
      </c>
      <c r="G1633" t="s">
        <v>2085</v>
      </c>
    </row>
    <row r="1634" spans="1:7" x14ac:dyDescent="0.3">
      <c r="A1634" t="s">
        <v>36</v>
      </c>
      <c r="B1634">
        <v>130000</v>
      </c>
      <c r="C1634">
        <v>1</v>
      </c>
      <c r="D1634">
        <v>0</v>
      </c>
      <c r="E1634">
        <v>1</v>
      </c>
      <c r="F1634" t="s">
        <v>58</v>
      </c>
      <c r="G1634" t="s">
        <v>2085</v>
      </c>
    </row>
    <row r="1635" spans="1:7" x14ac:dyDescent="0.3">
      <c r="A1635" t="s">
        <v>36</v>
      </c>
      <c r="B1635">
        <v>130000</v>
      </c>
      <c r="C1635">
        <v>1</v>
      </c>
      <c r="D1635">
        <v>0</v>
      </c>
      <c r="E1635">
        <v>1</v>
      </c>
      <c r="F1635" t="s">
        <v>58</v>
      </c>
      <c r="G1635" t="s">
        <v>2085</v>
      </c>
    </row>
    <row r="1636" spans="1:7" x14ac:dyDescent="0.3">
      <c r="A1636" t="s">
        <v>36</v>
      </c>
      <c r="B1636">
        <v>130000</v>
      </c>
      <c r="C1636">
        <v>1</v>
      </c>
      <c r="D1636">
        <v>0</v>
      </c>
      <c r="E1636">
        <v>1</v>
      </c>
      <c r="F1636" t="s">
        <v>58</v>
      </c>
      <c r="G1636" t="s">
        <v>2085</v>
      </c>
    </row>
    <row r="1637" spans="1:7" x14ac:dyDescent="0.3">
      <c r="A1637" t="s">
        <v>36</v>
      </c>
      <c r="B1637">
        <v>130000</v>
      </c>
      <c r="C1637">
        <v>1</v>
      </c>
      <c r="D1637">
        <v>0</v>
      </c>
      <c r="E1637">
        <v>1</v>
      </c>
      <c r="F1637" t="s">
        <v>58</v>
      </c>
      <c r="G1637" t="s">
        <v>2085</v>
      </c>
    </row>
    <row r="1638" spans="1:7" x14ac:dyDescent="0.3">
      <c r="A1638" t="s">
        <v>36</v>
      </c>
      <c r="B1638">
        <v>130000</v>
      </c>
      <c r="C1638">
        <v>1</v>
      </c>
      <c r="D1638">
        <v>0</v>
      </c>
      <c r="E1638">
        <v>1</v>
      </c>
      <c r="F1638" t="s">
        <v>58</v>
      </c>
      <c r="G1638" t="s">
        <v>2085</v>
      </c>
    </row>
    <row r="1639" spans="1:7" x14ac:dyDescent="0.3">
      <c r="A1639" t="s">
        <v>36</v>
      </c>
      <c r="B1639">
        <v>130000</v>
      </c>
      <c r="C1639">
        <v>1</v>
      </c>
      <c r="D1639">
        <v>0</v>
      </c>
      <c r="E1639">
        <v>0</v>
      </c>
      <c r="F1639" t="s">
        <v>58</v>
      </c>
      <c r="G1639" t="s">
        <v>51</v>
      </c>
    </row>
    <row r="1640" spans="1:7" x14ac:dyDescent="0.3">
      <c r="A1640" t="s">
        <v>45</v>
      </c>
      <c r="B1640">
        <v>130000</v>
      </c>
      <c r="C1640">
        <v>1</v>
      </c>
      <c r="D1640">
        <v>0</v>
      </c>
      <c r="E1640">
        <v>0</v>
      </c>
      <c r="F1640" t="s">
        <v>58</v>
      </c>
      <c r="G1640" t="s">
        <v>2085</v>
      </c>
    </row>
    <row r="1641" spans="1:7" x14ac:dyDescent="0.3">
      <c r="A1641" t="s">
        <v>36</v>
      </c>
      <c r="B1641">
        <v>130000</v>
      </c>
      <c r="C1641">
        <v>1</v>
      </c>
      <c r="D1641">
        <v>0</v>
      </c>
      <c r="E1641">
        <v>0</v>
      </c>
      <c r="F1641" t="s">
        <v>58</v>
      </c>
      <c r="G1641" t="s">
        <v>51</v>
      </c>
    </row>
    <row r="1642" spans="1:7" x14ac:dyDescent="0.3">
      <c r="A1642" t="s">
        <v>45</v>
      </c>
      <c r="B1642">
        <v>130000</v>
      </c>
      <c r="C1642">
        <v>1</v>
      </c>
      <c r="D1642">
        <v>0</v>
      </c>
      <c r="E1642">
        <v>0</v>
      </c>
      <c r="F1642" t="s">
        <v>58</v>
      </c>
      <c r="G1642" t="s">
        <v>2085</v>
      </c>
    </row>
    <row r="1643" spans="1:7" x14ac:dyDescent="0.3">
      <c r="A1643" t="s">
        <v>36</v>
      </c>
      <c r="B1643">
        <v>130000</v>
      </c>
      <c r="C1643">
        <v>0</v>
      </c>
      <c r="D1643">
        <v>0</v>
      </c>
      <c r="E1643">
        <v>0</v>
      </c>
      <c r="F1643" t="s">
        <v>387</v>
      </c>
      <c r="G1643" t="s">
        <v>2085</v>
      </c>
    </row>
    <row r="1644" spans="1:7" x14ac:dyDescent="0.3">
      <c r="A1644" t="s">
        <v>36</v>
      </c>
      <c r="B1644">
        <v>130000</v>
      </c>
      <c r="C1644">
        <v>0</v>
      </c>
      <c r="D1644">
        <v>0</v>
      </c>
      <c r="E1644">
        <v>0</v>
      </c>
      <c r="F1644" t="s">
        <v>387</v>
      </c>
      <c r="G1644" t="s">
        <v>2085</v>
      </c>
    </row>
    <row r="1645" spans="1:7" x14ac:dyDescent="0.3">
      <c r="A1645" t="s">
        <v>36</v>
      </c>
      <c r="B1645">
        <v>130000</v>
      </c>
      <c r="C1645">
        <v>1</v>
      </c>
      <c r="D1645">
        <v>0</v>
      </c>
      <c r="E1645">
        <v>0</v>
      </c>
      <c r="F1645" t="s">
        <v>387</v>
      </c>
      <c r="G1645" t="s">
        <v>51</v>
      </c>
    </row>
    <row r="1646" spans="1:7" x14ac:dyDescent="0.3">
      <c r="A1646" t="s">
        <v>36</v>
      </c>
      <c r="B1646">
        <v>130000</v>
      </c>
      <c r="C1646">
        <v>0</v>
      </c>
      <c r="D1646">
        <v>0</v>
      </c>
      <c r="E1646">
        <v>0</v>
      </c>
      <c r="F1646" t="s">
        <v>2047</v>
      </c>
      <c r="G1646" t="s">
        <v>2085</v>
      </c>
    </row>
    <row r="1647" spans="1:7" x14ac:dyDescent="0.3">
      <c r="A1647" t="s">
        <v>36</v>
      </c>
      <c r="B1647">
        <v>130000</v>
      </c>
      <c r="C1647">
        <v>0</v>
      </c>
      <c r="D1647">
        <v>0</v>
      </c>
      <c r="E1647">
        <v>0</v>
      </c>
      <c r="F1647" t="s">
        <v>2047</v>
      </c>
      <c r="G1647" t="s">
        <v>2085</v>
      </c>
    </row>
    <row r="1648" spans="1:7" x14ac:dyDescent="0.3">
      <c r="A1648" t="s">
        <v>36</v>
      </c>
      <c r="B1648">
        <v>130000</v>
      </c>
      <c r="C1648">
        <v>1</v>
      </c>
      <c r="D1648">
        <v>0</v>
      </c>
      <c r="E1648">
        <v>0</v>
      </c>
      <c r="F1648" t="s">
        <v>387</v>
      </c>
      <c r="G1648" t="s">
        <v>2085</v>
      </c>
    </row>
    <row r="1649" spans="1:7" x14ac:dyDescent="0.3">
      <c r="A1649" t="s">
        <v>36</v>
      </c>
      <c r="B1649">
        <v>130000</v>
      </c>
      <c r="C1649">
        <v>1</v>
      </c>
      <c r="D1649">
        <v>1</v>
      </c>
      <c r="E1649">
        <v>0</v>
      </c>
      <c r="F1649" t="s">
        <v>387</v>
      </c>
      <c r="G1649" t="s">
        <v>51</v>
      </c>
    </row>
    <row r="1650" spans="1:7" x14ac:dyDescent="0.3">
      <c r="A1650" t="s">
        <v>36</v>
      </c>
      <c r="B1650">
        <v>130000</v>
      </c>
      <c r="C1650">
        <v>0</v>
      </c>
      <c r="D1650">
        <v>0</v>
      </c>
      <c r="E1650">
        <v>0</v>
      </c>
      <c r="F1650" t="s">
        <v>387</v>
      </c>
      <c r="G1650" t="s">
        <v>2085</v>
      </c>
    </row>
    <row r="1651" spans="1:7" x14ac:dyDescent="0.3">
      <c r="A1651" t="s">
        <v>36</v>
      </c>
      <c r="B1651">
        <v>130000</v>
      </c>
      <c r="C1651">
        <v>0</v>
      </c>
      <c r="D1651">
        <v>0</v>
      </c>
      <c r="E1651">
        <v>0</v>
      </c>
      <c r="F1651" t="s">
        <v>387</v>
      </c>
      <c r="G1651" t="s">
        <v>2085</v>
      </c>
    </row>
    <row r="1652" spans="1:7" x14ac:dyDescent="0.3">
      <c r="A1652" t="s">
        <v>36</v>
      </c>
      <c r="B1652">
        <v>130000</v>
      </c>
      <c r="C1652">
        <v>0</v>
      </c>
      <c r="D1652">
        <v>0</v>
      </c>
      <c r="E1652">
        <v>0</v>
      </c>
      <c r="F1652" t="s">
        <v>387</v>
      </c>
      <c r="G1652" t="s">
        <v>2085</v>
      </c>
    </row>
    <row r="1653" spans="1:7" x14ac:dyDescent="0.3">
      <c r="A1653" t="s">
        <v>36</v>
      </c>
      <c r="B1653">
        <v>130000</v>
      </c>
      <c r="C1653">
        <v>0</v>
      </c>
      <c r="D1653">
        <v>0</v>
      </c>
      <c r="E1653">
        <v>0</v>
      </c>
      <c r="F1653" t="s">
        <v>387</v>
      </c>
      <c r="G1653" t="s">
        <v>2085</v>
      </c>
    </row>
    <row r="1654" spans="1:7" x14ac:dyDescent="0.3">
      <c r="A1654" t="s">
        <v>36</v>
      </c>
      <c r="B1654">
        <v>130000</v>
      </c>
      <c r="C1654">
        <v>0</v>
      </c>
      <c r="D1654">
        <v>0</v>
      </c>
      <c r="E1654">
        <v>0</v>
      </c>
      <c r="F1654" t="s">
        <v>572</v>
      </c>
      <c r="G1654" t="s">
        <v>2085</v>
      </c>
    </row>
    <row r="1655" spans="1:7" x14ac:dyDescent="0.3">
      <c r="A1655" t="s">
        <v>168</v>
      </c>
      <c r="B1655">
        <v>130223</v>
      </c>
      <c r="C1655">
        <v>0</v>
      </c>
      <c r="D1655">
        <v>0</v>
      </c>
      <c r="E1655">
        <v>0</v>
      </c>
      <c r="F1655" t="s">
        <v>58</v>
      </c>
      <c r="G1655" t="s">
        <v>51</v>
      </c>
    </row>
    <row r="1656" spans="1:7" x14ac:dyDescent="0.3">
      <c r="A1656" t="s">
        <v>168</v>
      </c>
      <c r="B1656">
        <v>130223</v>
      </c>
      <c r="C1656">
        <v>0</v>
      </c>
      <c r="D1656">
        <v>0</v>
      </c>
      <c r="E1656">
        <v>0</v>
      </c>
      <c r="F1656" t="s">
        <v>58</v>
      </c>
      <c r="G1656" t="s">
        <v>51</v>
      </c>
    </row>
    <row r="1657" spans="1:7" x14ac:dyDescent="0.3">
      <c r="A1657" t="s">
        <v>760</v>
      </c>
      <c r="B1657">
        <v>130522</v>
      </c>
      <c r="C1657">
        <v>1</v>
      </c>
      <c r="D1657">
        <v>0</v>
      </c>
      <c r="E1657">
        <v>1</v>
      </c>
      <c r="F1657" t="s">
        <v>58</v>
      </c>
      <c r="G1657" t="s">
        <v>51</v>
      </c>
    </row>
    <row r="1658" spans="1:7" x14ac:dyDescent="0.3">
      <c r="A1658" t="s">
        <v>760</v>
      </c>
      <c r="B1658">
        <v>130522</v>
      </c>
      <c r="C1658">
        <v>1</v>
      </c>
      <c r="D1658">
        <v>0</v>
      </c>
      <c r="E1658">
        <v>1</v>
      </c>
      <c r="F1658" t="s">
        <v>58</v>
      </c>
      <c r="G1658" t="s">
        <v>51</v>
      </c>
    </row>
    <row r="1659" spans="1:7" x14ac:dyDescent="0.3">
      <c r="A1659" t="s">
        <v>427</v>
      </c>
      <c r="B1659">
        <v>131287</v>
      </c>
      <c r="C1659">
        <v>1</v>
      </c>
      <c r="D1659">
        <v>1</v>
      </c>
      <c r="E1659">
        <v>1</v>
      </c>
      <c r="F1659" t="s">
        <v>58</v>
      </c>
      <c r="G1659" t="s">
        <v>51</v>
      </c>
    </row>
    <row r="1660" spans="1:7" x14ac:dyDescent="0.3">
      <c r="A1660" t="s">
        <v>45</v>
      </c>
      <c r="B1660">
        <v>131704</v>
      </c>
      <c r="C1660">
        <v>1</v>
      </c>
      <c r="D1660">
        <v>0</v>
      </c>
      <c r="E1660">
        <v>1</v>
      </c>
      <c r="F1660" t="s">
        <v>2047</v>
      </c>
      <c r="G1660" t="s">
        <v>51</v>
      </c>
    </row>
    <row r="1661" spans="1:7" x14ac:dyDescent="0.3">
      <c r="A1661" t="s">
        <v>954</v>
      </c>
      <c r="B1661">
        <v>131861</v>
      </c>
      <c r="C1661">
        <v>1</v>
      </c>
      <c r="D1661">
        <v>1</v>
      </c>
      <c r="E1661">
        <v>1</v>
      </c>
      <c r="F1661" t="s">
        <v>387</v>
      </c>
      <c r="G1661" t="s">
        <v>51</v>
      </c>
    </row>
    <row r="1662" spans="1:7" x14ac:dyDescent="0.3">
      <c r="A1662" t="s">
        <v>954</v>
      </c>
      <c r="B1662">
        <v>131861</v>
      </c>
      <c r="C1662">
        <v>1</v>
      </c>
      <c r="D1662">
        <v>1</v>
      </c>
      <c r="E1662">
        <v>1</v>
      </c>
      <c r="F1662" t="s">
        <v>387</v>
      </c>
      <c r="G1662" t="s">
        <v>51</v>
      </c>
    </row>
    <row r="1663" spans="1:7" x14ac:dyDescent="0.3">
      <c r="A1663" t="s">
        <v>954</v>
      </c>
      <c r="B1663">
        <v>131861</v>
      </c>
      <c r="C1663">
        <v>1</v>
      </c>
      <c r="D1663">
        <v>1</v>
      </c>
      <c r="E1663">
        <v>1</v>
      </c>
      <c r="F1663" t="s">
        <v>387</v>
      </c>
      <c r="G1663" t="s">
        <v>51</v>
      </c>
    </row>
    <row r="1664" spans="1:7" x14ac:dyDescent="0.3">
      <c r="A1664" t="s">
        <v>954</v>
      </c>
      <c r="B1664">
        <v>131861</v>
      </c>
      <c r="C1664">
        <v>1</v>
      </c>
      <c r="D1664">
        <v>1</v>
      </c>
      <c r="E1664">
        <v>1</v>
      </c>
      <c r="F1664" t="s">
        <v>387</v>
      </c>
      <c r="G1664" t="s">
        <v>51</v>
      </c>
    </row>
    <row r="1665" spans="1:7" x14ac:dyDescent="0.3">
      <c r="A1665" t="s">
        <v>954</v>
      </c>
      <c r="B1665">
        <v>131861</v>
      </c>
      <c r="C1665">
        <v>1</v>
      </c>
      <c r="D1665">
        <v>1</v>
      </c>
      <c r="E1665">
        <v>1</v>
      </c>
      <c r="F1665" t="s">
        <v>387</v>
      </c>
      <c r="G1665" t="s">
        <v>51</v>
      </c>
    </row>
    <row r="1666" spans="1:7" x14ac:dyDescent="0.3">
      <c r="A1666" t="s">
        <v>954</v>
      </c>
      <c r="B1666">
        <v>131861</v>
      </c>
      <c r="C1666">
        <v>1</v>
      </c>
      <c r="D1666">
        <v>1</v>
      </c>
      <c r="E1666">
        <v>1</v>
      </c>
      <c r="F1666" t="s">
        <v>387</v>
      </c>
      <c r="G1666" t="s">
        <v>51</v>
      </c>
    </row>
    <row r="1667" spans="1:7" x14ac:dyDescent="0.3">
      <c r="A1667" t="s">
        <v>279</v>
      </c>
      <c r="B1667">
        <v>132367</v>
      </c>
      <c r="C1667">
        <v>1</v>
      </c>
      <c r="D1667">
        <v>0</v>
      </c>
      <c r="E1667">
        <v>1</v>
      </c>
      <c r="F1667" t="s">
        <v>58</v>
      </c>
      <c r="G1667" t="s">
        <v>51</v>
      </c>
    </row>
    <row r="1668" spans="1:7" x14ac:dyDescent="0.3">
      <c r="A1668" t="s">
        <v>279</v>
      </c>
      <c r="B1668">
        <v>132367</v>
      </c>
      <c r="C1668">
        <v>1</v>
      </c>
      <c r="D1668">
        <v>0</v>
      </c>
      <c r="E1668">
        <v>1</v>
      </c>
      <c r="F1668" t="s">
        <v>58</v>
      </c>
      <c r="G1668" t="s">
        <v>51</v>
      </c>
    </row>
    <row r="1669" spans="1:7" x14ac:dyDescent="0.3">
      <c r="A1669" t="s">
        <v>279</v>
      </c>
      <c r="B1669">
        <v>132367</v>
      </c>
      <c r="C1669">
        <v>1</v>
      </c>
      <c r="D1669">
        <v>0</v>
      </c>
      <c r="E1669">
        <v>1</v>
      </c>
      <c r="F1669" t="s">
        <v>58</v>
      </c>
      <c r="G1669" t="s">
        <v>51</v>
      </c>
    </row>
    <row r="1670" spans="1:7" x14ac:dyDescent="0.3">
      <c r="A1670" t="s">
        <v>36</v>
      </c>
      <c r="B1670">
        <v>132662</v>
      </c>
      <c r="C1670">
        <v>1</v>
      </c>
      <c r="D1670">
        <v>0</v>
      </c>
      <c r="E1670">
        <v>0</v>
      </c>
      <c r="F1670" t="s">
        <v>58</v>
      </c>
      <c r="G1670" t="s">
        <v>51</v>
      </c>
    </row>
    <row r="1671" spans="1:7" x14ac:dyDescent="0.3">
      <c r="A1671" t="s">
        <v>336</v>
      </c>
      <c r="B1671">
        <v>132791</v>
      </c>
      <c r="C1671">
        <v>0</v>
      </c>
      <c r="D1671">
        <v>0</v>
      </c>
      <c r="E1671">
        <v>1</v>
      </c>
      <c r="F1671" t="s">
        <v>58</v>
      </c>
      <c r="G1671" t="s">
        <v>51</v>
      </c>
    </row>
    <row r="1672" spans="1:7" x14ac:dyDescent="0.3">
      <c r="A1672" t="s">
        <v>944</v>
      </c>
      <c r="B1672">
        <v>133142</v>
      </c>
      <c r="C1672">
        <v>1</v>
      </c>
      <c r="D1672">
        <v>0</v>
      </c>
      <c r="E1672">
        <v>1</v>
      </c>
      <c r="F1672" t="s">
        <v>1759</v>
      </c>
      <c r="G1672" t="s">
        <v>2084</v>
      </c>
    </row>
    <row r="1673" spans="1:7" x14ac:dyDescent="0.3">
      <c r="A1673" t="s">
        <v>944</v>
      </c>
      <c r="B1673">
        <v>133142</v>
      </c>
      <c r="C1673">
        <v>1</v>
      </c>
      <c r="D1673">
        <v>0</v>
      </c>
      <c r="E1673">
        <v>1</v>
      </c>
      <c r="F1673" t="s">
        <v>1759</v>
      </c>
      <c r="G1673" t="s">
        <v>2084</v>
      </c>
    </row>
    <row r="1674" spans="1:7" x14ac:dyDescent="0.3">
      <c r="A1674" t="s">
        <v>944</v>
      </c>
      <c r="B1674">
        <v>133142</v>
      </c>
      <c r="C1674">
        <v>1</v>
      </c>
      <c r="D1674">
        <v>0</v>
      </c>
      <c r="E1674">
        <v>1</v>
      </c>
      <c r="F1674" t="s">
        <v>1759</v>
      </c>
      <c r="G1674" t="s">
        <v>2084</v>
      </c>
    </row>
    <row r="1675" spans="1:7" x14ac:dyDescent="0.3">
      <c r="A1675" t="s">
        <v>944</v>
      </c>
      <c r="B1675">
        <v>133142</v>
      </c>
      <c r="C1675">
        <v>1</v>
      </c>
      <c r="D1675">
        <v>0</v>
      </c>
      <c r="E1675">
        <v>1</v>
      </c>
      <c r="F1675" t="s">
        <v>1759</v>
      </c>
      <c r="G1675" t="s">
        <v>2084</v>
      </c>
    </row>
    <row r="1676" spans="1:7" x14ac:dyDescent="0.3">
      <c r="A1676" t="s">
        <v>944</v>
      </c>
      <c r="B1676">
        <v>133142</v>
      </c>
      <c r="C1676">
        <v>1</v>
      </c>
      <c r="D1676">
        <v>0</v>
      </c>
      <c r="E1676">
        <v>1</v>
      </c>
      <c r="F1676" t="s">
        <v>1759</v>
      </c>
      <c r="G1676" t="s">
        <v>2084</v>
      </c>
    </row>
    <row r="1677" spans="1:7" x14ac:dyDescent="0.3">
      <c r="A1677" t="s">
        <v>279</v>
      </c>
      <c r="B1677">
        <v>133699</v>
      </c>
      <c r="C1677">
        <v>1</v>
      </c>
      <c r="D1677">
        <v>0</v>
      </c>
      <c r="E1677">
        <v>0</v>
      </c>
      <c r="F1677" t="s">
        <v>58</v>
      </c>
      <c r="G1677" t="s">
        <v>51</v>
      </c>
    </row>
    <row r="1678" spans="1:7" x14ac:dyDescent="0.3">
      <c r="A1678" t="s">
        <v>656</v>
      </c>
      <c r="B1678">
        <v>133773</v>
      </c>
      <c r="C1678">
        <v>1</v>
      </c>
      <c r="D1678">
        <v>1</v>
      </c>
      <c r="E1678">
        <v>1</v>
      </c>
      <c r="F1678" t="s">
        <v>1759</v>
      </c>
      <c r="G1678" t="s">
        <v>2085</v>
      </c>
    </row>
    <row r="1679" spans="1:7" x14ac:dyDescent="0.3">
      <c r="A1679" t="s">
        <v>656</v>
      </c>
      <c r="B1679">
        <v>133773</v>
      </c>
      <c r="C1679">
        <v>1</v>
      </c>
      <c r="D1679">
        <v>1</v>
      </c>
      <c r="E1679">
        <v>1</v>
      </c>
      <c r="F1679" t="s">
        <v>1759</v>
      </c>
      <c r="G1679" t="s">
        <v>2085</v>
      </c>
    </row>
    <row r="1680" spans="1:7" x14ac:dyDescent="0.3">
      <c r="A1680" t="s">
        <v>656</v>
      </c>
      <c r="B1680">
        <v>133773</v>
      </c>
      <c r="C1680">
        <v>1</v>
      </c>
      <c r="D1680">
        <v>1</v>
      </c>
      <c r="E1680">
        <v>1</v>
      </c>
      <c r="F1680" t="s">
        <v>1759</v>
      </c>
      <c r="G1680" t="s">
        <v>2085</v>
      </c>
    </row>
    <row r="1681" spans="1:7" x14ac:dyDescent="0.3">
      <c r="A1681" t="s">
        <v>656</v>
      </c>
      <c r="B1681">
        <v>133773</v>
      </c>
      <c r="C1681">
        <v>1</v>
      </c>
      <c r="D1681">
        <v>1</v>
      </c>
      <c r="E1681">
        <v>1</v>
      </c>
      <c r="F1681" t="s">
        <v>1759</v>
      </c>
      <c r="G1681" t="s">
        <v>2085</v>
      </c>
    </row>
    <row r="1682" spans="1:7" x14ac:dyDescent="0.3">
      <c r="A1682" t="s">
        <v>656</v>
      </c>
      <c r="B1682">
        <v>133773</v>
      </c>
      <c r="C1682">
        <v>1</v>
      </c>
      <c r="D1682">
        <v>1</v>
      </c>
      <c r="E1682">
        <v>1</v>
      </c>
      <c r="F1682" t="s">
        <v>1759</v>
      </c>
      <c r="G1682" t="s">
        <v>2085</v>
      </c>
    </row>
    <row r="1683" spans="1:7" x14ac:dyDescent="0.3">
      <c r="A1683" t="s">
        <v>656</v>
      </c>
      <c r="B1683">
        <v>134068</v>
      </c>
      <c r="C1683">
        <v>0</v>
      </c>
      <c r="D1683">
        <v>0</v>
      </c>
      <c r="E1683">
        <v>1</v>
      </c>
      <c r="F1683" t="s">
        <v>1759</v>
      </c>
      <c r="G1683" t="s">
        <v>51</v>
      </c>
    </row>
    <row r="1684" spans="1:7" x14ac:dyDescent="0.3">
      <c r="A1684" t="s">
        <v>124</v>
      </c>
      <c r="B1684">
        <v>134155</v>
      </c>
      <c r="C1684">
        <v>1</v>
      </c>
      <c r="D1684">
        <v>0</v>
      </c>
      <c r="E1684">
        <v>1</v>
      </c>
      <c r="F1684" t="s">
        <v>58</v>
      </c>
      <c r="G1684" t="s">
        <v>51</v>
      </c>
    </row>
    <row r="1685" spans="1:7" x14ac:dyDescent="0.3">
      <c r="A1685" t="s">
        <v>124</v>
      </c>
      <c r="B1685">
        <v>134155</v>
      </c>
      <c r="C1685">
        <v>1</v>
      </c>
      <c r="D1685">
        <v>0</v>
      </c>
      <c r="E1685">
        <v>1</v>
      </c>
      <c r="F1685" t="s">
        <v>58</v>
      </c>
      <c r="G1685" t="s">
        <v>51</v>
      </c>
    </row>
    <row r="1686" spans="1:7" x14ac:dyDescent="0.3">
      <c r="A1686" t="s">
        <v>444</v>
      </c>
      <c r="B1686">
        <v>134163</v>
      </c>
      <c r="C1686">
        <v>1</v>
      </c>
      <c r="D1686">
        <v>1</v>
      </c>
      <c r="E1686">
        <v>1</v>
      </c>
      <c r="F1686" t="s">
        <v>58</v>
      </c>
      <c r="G1686" t="s">
        <v>51</v>
      </c>
    </row>
    <row r="1687" spans="1:7" x14ac:dyDescent="0.3">
      <c r="A1687" t="s">
        <v>36</v>
      </c>
      <c r="B1687">
        <v>134321</v>
      </c>
      <c r="C1687">
        <v>1</v>
      </c>
      <c r="D1687">
        <v>1</v>
      </c>
      <c r="E1687">
        <v>1</v>
      </c>
      <c r="F1687" t="s">
        <v>58</v>
      </c>
      <c r="G1687" t="s">
        <v>51</v>
      </c>
    </row>
    <row r="1688" spans="1:7" x14ac:dyDescent="0.3">
      <c r="A1688" t="s">
        <v>1852</v>
      </c>
      <c r="B1688">
        <v>134737</v>
      </c>
      <c r="C1688">
        <v>0</v>
      </c>
      <c r="D1688">
        <v>0</v>
      </c>
      <c r="E1688">
        <v>1</v>
      </c>
      <c r="F1688" t="s">
        <v>1759</v>
      </c>
      <c r="G1688" t="s">
        <v>51</v>
      </c>
    </row>
    <row r="1689" spans="1:7" x14ac:dyDescent="0.3">
      <c r="A1689" t="s">
        <v>356</v>
      </c>
      <c r="B1689">
        <v>134898</v>
      </c>
      <c r="C1689">
        <v>1</v>
      </c>
      <c r="D1689">
        <v>1</v>
      </c>
      <c r="E1689">
        <v>1</v>
      </c>
      <c r="F1689" t="s">
        <v>58</v>
      </c>
      <c r="G1689" t="s">
        <v>51</v>
      </c>
    </row>
    <row r="1690" spans="1:7" x14ac:dyDescent="0.3">
      <c r="A1690" t="s">
        <v>243</v>
      </c>
      <c r="B1690">
        <v>135000</v>
      </c>
      <c r="C1690">
        <v>1</v>
      </c>
      <c r="D1690">
        <v>0</v>
      </c>
      <c r="E1690">
        <v>1</v>
      </c>
      <c r="F1690" t="s">
        <v>58</v>
      </c>
      <c r="G1690" t="s">
        <v>2085</v>
      </c>
    </row>
    <row r="1691" spans="1:7" x14ac:dyDescent="0.3">
      <c r="A1691" t="s">
        <v>36</v>
      </c>
      <c r="B1691">
        <v>135000</v>
      </c>
      <c r="C1691">
        <v>1</v>
      </c>
      <c r="D1691">
        <v>0</v>
      </c>
      <c r="E1691">
        <v>1</v>
      </c>
      <c r="F1691" t="s">
        <v>58</v>
      </c>
      <c r="G1691" t="s">
        <v>2085</v>
      </c>
    </row>
    <row r="1692" spans="1:7" x14ac:dyDescent="0.3">
      <c r="A1692" t="s">
        <v>36</v>
      </c>
      <c r="B1692">
        <v>135000</v>
      </c>
      <c r="C1692">
        <v>1</v>
      </c>
      <c r="D1692">
        <v>0</v>
      </c>
      <c r="E1692">
        <v>1</v>
      </c>
      <c r="F1692" t="s">
        <v>58</v>
      </c>
      <c r="G1692" t="s">
        <v>2085</v>
      </c>
    </row>
    <row r="1693" spans="1:7" x14ac:dyDescent="0.3">
      <c r="A1693" t="s">
        <v>243</v>
      </c>
      <c r="B1693">
        <v>135000</v>
      </c>
      <c r="C1693">
        <v>1</v>
      </c>
      <c r="D1693">
        <v>0</v>
      </c>
      <c r="E1693">
        <v>1</v>
      </c>
      <c r="F1693" t="s">
        <v>58</v>
      </c>
      <c r="G1693" t="s">
        <v>2085</v>
      </c>
    </row>
    <row r="1694" spans="1:7" x14ac:dyDescent="0.3">
      <c r="A1694" t="s">
        <v>36</v>
      </c>
      <c r="B1694">
        <v>135000</v>
      </c>
      <c r="C1694">
        <v>1</v>
      </c>
      <c r="D1694">
        <v>0</v>
      </c>
      <c r="E1694">
        <v>1</v>
      </c>
      <c r="F1694" t="s">
        <v>58</v>
      </c>
      <c r="G1694" t="s">
        <v>2085</v>
      </c>
    </row>
    <row r="1695" spans="1:7" x14ac:dyDescent="0.3">
      <c r="A1695" t="s">
        <v>45</v>
      </c>
      <c r="B1695">
        <v>135000</v>
      </c>
      <c r="C1695">
        <v>1</v>
      </c>
      <c r="D1695">
        <v>1</v>
      </c>
      <c r="E1695">
        <v>1</v>
      </c>
      <c r="F1695" t="s">
        <v>58</v>
      </c>
      <c r="G1695" t="s">
        <v>51</v>
      </c>
    </row>
    <row r="1696" spans="1:7" x14ac:dyDescent="0.3">
      <c r="A1696" t="s">
        <v>36</v>
      </c>
      <c r="B1696">
        <v>135000</v>
      </c>
      <c r="C1696">
        <v>1</v>
      </c>
      <c r="D1696">
        <v>0</v>
      </c>
      <c r="E1696">
        <v>0</v>
      </c>
      <c r="F1696" t="s">
        <v>387</v>
      </c>
      <c r="G1696" t="s">
        <v>2085</v>
      </c>
    </row>
    <row r="1697" spans="1:7" x14ac:dyDescent="0.3">
      <c r="A1697" t="s">
        <v>36</v>
      </c>
      <c r="B1697">
        <v>135000</v>
      </c>
      <c r="C1697">
        <v>1</v>
      </c>
      <c r="D1697">
        <v>0</v>
      </c>
      <c r="E1697">
        <v>0</v>
      </c>
      <c r="F1697" t="s">
        <v>387</v>
      </c>
      <c r="G1697" t="s">
        <v>2085</v>
      </c>
    </row>
    <row r="1698" spans="1:7" x14ac:dyDescent="0.3">
      <c r="A1698" t="s">
        <v>417</v>
      </c>
      <c r="B1698">
        <v>135000</v>
      </c>
      <c r="C1698">
        <v>1</v>
      </c>
      <c r="D1698">
        <v>0</v>
      </c>
      <c r="E1698">
        <v>0</v>
      </c>
      <c r="F1698" t="s">
        <v>387</v>
      </c>
      <c r="G1698" t="s">
        <v>2085</v>
      </c>
    </row>
    <row r="1699" spans="1:7" x14ac:dyDescent="0.3">
      <c r="A1699" t="s">
        <v>417</v>
      </c>
      <c r="B1699">
        <v>135000</v>
      </c>
      <c r="C1699">
        <v>1</v>
      </c>
      <c r="D1699">
        <v>0</v>
      </c>
      <c r="E1699">
        <v>0</v>
      </c>
      <c r="F1699" t="s">
        <v>387</v>
      </c>
      <c r="G1699" t="s">
        <v>2085</v>
      </c>
    </row>
    <row r="1700" spans="1:7" x14ac:dyDescent="0.3">
      <c r="A1700" t="s">
        <v>417</v>
      </c>
      <c r="B1700">
        <v>135000</v>
      </c>
      <c r="C1700">
        <v>1</v>
      </c>
      <c r="D1700">
        <v>0</v>
      </c>
      <c r="E1700">
        <v>0</v>
      </c>
      <c r="F1700" t="s">
        <v>387</v>
      </c>
      <c r="G1700" t="s">
        <v>2085</v>
      </c>
    </row>
    <row r="1701" spans="1:7" x14ac:dyDescent="0.3">
      <c r="A1701" t="s">
        <v>36</v>
      </c>
      <c r="B1701">
        <v>135000</v>
      </c>
      <c r="C1701">
        <v>1</v>
      </c>
      <c r="D1701">
        <v>0</v>
      </c>
      <c r="E1701">
        <v>0</v>
      </c>
      <c r="F1701" t="s">
        <v>387</v>
      </c>
      <c r="G1701" t="s">
        <v>2085</v>
      </c>
    </row>
    <row r="1702" spans="1:7" x14ac:dyDescent="0.3">
      <c r="A1702" t="s">
        <v>36</v>
      </c>
      <c r="B1702">
        <v>135000</v>
      </c>
      <c r="C1702">
        <v>1</v>
      </c>
      <c r="D1702">
        <v>0</v>
      </c>
      <c r="E1702">
        <v>0</v>
      </c>
      <c r="F1702" t="s">
        <v>387</v>
      </c>
      <c r="G1702" t="s">
        <v>2085</v>
      </c>
    </row>
    <row r="1703" spans="1:7" x14ac:dyDescent="0.3">
      <c r="A1703" t="s">
        <v>36</v>
      </c>
      <c r="B1703">
        <v>135000</v>
      </c>
      <c r="C1703">
        <v>1</v>
      </c>
      <c r="D1703">
        <v>0</v>
      </c>
      <c r="E1703">
        <v>0</v>
      </c>
      <c r="F1703" t="s">
        <v>387</v>
      </c>
      <c r="G1703" t="s">
        <v>2085</v>
      </c>
    </row>
    <row r="1704" spans="1:7" x14ac:dyDescent="0.3">
      <c r="A1704" t="s">
        <v>36</v>
      </c>
      <c r="B1704">
        <v>135000</v>
      </c>
      <c r="C1704">
        <v>1</v>
      </c>
      <c r="D1704">
        <v>0</v>
      </c>
      <c r="E1704">
        <v>0</v>
      </c>
      <c r="F1704" t="s">
        <v>387</v>
      </c>
      <c r="G1704" t="s">
        <v>2085</v>
      </c>
    </row>
    <row r="1705" spans="1:7" x14ac:dyDescent="0.3">
      <c r="A1705" t="s">
        <v>36</v>
      </c>
      <c r="B1705">
        <v>135000</v>
      </c>
      <c r="C1705">
        <v>0</v>
      </c>
      <c r="D1705">
        <v>0</v>
      </c>
      <c r="E1705">
        <v>0</v>
      </c>
      <c r="F1705" t="s">
        <v>572</v>
      </c>
      <c r="G1705" t="s">
        <v>2085</v>
      </c>
    </row>
    <row r="1706" spans="1:7" x14ac:dyDescent="0.3">
      <c r="A1706" t="s">
        <v>1769</v>
      </c>
      <c r="B1706">
        <v>135000</v>
      </c>
      <c r="C1706">
        <v>1</v>
      </c>
      <c r="D1706">
        <v>0</v>
      </c>
      <c r="E1706">
        <v>1</v>
      </c>
      <c r="F1706" t="s">
        <v>1759</v>
      </c>
      <c r="G1706" t="s">
        <v>51</v>
      </c>
    </row>
    <row r="1707" spans="1:7" x14ac:dyDescent="0.3">
      <c r="A1707" t="s">
        <v>1769</v>
      </c>
      <c r="B1707">
        <v>135000</v>
      </c>
      <c r="C1707">
        <v>1</v>
      </c>
      <c r="D1707">
        <v>0</v>
      </c>
      <c r="E1707">
        <v>1</v>
      </c>
      <c r="F1707" t="s">
        <v>1759</v>
      </c>
      <c r="G1707" t="s">
        <v>51</v>
      </c>
    </row>
    <row r="1708" spans="1:7" x14ac:dyDescent="0.3">
      <c r="A1708" t="s">
        <v>1769</v>
      </c>
      <c r="B1708">
        <v>135000</v>
      </c>
      <c r="C1708">
        <v>1</v>
      </c>
      <c r="D1708">
        <v>0</v>
      </c>
      <c r="E1708">
        <v>1</v>
      </c>
      <c r="F1708" t="s">
        <v>1759</v>
      </c>
      <c r="G1708" t="s">
        <v>51</v>
      </c>
    </row>
    <row r="1709" spans="1:7" x14ac:dyDescent="0.3">
      <c r="A1709" t="s">
        <v>1769</v>
      </c>
      <c r="B1709">
        <v>135000</v>
      </c>
      <c r="C1709">
        <v>1</v>
      </c>
      <c r="D1709">
        <v>0</v>
      </c>
      <c r="E1709">
        <v>1</v>
      </c>
      <c r="F1709" t="s">
        <v>1759</v>
      </c>
      <c r="G1709" t="s">
        <v>51</v>
      </c>
    </row>
    <row r="1710" spans="1:7" x14ac:dyDescent="0.3">
      <c r="A1710" t="s">
        <v>1769</v>
      </c>
      <c r="B1710">
        <v>135000</v>
      </c>
      <c r="C1710">
        <v>1</v>
      </c>
      <c r="D1710">
        <v>0</v>
      </c>
      <c r="E1710">
        <v>1</v>
      </c>
      <c r="F1710" t="s">
        <v>1759</v>
      </c>
      <c r="G1710" t="s">
        <v>51</v>
      </c>
    </row>
    <row r="1711" spans="1:7" x14ac:dyDescent="0.3">
      <c r="A1711" t="s">
        <v>45</v>
      </c>
      <c r="B1711">
        <v>135188</v>
      </c>
      <c r="C1711">
        <v>1</v>
      </c>
      <c r="D1711">
        <v>0</v>
      </c>
      <c r="E1711">
        <v>1</v>
      </c>
      <c r="F1711" t="s">
        <v>1759</v>
      </c>
      <c r="G1711" t="s">
        <v>2085</v>
      </c>
    </row>
    <row r="1712" spans="1:7" x14ac:dyDescent="0.3">
      <c r="A1712" t="s">
        <v>1013</v>
      </c>
      <c r="B1712">
        <v>135800</v>
      </c>
      <c r="C1712">
        <v>1</v>
      </c>
      <c r="D1712">
        <v>0</v>
      </c>
      <c r="E1712">
        <v>0</v>
      </c>
      <c r="F1712" t="s">
        <v>387</v>
      </c>
      <c r="G1712" t="s">
        <v>51</v>
      </c>
    </row>
    <row r="1713" spans="1:7" x14ac:dyDescent="0.3">
      <c r="A1713" t="s">
        <v>1013</v>
      </c>
      <c r="B1713">
        <v>135800</v>
      </c>
      <c r="C1713">
        <v>1</v>
      </c>
      <c r="D1713">
        <v>0</v>
      </c>
      <c r="E1713">
        <v>0</v>
      </c>
      <c r="F1713" t="s">
        <v>387</v>
      </c>
      <c r="G1713" t="s">
        <v>51</v>
      </c>
    </row>
    <row r="1714" spans="1:7" x14ac:dyDescent="0.3">
      <c r="A1714" t="s">
        <v>1013</v>
      </c>
      <c r="B1714">
        <v>135800</v>
      </c>
      <c r="C1714">
        <v>1</v>
      </c>
      <c r="D1714">
        <v>0</v>
      </c>
      <c r="E1714">
        <v>0</v>
      </c>
      <c r="F1714" t="s">
        <v>387</v>
      </c>
      <c r="G1714" t="s">
        <v>51</v>
      </c>
    </row>
    <row r="1715" spans="1:7" x14ac:dyDescent="0.3">
      <c r="A1715" t="s">
        <v>1013</v>
      </c>
      <c r="B1715">
        <v>135800</v>
      </c>
      <c r="C1715">
        <v>1</v>
      </c>
      <c r="D1715">
        <v>0</v>
      </c>
      <c r="E1715">
        <v>0</v>
      </c>
      <c r="F1715" t="s">
        <v>387</v>
      </c>
      <c r="G1715" t="s">
        <v>51</v>
      </c>
    </row>
    <row r="1716" spans="1:7" x14ac:dyDescent="0.3">
      <c r="A1716" t="s">
        <v>316</v>
      </c>
      <c r="B1716">
        <v>136121</v>
      </c>
      <c r="C1716">
        <v>1</v>
      </c>
      <c r="D1716">
        <v>0</v>
      </c>
      <c r="E1716">
        <v>1</v>
      </c>
      <c r="F1716" t="s">
        <v>58</v>
      </c>
      <c r="G1716" t="s">
        <v>51</v>
      </c>
    </row>
    <row r="1717" spans="1:7" x14ac:dyDescent="0.3">
      <c r="A1717" t="s">
        <v>316</v>
      </c>
      <c r="B1717">
        <v>136121</v>
      </c>
      <c r="C1717">
        <v>1</v>
      </c>
      <c r="D1717">
        <v>0</v>
      </c>
      <c r="E1717">
        <v>1</v>
      </c>
      <c r="F1717" t="s">
        <v>58</v>
      </c>
      <c r="G1717" t="s">
        <v>51</v>
      </c>
    </row>
    <row r="1718" spans="1:7" x14ac:dyDescent="0.3">
      <c r="A1718" t="s">
        <v>45</v>
      </c>
      <c r="B1718">
        <v>137055</v>
      </c>
      <c r="C1718">
        <v>1</v>
      </c>
      <c r="D1718">
        <v>1</v>
      </c>
      <c r="E1718">
        <v>0</v>
      </c>
      <c r="F1718" t="s">
        <v>1759</v>
      </c>
      <c r="G1718" t="s">
        <v>51</v>
      </c>
    </row>
    <row r="1719" spans="1:7" x14ac:dyDescent="0.3">
      <c r="A1719" t="s">
        <v>45</v>
      </c>
      <c r="B1719">
        <v>137055</v>
      </c>
      <c r="C1719">
        <v>1</v>
      </c>
      <c r="D1719">
        <v>1</v>
      </c>
      <c r="E1719">
        <v>0</v>
      </c>
      <c r="F1719" t="s">
        <v>1759</v>
      </c>
      <c r="G1719" t="s">
        <v>51</v>
      </c>
    </row>
    <row r="1720" spans="1:7" x14ac:dyDescent="0.3">
      <c r="A1720" t="s">
        <v>1142</v>
      </c>
      <c r="B1720">
        <v>137250</v>
      </c>
      <c r="C1720">
        <v>1</v>
      </c>
      <c r="D1720">
        <v>0</v>
      </c>
      <c r="E1720">
        <v>0</v>
      </c>
      <c r="F1720" t="s">
        <v>387</v>
      </c>
      <c r="G1720" t="s">
        <v>2085</v>
      </c>
    </row>
    <row r="1721" spans="1:7" x14ac:dyDescent="0.3">
      <c r="A1721" t="s">
        <v>36</v>
      </c>
      <c r="B1721">
        <v>137272</v>
      </c>
      <c r="C1721">
        <v>0</v>
      </c>
      <c r="D1721">
        <v>0</v>
      </c>
      <c r="E1721">
        <v>0</v>
      </c>
      <c r="F1721" t="s">
        <v>2047</v>
      </c>
      <c r="G1721" t="s">
        <v>2085</v>
      </c>
    </row>
    <row r="1722" spans="1:7" x14ac:dyDescent="0.3">
      <c r="A1722" t="s">
        <v>36</v>
      </c>
      <c r="B1722">
        <v>137324</v>
      </c>
      <c r="C1722">
        <v>0</v>
      </c>
      <c r="D1722">
        <v>0</v>
      </c>
      <c r="E1722">
        <v>0</v>
      </c>
      <c r="F1722" t="s">
        <v>387</v>
      </c>
      <c r="G1722" t="s">
        <v>51</v>
      </c>
    </row>
    <row r="1723" spans="1:7" x14ac:dyDescent="0.3">
      <c r="A1723" t="s">
        <v>36</v>
      </c>
      <c r="B1723">
        <v>137324</v>
      </c>
      <c r="C1723">
        <v>0</v>
      </c>
      <c r="D1723">
        <v>0</v>
      </c>
      <c r="E1723">
        <v>0</v>
      </c>
      <c r="F1723" t="s">
        <v>387</v>
      </c>
      <c r="G1723" t="s">
        <v>51</v>
      </c>
    </row>
    <row r="1724" spans="1:7" x14ac:dyDescent="0.3">
      <c r="A1724" t="s">
        <v>36</v>
      </c>
      <c r="B1724">
        <v>137324</v>
      </c>
      <c r="C1724">
        <v>1</v>
      </c>
      <c r="D1724">
        <v>0</v>
      </c>
      <c r="E1724">
        <v>0</v>
      </c>
      <c r="F1724" t="s">
        <v>387</v>
      </c>
      <c r="G1724" t="s">
        <v>51</v>
      </c>
    </row>
    <row r="1725" spans="1:7" x14ac:dyDescent="0.3">
      <c r="A1725" t="s">
        <v>36</v>
      </c>
      <c r="B1725">
        <v>137324</v>
      </c>
      <c r="C1725">
        <v>1</v>
      </c>
      <c r="D1725">
        <v>0</v>
      </c>
      <c r="E1725">
        <v>0</v>
      </c>
      <c r="F1725" t="s">
        <v>387</v>
      </c>
      <c r="G1725" t="s">
        <v>51</v>
      </c>
    </row>
    <row r="1726" spans="1:7" x14ac:dyDescent="0.3">
      <c r="A1726" t="s">
        <v>36</v>
      </c>
      <c r="B1726">
        <v>137324</v>
      </c>
      <c r="C1726">
        <v>0</v>
      </c>
      <c r="D1726">
        <v>0</v>
      </c>
      <c r="E1726">
        <v>0</v>
      </c>
      <c r="F1726" t="s">
        <v>387</v>
      </c>
      <c r="G1726" t="s">
        <v>51</v>
      </c>
    </row>
    <row r="1727" spans="1:7" x14ac:dyDescent="0.3">
      <c r="A1727" t="s">
        <v>36</v>
      </c>
      <c r="B1727">
        <v>137324</v>
      </c>
      <c r="C1727">
        <v>0</v>
      </c>
      <c r="D1727">
        <v>0</v>
      </c>
      <c r="E1727">
        <v>0</v>
      </c>
      <c r="F1727" t="s">
        <v>387</v>
      </c>
      <c r="G1727" t="s">
        <v>51</v>
      </c>
    </row>
    <row r="1728" spans="1:7" x14ac:dyDescent="0.3">
      <c r="A1728" t="s">
        <v>36</v>
      </c>
      <c r="B1728">
        <v>137324</v>
      </c>
      <c r="C1728">
        <v>0</v>
      </c>
      <c r="D1728">
        <v>0</v>
      </c>
      <c r="E1728">
        <v>0</v>
      </c>
      <c r="F1728" t="s">
        <v>387</v>
      </c>
      <c r="G1728" t="s">
        <v>51</v>
      </c>
    </row>
    <row r="1729" spans="1:7" x14ac:dyDescent="0.3">
      <c r="A1729" t="s">
        <v>36</v>
      </c>
      <c r="B1729">
        <v>137324</v>
      </c>
      <c r="C1729">
        <v>0</v>
      </c>
      <c r="D1729">
        <v>0</v>
      </c>
      <c r="E1729">
        <v>0</v>
      </c>
      <c r="F1729" t="s">
        <v>387</v>
      </c>
      <c r="G1729" t="s">
        <v>51</v>
      </c>
    </row>
    <row r="1730" spans="1:7" x14ac:dyDescent="0.3">
      <c r="A1730" t="s">
        <v>36</v>
      </c>
      <c r="B1730">
        <v>137350</v>
      </c>
      <c r="C1730">
        <v>1</v>
      </c>
      <c r="D1730">
        <v>1</v>
      </c>
      <c r="E1730">
        <v>1</v>
      </c>
      <c r="F1730" t="s">
        <v>58</v>
      </c>
      <c r="G1730" t="s">
        <v>51</v>
      </c>
    </row>
    <row r="1731" spans="1:7" x14ac:dyDescent="0.3">
      <c r="A1731" t="s">
        <v>36</v>
      </c>
      <c r="B1731">
        <v>137350</v>
      </c>
      <c r="C1731">
        <v>1</v>
      </c>
      <c r="D1731">
        <v>1</v>
      </c>
      <c r="E1731">
        <v>1</v>
      </c>
      <c r="F1731" t="s">
        <v>58</v>
      </c>
      <c r="G1731" t="s">
        <v>51</v>
      </c>
    </row>
    <row r="1732" spans="1:7" x14ac:dyDescent="0.3">
      <c r="A1732" t="s">
        <v>160</v>
      </c>
      <c r="B1732">
        <v>137376</v>
      </c>
      <c r="C1732">
        <v>1</v>
      </c>
      <c r="D1732">
        <v>0</v>
      </c>
      <c r="E1732">
        <v>1</v>
      </c>
      <c r="F1732" t="s">
        <v>1759</v>
      </c>
      <c r="G1732" t="s">
        <v>51</v>
      </c>
    </row>
    <row r="1733" spans="1:7" x14ac:dyDescent="0.3">
      <c r="A1733" t="s">
        <v>45</v>
      </c>
      <c r="B1733">
        <v>137618</v>
      </c>
      <c r="C1733">
        <v>0</v>
      </c>
      <c r="D1733">
        <v>0</v>
      </c>
      <c r="E1733">
        <v>0</v>
      </c>
      <c r="F1733" t="s">
        <v>58</v>
      </c>
      <c r="G1733" t="s">
        <v>51</v>
      </c>
    </row>
    <row r="1734" spans="1:7" x14ac:dyDescent="0.3">
      <c r="A1734" t="s">
        <v>45</v>
      </c>
      <c r="B1734">
        <v>137853</v>
      </c>
      <c r="C1734">
        <v>1</v>
      </c>
      <c r="D1734">
        <v>0</v>
      </c>
      <c r="E1734">
        <v>0</v>
      </c>
      <c r="F1734" t="s">
        <v>58</v>
      </c>
      <c r="G1734" t="s">
        <v>51</v>
      </c>
    </row>
    <row r="1735" spans="1:7" x14ac:dyDescent="0.3">
      <c r="A1735" t="s">
        <v>45</v>
      </c>
      <c r="B1735">
        <v>137853</v>
      </c>
      <c r="C1735">
        <v>1</v>
      </c>
      <c r="D1735">
        <v>0</v>
      </c>
      <c r="E1735">
        <v>0</v>
      </c>
      <c r="F1735" t="s">
        <v>58</v>
      </c>
      <c r="G1735" t="s">
        <v>51</v>
      </c>
    </row>
    <row r="1736" spans="1:7" x14ac:dyDescent="0.3">
      <c r="A1736" t="s">
        <v>45</v>
      </c>
      <c r="B1736">
        <v>137853</v>
      </c>
      <c r="C1736">
        <v>1</v>
      </c>
      <c r="D1736">
        <v>0</v>
      </c>
      <c r="E1736">
        <v>0</v>
      </c>
      <c r="F1736" t="s">
        <v>58</v>
      </c>
      <c r="G1736" t="s">
        <v>51</v>
      </c>
    </row>
    <row r="1737" spans="1:7" x14ac:dyDescent="0.3">
      <c r="A1737" t="s">
        <v>45</v>
      </c>
      <c r="B1737">
        <v>137853</v>
      </c>
      <c r="C1737">
        <v>1</v>
      </c>
      <c r="D1737">
        <v>0</v>
      </c>
      <c r="E1737">
        <v>0</v>
      </c>
      <c r="F1737" t="s">
        <v>58</v>
      </c>
      <c r="G1737" t="s">
        <v>51</v>
      </c>
    </row>
    <row r="1738" spans="1:7" x14ac:dyDescent="0.3">
      <c r="A1738" t="s">
        <v>45</v>
      </c>
      <c r="B1738">
        <v>137853</v>
      </c>
      <c r="C1738">
        <v>1</v>
      </c>
      <c r="D1738">
        <v>0</v>
      </c>
      <c r="E1738">
        <v>0</v>
      </c>
      <c r="F1738" t="s">
        <v>58</v>
      </c>
      <c r="G1738" t="s">
        <v>51</v>
      </c>
    </row>
    <row r="1739" spans="1:7" x14ac:dyDescent="0.3">
      <c r="A1739" t="s">
        <v>45</v>
      </c>
      <c r="B1739">
        <v>137853</v>
      </c>
      <c r="C1739">
        <v>1</v>
      </c>
      <c r="D1739">
        <v>0</v>
      </c>
      <c r="E1739">
        <v>0</v>
      </c>
      <c r="F1739" t="s">
        <v>58</v>
      </c>
      <c r="G1739" t="s">
        <v>51</v>
      </c>
    </row>
    <row r="1740" spans="1:7" x14ac:dyDescent="0.3">
      <c r="A1740" t="s">
        <v>45</v>
      </c>
      <c r="B1740">
        <v>137853</v>
      </c>
      <c r="C1740">
        <v>1</v>
      </c>
      <c r="D1740">
        <v>0</v>
      </c>
      <c r="E1740">
        <v>0</v>
      </c>
      <c r="F1740" t="s">
        <v>58</v>
      </c>
      <c r="G1740" t="s">
        <v>51</v>
      </c>
    </row>
    <row r="1741" spans="1:7" x14ac:dyDescent="0.3">
      <c r="A1741" t="s">
        <v>45</v>
      </c>
      <c r="B1741">
        <v>137853</v>
      </c>
      <c r="C1741">
        <v>1</v>
      </c>
      <c r="D1741">
        <v>0</v>
      </c>
      <c r="E1741">
        <v>0</v>
      </c>
      <c r="F1741" t="s">
        <v>58</v>
      </c>
      <c r="G1741" t="s">
        <v>51</v>
      </c>
    </row>
    <row r="1742" spans="1:7" x14ac:dyDescent="0.3">
      <c r="A1742" t="s">
        <v>45</v>
      </c>
      <c r="B1742">
        <v>137853</v>
      </c>
      <c r="C1742">
        <v>1</v>
      </c>
      <c r="D1742">
        <v>0</v>
      </c>
      <c r="E1742">
        <v>0</v>
      </c>
      <c r="F1742" t="s">
        <v>58</v>
      </c>
      <c r="G1742" t="s">
        <v>51</v>
      </c>
    </row>
    <row r="1743" spans="1:7" x14ac:dyDescent="0.3">
      <c r="A1743" t="s">
        <v>45</v>
      </c>
      <c r="B1743">
        <v>137853</v>
      </c>
      <c r="C1743">
        <v>1</v>
      </c>
      <c r="D1743">
        <v>0</v>
      </c>
      <c r="E1743">
        <v>0</v>
      </c>
      <c r="F1743" t="s">
        <v>58</v>
      </c>
      <c r="G1743" t="s">
        <v>51</v>
      </c>
    </row>
    <row r="1744" spans="1:7" x14ac:dyDescent="0.3">
      <c r="A1744" t="s">
        <v>45</v>
      </c>
      <c r="B1744">
        <v>137853</v>
      </c>
      <c r="C1744">
        <v>1</v>
      </c>
      <c r="D1744">
        <v>0</v>
      </c>
      <c r="E1744">
        <v>0</v>
      </c>
      <c r="F1744" t="s">
        <v>58</v>
      </c>
      <c r="G1744" t="s">
        <v>51</v>
      </c>
    </row>
    <row r="1745" spans="1:7" x14ac:dyDescent="0.3">
      <c r="A1745" t="s">
        <v>45</v>
      </c>
      <c r="B1745">
        <v>137853</v>
      </c>
      <c r="C1745">
        <v>1</v>
      </c>
      <c r="D1745">
        <v>0</v>
      </c>
      <c r="E1745">
        <v>0</v>
      </c>
      <c r="F1745" t="s">
        <v>58</v>
      </c>
      <c r="G1745" t="s">
        <v>51</v>
      </c>
    </row>
    <row r="1746" spans="1:7" x14ac:dyDescent="0.3">
      <c r="A1746" t="s">
        <v>45</v>
      </c>
      <c r="B1746">
        <v>137853</v>
      </c>
      <c r="C1746">
        <v>1</v>
      </c>
      <c r="D1746">
        <v>0</v>
      </c>
      <c r="E1746">
        <v>0</v>
      </c>
      <c r="F1746" t="s">
        <v>58</v>
      </c>
      <c r="G1746" t="s">
        <v>51</v>
      </c>
    </row>
    <row r="1747" spans="1:7" x14ac:dyDescent="0.3">
      <c r="A1747" t="s">
        <v>45</v>
      </c>
      <c r="B1747">
        <v>137853</v>
      </c>
      <c r="C1747">
        <v>1</v>
      </c>
      <c r="D1747">
        <v>0</v>
      </c>
      <c r="E1747">
        <v>0</v>
      </c>
      <c r="F1747" t="s">
        <v>58</v>
      </c>
      <c r="G1747" t="s">
        <v>51</v>
      </c>
    </row>
    <row r="1748" spans="1:7" x14ac:dyDescent="0.3">
      <c r="A1748" t="s">
        <v>45</v>
      </c>
      <c r="B1748">
        <v>137853</v>
      </c>
      <c r="C1748">
        <v>1</v>
      </c>
      <c r="D1748">
        <v>0</v>
      </c>
      <c r="E1748">
        <v>0</v>
      </c>
      <c r="F1748" t="s">
        <v>58</v>
      </c>
      <c r="G1748" t="s">
        <v>51</v>
      </c>
    </row>
    <row r="1749" spans="1:7" x14ac:dyDescent="0.3">
      <c r="A1749" t="s">
        <v>45</v>
      </c>
      <c r="B1749">
        <v>137853</v>
      </c>
      <c r="C1749">
        <v>1</v>
      </c>
      <c r="D1749">
        <v>0</v>
      </c>
      <c r="E1749">
        <v>0</v>
      </c>
      <c r="F1749" t="s">
        <v>58</v>
      </c>
      <c r="G1749" t="s">
        <v>51</v>
      </c>
    </row>
    <row r="1750" spans="1:7" x14ac:dyDescent="0.3">
      <c r="A1750" t="s">
        <v>45</v>
      </c>
      <c r="B1750">
        <v>137853</v>
      </c>
      <c r="C1750">
        <v>1</v>
      </c>
      <c r="D1750">
        <v>0</v>
      </c>
      <c r="E1750">
        <v>0</v>
      </c>
      <c r="F1750" t="s">
        <v>58</v>
      </c>
      <c r="G1750" t="s">
        <v>51</v>
      </c>
    </row>
    <row r="1751" spans="1:7" x14ac:dyDescent="0.3">
      <c r="A1751" t="s">
        <v>45</v>
      </c>
      <c r="B1751">
        <v>137853</v>
      </c>
      <c r="C1751">
        <v>1</v>
      </c>
      <c r="D1751">
        <v>0</v>
      </c>
      <c r="E1751">
        <v>0</v>
      </c>
      <c r="F1751" t="s">
        <v>58</v>
      </c>
      <c r="G1751" t="s">
        <v>51</v>
      </c>
    </row>
    <row r="1752" spans="1:7" x14ac:dyDescent="0.3">
      <c r="A1752" t="s">
        <v>45</v>
      </c>
      <c r="B1752">
        <v>137853</v>
      </c>
      <c r="C1752">
        <v>1</v>
      </c>
      <c r="D1752">
        <v>0</v>
      </c>
      <c r="E1752">
        <v>0</v>
      </c>
      <c r="F1752" t="s">
        <v>58</v>
      </c>
      <c r="G1752" t="s">
        <v>51</v>
      </c>
    </row>
    <row r="1753" spans="1:7" x14ac:dyDescent="0.3">
      <c r="A1753" t="s">
        <v>45</v>
      </c>
      <c r="B1753">
        <v>138450</v>
      </c>
      <c r="C1753">
        <v>0</v>
      </c>
      <c r="D1753">
        <v>0</v>
      </c>
      <c r="E1753">
        <v>1</v>
      </c>
      <c r="F1753" t="s">
        <v>1759</v>
      </c>
      <c r="G1753" t="s">
        <v>51</v>
      </c>
    </row>
    <row r="1754" spans="1:7" x14ac:dyDescent="0.3">
      <c r="A1754" t="s">
        <v>134</v>
      </c>
      <c r="B1754">
        <v>138475</v>
      </c>
      <c r="C1754">
        <v>1</v>
      </c>
      <c r="D1754">
        <v>0</v>
      </c>
      <c r="E1754">
        <v>1</v>
      </c>
      <c r="F1754" t="s">
        <v>58</v>
      </c>
      <c r="G1754" t="s">
        <v>51</v>
      </c>
    </row>
    <row r="1755" spans="1:7" x14ac:dyDescent="0.3">
      <c r="A1755" t="s">
        <v>134</v>
      </c>
      <c r="B1755">
        <v>138475</v>
      </c>
      <c r="C1755">
        <v>1</v>
      </c>
      <c r="D1755">
        <v>0</v>
      </c>
      <c r="E1755">
        <v>1</v>
      </c>
      <c r="F1755" t="s">
        <v>58</v>
      </c>
      <c r="G1755" t="s">
        <v>51</v>
      </c>
    </row>
    <row r="1756" spans="1:7" x14ac:dyDescent="0.3">
      <c r="A1756" t="s">
        <v>134</v>
      </c>
      <c r="B1756">
        <v>138475</v>
      </c>
      <c r="C1756">
        <v>1</v>
      </c>
      <c r="D1756">
        <v>0</v>
      </c>
      <c r="E1756">
        <v>1</v>
      </c>
      <c r="F1756" t="s">
        <v>58</v>
      </c>
      <c r="G1756" t="s">
        <v>51</v>
      </c>
    </row>
    <row r="1757" spans="1:7" x14ac:dyDescent="0.3">
      <c r="A1757" t="s">
        <v>134</v>
      </c>
      <c r="B1757">
        <v>138475</v>
      </c>
      <c r="C1757">
        <v>1</v>
      </c>
      <c r="D1757">
        <v>0</v>
      </c>
      <c r="E1757">
        <v>1</v>
      </c>
      <c r="F1757" t="s">
        <v>58</v>
      </c>
      <c r="G1757" t="s">
        <v>51</v>
      </c>
    </row>
    <row r="1758" spans="1:7" x14ac:dyDescent="0.3">
      <c r="A1758" t="s">
        <v>134</v>
      </c>
      <c r="B1758">
        <v>138475</v>
      </c>
      <c r="C1758">
        <v>1</v>
      </c>
      <c r="D1758">
        <v>0</v>
      </c>
      <c r="E1758">
        <v>1</v>
      </c>
      <c r="F1758" t="s">
        <v>58</v>
      </c>
      <c r="G1758" t="s">
        <v>51</v>
      </c>
    </row>
    <row r="1759" spans="1:7" x14ac:dyDescent="0.3">
      <c r="A1759" t="s">
        <v>134</v>
      </c>
      <c r="B1759">
        <v>138475</v>
      </c>
      <c r="C1759">
        <v>1</v>
      </c>
      <c r="D1759">
        <v>0</v>
      </c>
      <c r="E1759">
        <v>1</v>
      </c>
      <c r="F1759" t="s">
        <v>58</v>
      </c>
      <c r="G1759" t="s">
        <v>51</v>
      </c>
    </row>
    <row r="1760" spans="1:7" x14ac:dyDescent="0.3">
      <c r="A1760" t="s">
        <v>134</v>
      </c>
      <c r="B1760">
        <v>138475</v>
      </c>
      <c r="C1760">
        <v>1</v>
      </c>
      <c r="D1760">
        <v>0</v>
      </c>
      <c r="E1760">
        <v>1</v>
      </c>
      <c r="F1760" t="s">
        <v>58</v>
      </c>
      <c r="G1760" t="s">
        <v>51</v>
      </c>
    </row>
    <row r="1761" spans="1:7" x14ac:dyDescent="0.3">
      <c r="A1761" t="s">
        <v>134</v>
      </c>
      <c r="B1761">
        <v>138475</v>
      </c>
      <c r="C1761">
        <v>1</v>
      </c>
      <c r="D1761">
        <v>0</v>
      </c>
      <c r="E1761">
        <v>1</v>
      </c>
      <c r="F1761" t="s">
        <v>58</v>
      </c>
      <c r="G1761" t="s">
        <v>51</v>
      </c>
    </row>
    <row r="1762" spans="1:7" x14ac:dyDescent="0.3">
      <c r="A1762" t="s">
        <v>134</v>
      </c>
      <c r="B1762">
        <v>138475</v>
      </c>
      <c r="C1762">
        <v>1</v>
      </c>
      <c r="D1762">
        <v>0</v>
      </c>
      <c r="E1762">
        <v>1</v>
      </c>
      <c r="F1762" t="s">
        <v>58</v>
      </c>
      <c r="G1762" t="s">
        <v>51</v>
      </c>
    </row>
    <row r="1763" spans="1:7" x14ac:dyDescent="0.3">
      <c r="A1763" t="s">
        <v>134</v>
      </c>
      <c r="B1763">
        <v>138475</v>
      </c>
      <c r="C1763">
        <v>1</v>
      </c>
      <c r="D1763">
        <v>0</v>
      </c>
      <c r="E1763">
        <v>1</v>
      </c>
      <c r="F1763" t="s">
        <v>58</v>
      </c>
      <c r="G1763" t="s">
        <v>51</v>
      </c>
    </row>
    <row r="1764" spans="1:7" x14ac:dyDescent="0.3">
      <c r="A1764" t="s">
        <v>134</v>
      </c>
      <c r="B1764">
        <v>138475</v>
      </c>
      <c r="C1764">
        <v>1</v>
      </c>
      <c r="D1764">
        <v>0</v>
      </c>
      <c r="E1764">
        <v>1</v>
      </c>
      <c r="F1764" t="s">
        <v>58</v>
      </c>
      <c r="G1764" t="s">
        <v>51</v>
      </c>
    </row>
    <row r="1765" spans="1:7" x14ac:dyDescent="0.3">
      <c r="A1765" t="s">
        <v>134</v>
      </c>
      <c r="B1765">
        <v>138475</v>
      </c>
      <c r="C1765">
        <v>1</v>
      </c>
      <c r="D1765">
        <v>0</v>
      </c>
      <c r="E1765">
        <v>1</v>
      </c>
      <c r="F1765" t="s">
        <v>58</v>
      </c>
      <c r="G1765" t="s">
        <v>51</v>
      </c>
    </row>
    <row r="1766" spans="1:7" x14ac:dyDescent="0.3">
      <c r="A1766" t="s">
        <v>134</v>
      </c>
      <c r="B1766">
        <v>138475</v>
      </c>
      <c r="C1766">
        <v>1</v>
      </c>
      <c r="D1766">
        <v>0</v>
      </c>
      <c r="E1766">
        <v>1</v>
      </c>
      <c r="F1766" t="s">
        <v>58</v>
      </c>
      <c r="G1766" t="s">
        <v>51</v>
      </c>
    </row>
    <row r="1767" spans="1:7" x14ac:dyDescent="0.3">
      <c r="A1767" t="s">
        <v>134</v>
      </c>
      <c r="B1767">
        <v>138475</v>
      </c>
      <c r="C1767">
        <v>1</v>
      </c>
      <c r="D1767">
        <v>0</v>
      </c>
      <c r="E1767">
        <v>1</v>
      </c>
      <c r="F1767" t="s">
        <v>58</v>
      </c>
      <c r="G1767" t="s">
        <v>51</v>
      </c>
    </row>
    <row r="1768" spans="1:7" x14ac:dyDescent="0.3">
      <c r="A1768" t="s">
        <v>134</v>
      </c>
      <c r="B1768">
        <v>138475</v>
      </c>
      <c r="C1768">
        <v>1</v>
      </c>
      <c r="D1768">
        <v>0</v>
      </c>
      <c r="E1768">
        <v>1</v>
      </c>
      <c r="F1768" t="s">
        <v>58</v>
      </c>
      <c r="G1768" t="s">
        <v>51</v>
      </c>
    </row>
    <row r="1769" spans="1:7" x14ac:dyDescent="0.3">
      <c r="A1769" t="s">
        <v>134</v>
      </c>
      <c r="B1769">
        <v>138475</v>
      </c>
      <c r="C1769">
        <v>1</v>
      </c>
      <c r="D1769">
        <v>0</v>
      </c>
      <c r="E1769">
        <v>1</v>
      </c>
      <c r="F1769" t="s">
        <v>58</v>
      </c>
      <c r="G1769" t="s">
        <v>51</v>
      </c>
    </row>
    <row r="1770" spans="1:7" x14ac:dyDescent="0.3">
      <c r="A1770" t="s">
        <v>134</v>
      </c>
      <c r="B1770">
        <v>138475</v>
      </c>
      <c r="C1770">
        <v>1</v>
      </c>
      <c r="D1770">
        <v>0</v>
      </c>
      <c r="E1770">
        <v>1</v>
      </c>
      <c r="F1770" t="s">
        <v>58</v>
      </c>
      <c r="G1770" t="s">
        <v>51</v>
      </c>
    </row>
    <row r="1771" spans="1:7" x14ac:dyDescent="0.3">
      <c r="A1771" t="s">
        <v>134</v>
      </c>
      <c r="B1771">
        <v>138475</v>
      </c>
      <c r="C1771">
        <v>1</v>
      </c>
      <c r="D1771">
        <v>0</v>
      </c>
      <c r="E1771">
        <v>1</v>
      </c>
      <c r="F1771" t="s">
        <v>58</v>
      </c>
      <c r="G1771" t="s">
        <v>51</v>
      </c>
    </row>
    <row r="1772" spans="1:7" x14ac:dyDescent="0.3">
      <c r="A1772" t="s">
        <v>134</v>
      </c>
      <c r="B1772">
        <v>138475</v>
      </c>
      <c r="C1772">
        <v>1</v>
      </c>
      <c r="D1772">
        <v>0</v>
      </c>
      <c r="E1772">
        <v>1</v>
      </c>
      <c r="F1772" t="s">
        <v>58</v>
      </c>
      <c r="G1772" t="s">
        <v>51</v>
      </c>
    </row>
    <row r="1773" spans="1:7" x14ac:dyDescent="0.3">
      <c r="A1773" t="s">
        <v>134</v>
      </c>
      <c r="B1773">
        <v>138475</v>
      </c>
      <c r="C1773">
        <v>1</v>
      </c>
      <c r="D1773">
        <v>0</v>
      </c>
      <c r="E1773">
        <v>1</v>
      </c>
      <c r="F1773" t="s">
        <v>58</v>
      </c>
      <c r="G1773" t="s">
        <v>51</v>
      </c>
    </row>
    <row r="1774" spans="1:7" x14ac:dyDescent="0.3">
      <c r="A1774" t="s">
        <v>134</v>
      </c>
      <c r="B1774">
        <v>138475</v>
      </c>
      <c r="C1774">
        <v>1</v>
      </c>
      <c r="D1774">
        <v>0</v>
      </c>
      <c r="E1774">
        <v>1</v>
      </c>
      <c r="F1774" t="s">
        <v>58</v>
      </c>
      <c r="G1774" t="s">
        <v>51</v>
      </c>
    </row>
    <row r="1775" spans="1:7" x14ac:dyDescent="0.3">
      <c r="A1775" t="s">
        <v>134</v>
      </c>
      <c r="B1775">
        <v>138475</v>
      </c>
      <c r="C1775">
        <v>1</v>
      </c>
      <c r="D1775">
        <v>0</v>
      </c>
      <c r="E1775">
        <v>1</v>
      </c>
      <c r="F1775" t="s">
        <v>58</v>
      </c>
      <c r="G1775" t="s">
        <v>51</v>
      </c>
    </row>
    <row r="1776" spans="1:7" x14ac:dyDescent="0.3">
      <c r="A1776" t="s">
        <v>134</v>
      </c>
      <c r="B1776">
        <v>138475</v>
      </c>
      <c r="C1776">
        <v>1</v>
      </c>
      <c r="D1776">
        <v>0</v>
      </c>
      <c r="E1776">
        <v>1</v>
      </c>
      <c r="F1776" t="s">
        <v>387</v>
      </c>
      <c r="G1776" t="s">
        <v>51</v>
      </c>
    </row>
    <row r="1777" spans="1:7" x14ac:dyDescent="0.3">
      <c r="A1777" t="s">
        <v>134</v>
      </c>
      <c r="B1777">
        <v>138475</v>
      </c>
      <c r="C1777">
        <v>1</v>
      </c>
      <c r="D1777">
        <v>0</v>
      </c>
      <c r="E1777">
        <v>1</v>
      </c>
      <c r="F1777" t="s">
        <v>58</v>
      </c>
      <c r="G1777" t="s">
        <v>51</v>
      </c>
    </row>
    <row r="1778" spans="1:7" x14ac:dyDescent="0.3">
      <c r="A1778" t="s">
        <v>134</v>
      </c>
      <c r="B1778">
        <v>138475</v>
      </c>
      <c r="C1778">
        <v>1</v>
      </c>
      <c r="D1778">
        <v>0</v>
      </c>
      <c r="E1778">
        <v>1</v>
      </c>
      <c r="F1778" t="s">
        <v>387</v>
      </c>
      <c r="G1778" t="s">
        <v>51</v>
      </c>
    </row>
    <row r="1779" spans="1:7" x14ac:dyDescent="0.3">
      <c r="A1779" t="s">
        <v>134</v>
      </c>
      <c r="B1779">
        <v>138475</v>
      </c>
      <c r="C1779">
        <v>1</v>
      </c>
      <c r="D1779">
        <v>0</v>
      </c>
      <c r="E1779">
        <v>1</v>
      </c>
      <c r="F1779" t="s">
        <v>387</v>
      </c>
      <c r="G1779" t="s">
        <v>51</v>
      </c>
    </row>
    <row r="1780" spans="1:7" x14ac:dyDescent="0.3">
      <c r="A1780" t="s">
        <v>134</v>
      </c>
      <c r="B1780">
        <v>138475</v>
      </c>
      <c r="C1780">
        <v>1</v>
      </c>
      <c r="D1780">
        <v>0</v>
      </c>
      <c r="E1780">
        <v>1</v>
      </c>
      <c r="F1780" t="s">
        <v>387</v>
      </c>
      <c r="G1780" t="s">
        <v>51</v>
      </c>
    </row>
    <row r="1781" spans="1:7" x14ac:dyDescent="0.3">
      <c r="A1781" t="s">
        <v>134</v>
      </c>
      <c r="B1781">
        <v>138475</v>
      </c>
      <c r="C1781">
        <v>1</v>
      </c>
      <c r="D1781">
        <v>0</v>
      </c>
      <c r="E1781">
        <v>1</v>
      </c>
      <c r="F1781" t="s">
        <v>387</v>
      </c>
      <c r="G1781" t="s">
        <v>51</v>
      </c>
    </row>
    <row r="1782" spans="1:7" x14ac:dyDescent="0.3">
      <c r="A1782" t="s">
        <v>1084</v>
      </c>
      <c r="B1782">
        <v>139000</v>
      </c>
      <c r="C1782">
        <v>1</v>
      </c>
      <c r="D1782">
        <v>0</v>
      </c>
      <c r="E1782">
        <v>0</v>
      </c>
      <c r="F1782" t="s">
        <v>387</v>
      </c>
      <c r="G1782" t="s">
        <v>51</v>
      </c>
    </row>
    <row r="1783" spans="1:7" x14ac:dyDescent="0.3">
      <c r="A1783" t="s">
        <v>356</v>
      </c>
      <c r="B1783">
        <v>139446</v>
      </c>
      <c r="C1783">
        <v>1</v>
      </c>
      <c r="D1783">
        <v>0</v>
      </c>
      <c r="E1783">
        <v>1</v>
      </c>
      <c r="F1783" t="s">
        <v>1759</v>
      </c>
      <c r="G1783" t="s">
        <v>2085</v>
      </c>
    </row>
    <row r="1784" spans="1:7" x14ac:dyDescent="0.3">
      <c r="A1784" t="s">
        <v>36</v>
      </c>
      <c r="B1784">
        <v>140000</v>
      </c>
      <c r="C1784">
        <v>1</v>
      </c>
      <c r="D1784">
        <v>0</v>
      </c>
      <c r="E1784">
        <v>1</v>
      </c>
      <c r="F1784" t="s">
        <v>58</v>
      </c>
      <c r="G1784" t="s">
        <v>51</v>
      </c>
    </row>
    <row r="1785" spans="1:7" x14ac:dyDescent="0.3">
      <c r="A1785" t="s">
        <v>369</v>
      </c>
      <c r="B1785">
        <v>140000</v>
      </c>
      <c r="C1785">
        <v>1</v>
      </c>
      <c r="D1785">
        <v>0</v>
      </c>
      <c r="E1785">
        <v>0</v>
      </c>
      <c r="F1785" t="s">
        <v>58</v>
      </c>
      <c r="G1785" t="s">
        <v>2085</v>
      </c>
    </row>
    <row r="1786" spans="1:7" x14ac:dyDescent="0.3">
      <c r="A1786" t="s">
        <v>36</v>
      </c>
      <c r="B1786">
        <v>140000</v>
      </c>
      <c r="C1786">
        <v>1</v>
      </c>
      <c r="D1786">
        <v>1</v>
      </c>
      <c r="E1786">
        <v>1</v>
      </c>
      <c r="F1786" t="s">
        <v>58</v>
      </c>
      <c r="G1786" t="s">
        <v>2085</v>
      </c>
    </row>
    <row r="1787" spans="1:7" x14ac:dyDescent="0.3">
      <c r="A1787" t="s">
        <v>36</v>
      </c>
      <c r="B1787">
        <v>140000</v>
      </c>
      <c r="C1787">
        <v>1</v>
      </c>
      <c r="D1787">
        <v>0</v>
      </c>
      <c r="E1787">
        <v>1</v>
      </c>
      <c r="F1787" t="s">
        <v>58</v>
      </c>
      <c r="G1787" t="s">
        <v>2085</v>
      </c>
    </row>
    <row r="1788" spans="1:7" x14ac:dyDescent="0.3">
      <c r="A1788" t="s">
        <v>36</v>
      </c>
      <c r="B1788">
        <v>140000</v>
      </c>
      <c r="C1788">
        <v>1</v>
      </c>
      <c r="D1788">
        <v>0</v>
      </c>
      <c r="E1788">
        <v>1</v>
      </c>
      <c r="F1788" t="s">
        <v>58</v>
      </c>
      <c r="G1788" t="s">
        <v>2085</v>
      </c>
    </row>
    <row r="1789" spans="1:7" x14ac:dyDescent="0.3">
      <c r="A1789" t="s">
        <v>369</v>
      </c>
      <c r="B1789">
        <v>140000</v>
      </c>
      <c r="C1789">
        <v>1</v>
      </c>
      <c r="D1789">
        <v>0</v>
      </c>
      <c r="E1789">
        <v>0</v>
      </c>
      <c r="F1789" t="s">
        <v>58</v>
      </c>
      <c r="G1789" t="s">
        <v>2085</v>
      </c>
    </row>
    <row r="1790" spans="1:7" x14ac:dyDescent="0.3">
      <c r="A1790" t="s">
        <v>369</v>
      </c>
      <c r="B1790">
        <v>140000</v>
      </c>
      <c r="C1790">
        <v>1</v>
      </c>
      <c r="D1790">
        <v>0</v>
      </c>
      <c r="E1790">
        <v>0</v>
      </c>
      <c r="F1790" t="s">
        <v>58</v>
      </c>
      <c r="G1790" t="s">
        <v>2085</v>
      </c>
    </row>
    <row r="1791" spans="1:7" x14ac:dyDescent="0.3">
      <c r="A1791" t="s">
        <v>369</v>
      </c>
      <c r="B1791">
        <v>140000</v>
      </c>
      <c r="C1791">
        <v>1</v>
      </c>
      <c r="D1791">
        <v>0</v>
      </c>
      <c r="E1791">
        <v>0</v>
      </c>
      <c r="F1791" t="s">
        <v>58</v>
      </c>
      <c r="G1791" t="s">
        <v>2085</v>
      </c>
    </row>
    <row r="1792" spans="1:7" x14ac:dyDescent="0.3">
      <c r="A1792" t="s">
        <v>36</v>
      </c>
      <c r="B1792">
        <v>140000</v>
      </c>
      <c r="C1792">
        <v>1</v>
      </c>
      <c r="D1792">
        <v>0</v>
      </c>
      <c r="E1792">
        <v>1</v>
      </c>
      <c r="F1792" t="s">
        <v>58</v>
      </c>
      <c r="G1792" t="s">
        <v>2085</v>
      </c>
    </row>
    <row r="1793" spans="1:7" x14ac:dyDescent="0.3">
      <c r="A1793" t="s">
        <v>369</v>
      </c>
      <c r="B1793">
        <v>140000</v>
      </c>
      <c r="C1793">
        <v>1</v>
      </c>
      <c r="D1793">
        <v>0</v>
      </c>
      <c r="E1793">
        <v>0</v>
      </c>
      <c r="F1793" t="s">
        <v>58</v>
      </c>
      <c r="G1793" t="s">
        <v>2085</v>
      </c>
    </row>
    <row r="1794" spans="1:7" x14ac:dyDescent="0.3">
      <c r="A1794" t="s">
        <v>369</v>
      </c>
      <c r="B1794">
        <v>140000</v>
      </c>
      <c r="C1794">
        <v>1</v>
      </c>
      <c r="D1794">
        <v>0</v>
      </c>
      <c r="E1794">
        <v>0</v>
      </c>
      <c r="F1794" t="s">
        <v>58</v>
      </c>
      <c r="G1794" t="s">
        <v>2085</v>
      </c>
    </row>
    <row r="1795" spans="1:7" x14ac:dyDescent="0.3">
      <c r="A1795" t="s">
        <v>369</v>
      </c>
      <c r="B1795">
        <v>140000</v>
      </c>
      <c r="C1795">
        <v>1</v>
      </c>
      <c r="D1795">
        <v>0</v>
      </c>
      <c r="E1795">
        <v>0</v>
      </c>
      <c r="F1795" t="s">
        <v>58</v>
      </c>
      <c r="G1795" t="s">
        <v>2085</v>
      </c>
    </row>
    <row r="1796" spans="1:7" x14ac:dyDescent="0.3">
      <c r="A1796" t="s">
        <v>369</v>
      </c>
      <c r="B1796">
        <v>140000</v>
      </c>
      <c r="C1796">
        <v>1</v>
      </c>
      <c r="D1796">
        <v>0</v>
      </c>
      <c r="E1796">
        <v>0</v>
      </c>
      <c r="F1796" t="s">
        <v>58</v>
      </c>
      <c r="G1796" t="s">
        <v>2085</v>
      </c>
    </row>
    <row r="1797" spans="1:7" x14ac:dyDescent="0.3">
      <c r="A1797" t="s">
        <v>369</v>
      </c>
      <c r="B1797">
        <v>140000</v>
      </c>
      <c r="C1797">
        <v>1</v>
      </c>
      <c r="D1797">
        <v>0</v>
      </c>
      <c r="E1797">
        <v>0</v>
      </c>
      <c r="F1797" t="s">
        <v>58</v>
      </c>
      <c r="G1797" t="s">
        <v>2085</v>
      </c>
    </row>
    <row r="1798" spans="1:7" x14ac:dyDescent="0.3">
      <c r="A1798" t="s">
        <v>369</v>
      </c>
      <c r="B1798">
        <v>140000</v>
      </c>
      <c r="C1798">
        <v>1</v>
      </c>
      <c r="D1798">
        <v>0</v>
      </c>
      <c r="E1798">
        <v>0</v>
      </c>
      <c r="F1798" t="s">
        <v>58</v>
      </c>
      <c r="G1798" t="s">
        <v>2085</v>
      </c>
    </row>
    <row r="1799" spans="1:7" x14ac:dyDescent="0.3">
      <c r="A1799" t="s">
        <v>369</v>
      </c>
      <c r="B1799">
        <v>140000</v>
      </c>
      <c r="C1799">
        <v>1</v>
      </c>
      <c r="D1799">
        <v>0</v>
      </c>
      <c r="E1799">
        <v>0</v>
      </c>
      <c r="F1799" t="s">
        <v>58</v>
      </c>
      <c r="G1799" t="s">
        <v>2085</v>
      </c>
    </row>
    <row r="1800" spans="1:7" x14ac:dyDescent="0.3">
      <c r="A1800" t="s">
        <v>369</v>
      </c>
      <c r="B1800">
        <v>140000</v>
      </c>
      <c r="C1800">
        <v>1</v>
      </c>
      <c r="D1800">
        <v>0</v>
      </c>
      <c r="E1800">
        <v>0</v>
      </c>
      <c r="F1800" t="s">
        <v>58</v>
      </c>
      <c r="G1800" t="s">
        <v>2085</v>
      </c>
    </row>
    <row r="1801" spans="1:7" x14ac:dyDescent="0.3">
      <c r="A1801" t="s">
        <v>369</v>
      </c>
      <c r="B1801">
        <v>140000</v>
      </c>
      <c r="C1801">
        <v>1</v>
      </c>
      <c r="D1801">
        <v>0</v>
      </c>
      <c r="E1801">
        <v>0</v>
      </c>
      <c r="F1801" t="s">
        <v>58</v>
      </c>
      <c r="G1801" t="s">
        <v>2085</v>
      </c>
    </row>
    <row r="1802" spans="1:7" x14ac:dyDescent="0.3">
      <c r="A1802" t="s">
        <v>369</v>
      </c>
      <c r="B1802">
        <v>140000</v>
      </c>
      <c r="C1802">
        <v>1</v>
      </c>
      <c r="D1802">
        <v>0</v>
      </c>
      <c r="E1802">
        <v>0</v>
      </c>
      <c r="F1802" t="s">
        <v>58</v>
      </c>
      <c r="G1802" t="s">
        <v>2085</v>
      </c>
    </row>
    <row r="1803" spans="1:7" x14ac:dyDescent="0.3">
      <c r="A1803" t="s">
        <v>369</v>
      </c>
      <c r="B1803">
        <v>140000</v>
      </c>
      <c r="C1803">
        <v>1</v>
      </c>
      <c r="D1803">
        <v>0</v>
      </c>
      <c r="E1803">
        <v>0</v>
      </c>
      <c r="F1803" t="s">
        <v>58</v>
      </c>
      <c r="G1803" t="s">
        <v>2085</v>
      </c>
    </row>
    <row r="1804" spans="1:7" x14ac:dyDescent="0.3">
      <c r="A1804" t="s">
        <v>369</v>
      </c>
      <c r="B1804">
        <v>140000</v>
      </c>
      <c r="C1804">
        <v>1</v>
      </c>
      <c r="D1804">
        <v>0</v>
      </c>
      <c r="E1804">
        <v>0</v>
      </c>
      <c r="F1804" t="s">
        <v>58</v>
      </c>
      <c r="G1804" t="s">
        <v>2085</v>
      </c>
    </row>
    <row r="1805" spans="1:7" x14ac:dyDescent="0.3">
      <c r="A1805" t="s">
        <v>369</v>
      </c>
      <c r="B1805">
        <v>140000</v>
      </c>
      <c r="C1805">
        <v>1</v>
      </c>
      <c r="D1805">
        <v>0</v>
      </c>
      <c r="E1805">
        <v>0</v>
      </c>
      <c r="F1805" t="s">
        <v>58</v>
      </c>
      <c r="G1805" t="s">
        <v>2085</v>
      </c>
    </row>
    <row r="1806" spans="1:7" x14ac:dyDescent="0.3">
      <c r="A1806" t="s">
        <v>369</v>
      </c>
      <c r="B1806">
        <v>140000</v>
      </c>
      <c r="C1806">
        <v>1</v>
      </c>
      <c r="D1806">
        <v>0</v>
      </c>
      <c r="E1806">
        <v>0</v>
      </c>
      <c r="F1806" t="s">
        <v>58</v>
      </c>
      <c r="G1806" t="s">
        <v>2085</v>
      </c>
    </row>
    <row r="1807" spans="1:7" x14ac:dyDescent="0.3">
      <c r="A1807" t="s">
        <v>369</v>
      </c>
      <c r="B1807">
        <v>140000</v>
      </c>
      <c r="C1807">
        <v>1</v>
      </c>
      <c r="D1807">
        <v>0</v>
      </c>
      <c r="E1807">
        <v>0</v>
      </c>
      <c r="F1807" t="s">
        <v>58</v>
      </c>
      <c r="G1807" t="s">
        <v>2085</v>
      </c>
    </row>
    <row r="1808" spans="1:7" x14ac:dyDescent="0.3">
      <c r="A1808" t="s">
        <v>36</v>
      </c>
      <c r="B1808">
        <v>140000</v>
      </c>
      <c r="C1808">
        <v>1</v>
      </c>
      <c r="D1808">
        <v>0</v>
      </c>
      <c r="E1808">
        <v>0</v>
      </c>
      <c r="F1808" t="s">
        <v>387</v>
      </c>
      <c r="G1808" t="s">
        <v>51</v>
      </c>
    </row>
    <row r="1809" spans="1:7" x14ac:dyDescent="0.3">
      <c r="A1809" t="s">
        <v>36</v>
      </c>
      <c r="B1809">
        <v>140000</v>
      </c>
      <c r="C1809">
        <v>1</v>
      </c>
      <c r="D1809">
        <v>0</v>
      </c>
      <c r="E1809">
        <v>0</v>
      </c>
      <c r="F1809" t="s">
        <v>387</v>
      </c>
      <c r="G1809" t="s">
        <v>51</v>
      </c>
    </row>
    <row r="1810" spans="1:7" x14ac:dyDescent="0.3">
      <c r="A1810" t="s">
        <v>36</v>
      </c>
      <c r="B1810">
        <v>140000</v>
      </c>
      <c r="C1810">
        <v>1</v>
      </c>
      <c r="D1810">
        <v>0</v>
      </c>
      <c r="E1810">
        <v>1</v>
      </c>
      <c r="F1810" t="s">
        <v>58</v>
      </c>
      <c r="G1810" t="s">
        <v>51</v>
      </c>
    </row>
    <row r="1811" spans="1:7" x14ac:dyDescent="0.3">
      <c r="A1811" t="s">
        <v>36</v>
      </c>
      <c r="B1811">
        <v>140000</v>
      </c>
      <c r="C1811">
        <v>1</v>
      </c>
      <c r="D1811">
        <v>0</v>
      </c>
      <c r="E1811">
        <v>1</v>
      </c>
      <c r="F1811" t="s">
        <v>58</v>
      </c>
      <c r="G1811" t="s">
        <v>51</v>
      </c>
    </row>
    <row r="1812" spans="1:7" x14ac:dyDescent="0.3">
      <c r="A1812" t="s">
        <v>36</v>
      </c>
      <c r="B1812">
        <v>140000</v>
      </c>
      <c r="C1812">
        <v>1</v>
      </c>
      <c r="D1812">
        <v>0</v>
      </c>
      <c r="E1812">
        <v>0</v>
      </c>
      <c r="F1812" t="s">
        <v>387</v>
      </c>
      <c r="G1812" t="s">
        <v>51</v>
      </c>
    </row>
    <row r="1813" spans="1:7" x14ac:dyDescent="0.3">
      <c r="A1813" t="s">
        <v>36</v>
      </c>
      <c r="B1813">
        <v>140000</v>
      </c>
      <c r="C1813">
        <v>1</v>
      </c>
      <c r="D1813">
        <v>1</v>
      </c>
      <c r="E1813">
        <v>1</v>
      </c>
      <c r="F1813" t="s">
        <v>387</v>
      </c>
      <c r="G1813" t="s">
        <v>51</v>
      </c>
    </row>
    <row r="1814" spans="1:7" x14ac:dyDescent="0.3">
      <c r="A1814" t="s">
        <v>36</v>
      </c>
      <c r="B1814">
        <v>140000</v>
      </c>
      <c r="C1814">
        <v>1</v>
      </c>
      <c r="D1814">
        <v>0</v>
      </c>
      <c r="E1814">
        <v>0</v>
      </c>
      <c r="F1814" t="s">
        <v>387</v>
      </c>
      <c r="G1814" t="s">
        <v>51</v>
      </c>
    </row>
    <row r="1815" spans="1:7" x14ac:dyDescent="0.3">
      <c r="A1815" t="s">
        <v>36</v>
      </c>
      <c r="B1815">
        <v>140000</v>
      </c>
      <c r="C1815">
        <v>1</v>
      </c>
      <c r="D1815">
        <v>1</v>
      </c>
      <c r="E1815">
        <v>1</v>
      </c>
      <c r="F1815" t="s">
        <v>387</v>
      </c>
      <c r="G1815" t="s">
        <v>51</v>
      </c>
    </row>
    <row r="1816" spans="1:7" x14ac:dyDescent="0.3">
      <c r="A1816" t="s">
        <v>36</v>
      </c>
      <c r="B1816">
        <v>140000</v>
      </c>
      <c r="C1816">
        <v>1</v>
      </c>
      <c r="D1816">
        <v>0</v>
      </c>
      <c r="E1816">
        <v>0</v>
      </c>
      <c r="F1816" t="s">
        <v>387</v>
      </c>
      <c r="G1816" t="s">
        <v>51</v>
      </c>
    </row>
    <row r="1817" spans="1:7" x14ac:dyDescent="0.3">
      <c r="A1817" t="s">
        <v>36</v>
      </c>
      <c r="B1817">
        <v>140000</v>
      </c>
      <c r="C1817">
        <v>1</v>
      </c>
      <c r="D1817">
        <v>1</v>
      </c>
      <c r="E1817">
        <v>1</v>
      </c>
      <c r="F1817" t="s">
        <v>387</v>
      </c>
      <c r="G1817" t="s">
        <v>51</v>
      </c>
    </row>
    <row r="1818" spans="1:7" x14ac:dyDescent="0.3">
      <c r="A1818" t="s">
        <v>36</v>
      </c>
      <c r="B1818">
        <v>140000</v>
      </c>
      <c r="C1818">
        <v>1</v>
      </c>
      <c r="D1818">
        <v>0</v>
      </c>
      <c r="E1818">
        <v>0</v>
      </c>
      <c r="F1818" t="s">
        <v>387</v>
      </c>
      <c r="G1818" t="s">
        <v>51</v>
      </c>
    </row>
    <row r="1819" spans="1:7" x14ac:dyDescent="0.3">
      <c r="A1819" t="s">
        <v>36</v>
      </c>
      <c r="B1819">
        <v>140000</v>
      </c>
      <c r="C1819">
        <v>1</v>
      </c>
      <c r="D1819">
        <v>1</v>
      </c>
      <c r="E1819">
        <v>1</v>
      </c>
      <c r="F1819" t="s">
        <v>387</v>
      </c>
      <c r="G1819" t="s">
        <v>51</v>
      </c>
    </row>
    <row r="1820" spans="1:7" x14ac:dyDescent="0.3">
      <c r="A1820" t="s">
        <v>36</v>
      </c>
      <c r="B1820">
        <v>140000</v>
      </c>
      <c r="C1820">
        <v>0</v>
      </c>
      <c r="D1820">
        <v>0</v>
      </c>
      <c r="E1820">
        <v>0</v>
      </c>
      <c r="F1820" t="s">
        <v>572</v>
      </c>
      <c r="G1820" t="s">
        <v>2085</v>
      </c>
    </row>
    <row r="1821" spans="1:7" x14ac:dyDescent="0.3">
      <c r="A1821" t="s">
        <v>36</v>
      </c>
      <c r="B1821">
        <v>140000</v>
      </c>
      <c r="C1821">
        <v>0</v>
      </c>
      <c r="D1821">
        <v>0</v>
      </c>
      <c r="E1821">
        <v>0</v>
      </c>
      <c r="F1821" t="s">
        <v>572</v>
      </c>
      <c r="G1821" t="s">
        <v>2085</v>
      </c>
    </row>
    <row r="1822" spans="1:7" x14ac:dyDescent="0.3">
      <c r="A1822" t="s">
        <v>36</v>
      </c>
      <c r="B1822">
        <v>140000</v>
      </c>
      <c r="C1822">
        <v>0</v>
      </c>
      <c r="D1822">
        <v>0</v>
      </c>
      <c r="E1822">
        <v>0</v>
      </c>
      <c r="F1822" t="s">
        <v>572</v>
      </c>
      <c r="G1822" t="s">
        <v>2085</v>
      </c>
    </row>
    <row r="1823" spans="1:7" x14ac:dyDescent="0.3">
      <c r="A1823" t="s">
        <v>36</v>
      </c>
      <c r="B1823">
        <v>140000</v>
      </c>
      <c r="C1823">
        <v>0</v>
      </c>
      <c r="D1823">
        <v>0</v>
      </c>
      <c r="E1823">
        <v>0</v>
      </c>
      <c r="F1823" t="s">
        <v>572</v>
      </c>
      <c r="G1823" t="s">
        <v>2085</v>
      </c>
    </row>
    <row r="1824" spans="1:7" x14ac:dyDescent="0.3">
      <c r="A1824" t="s">
        <v>36</v>
      </c>
      <c r="B1824">
        <v>140000</v>
      </c>
      <c r="C1824">
        <v>0</v>
      </c>
      <c r="D1824">
        <v>0</v>
      </c>
      <c r="E1824">
        <v>0</v>
      </c>
      <c r="F1824" t="s">
        <v>572</v>
      </c>
      <c r="G1824" t="s">
        <v>2085</v>
      </c>
    </row>
    <row r="1825" spans="1:7" x14ac:dyDescent="0.3">
      <c r="A1825" t="s">
        <v>36</v>
      </c>
      <c r="B1825">
        <v>140000</v>
      </c>
      <c r="C1825">
        <v>0</v>
      </c>
      <c r="D1825">
        <v>0</v>
      </c>
      <c r="E1825">
        <v>0</v>
      </c>
      <c r="F1825" t="s">
        <v>572</v>
      </c>
      <c r="G1825" t="s">
        <v>2085</v>
      </c>
    </row>
    <row r="1826" spans="1:7" x14ac:dyDescent="0.3">
      <c r="A1826" t="s">
        <v>45</v>
      </c>
      <c r="B1826">
        <v>140000</v>
      </c>
      <c r="C1826">
        <v>1</v>
      </c>
      <c r="D1826">
        <v>0</v>
      </c>
      <c r="E1826">
        <v>1</v>
      </c>
      <c r="F1826" t="s">
        <v>2047</v>
      </c>
      <c r="G1826" t="s">
        <v>2084</v>
      </c>
    </row>
    <row r="1827" spans="1:7" x14ac:dyDescent="0.3">
      <c r="A1827" t="s">
        <v>1997</v>
      </c>
      <c r="B1827">
        <v>140000</v>
      </c>
      <c r="C1827">
        <v>1</v>
      </c>
      <c r="D1827">
        <v>0</v>
      </c>
      <c r="E1827">
        <v>1</v>
      </c>
      <c r="F1827" t="s">
        <v>1759</v>
      </c>
      <c r="G1827" t="s">
        <v>2084</v>
      </c>
    </row>
    <row r="1828" spans="1:7" x14ac:dyDescent="0.3">
      <c r="A1828" t="s">
        <v>134</v>
      </c>
      <c r="B1828">
        <v>140505</v>
      </c>
      <c r="C1828">
        <v>1</v>
      </c>
      <c r="D1828">
        <v>1</v>
      </c>
      <c r="E1828">
        <v>1</v>
      </c>
      <c r="F1828" t="s">
        <v>58</v>
      </c>
      <c r="G1828" t="s">
        <v>2085</v>
      </c>
    </row>
    <row r="1829" spans="1:7" x14ac:dyDescent="0.3">
      <c r="A1829" t="s">
        <v>1468</v>
      </c>
      <c r="B1829">
        <v>141704</v>
      </c>
      <c r="C1829">
        <v>0</v>
      </c>
      <c r="D1829">
        <v>0</v>
      </c>
      <c r="E1829">
        <v>1</v>
      </c>
      <c r="F1829" t="s">
        <v>1759</v>
      </c>
      <c r="G1829" t="s">
        <v>51</v>
      </c>
    </row>
    <row r="1830" spans="1:7" x14ac:dyDescent="0.3">
      <c r="A1830" t="s">
        <v>1468</v>
      </c>
      <c r="B1830">
        <v>141704</v>
      </c>
      <c r="C1830">
        <v>0</v>
      </c>
      <c r="D1830">
        <v>0</v>
      </c>
      <c r="E1830">
        <v>1</v>
      </c>
      <c r="F1830" t="s">
        <v>1759</v>
      </c>
      <c r="G1830" t="s">
        <v>51</v>
      </c>
    </row>
    <row r="1831" spans="1:7" x14ac:dyDescent="0.3">
      <c r="A1831" t="s">
        <v>1468</v>
      </c>
      <c r="B1831">
        <v>141704</v>
      </c>
      <c r="C1831">
        <v>0</v>
      </c>
      <c r="D1831">
        <v>0</v>
      </c>
      <c r="E1831">
        <v>1</v>
      </c>
      <c r="F1831" t="s">
        <v>1759</v>
      </c>
      <c r="G1831" t="s">
        <v>51</v>
      </c>
    </row>
    <row r="1832" spans="1:7" x14ac:dyDescent="0.3">
      <c r="A1832" t="s">
        <v>1468</v>
      </c>
      <c r="B1832">
        <v>141704</v>
      </c>
      <c r="C1832">
        <v>0</v>
      </c>
      <c r="D1832">
        <v>0</v>
      </c>
      <c r="E1832">
        <v>1</v>
      </c>
      <c r="F1832" t="s">
        <v>1759</v>
      </c>
      <c r="G1832" t="s">
        <v>51</v>
      </c>
    </row>
    <row r="1833" spans="1:7" x14ac:dyDescent="0.3">
      <c r="A1833" t="s">
        <v>1468</v>
      </c>
      <c r="B1833">
        <v>141704</v>
      </c>
      <c r="C1833">
        <v>0</v>
      </c>
      <c r="D1833">
        <v>0</v>
      </c>
      <c r="E1833">
        <v>1</v>
      </c>
      <c r="F1833" t="s">
        <v>1759</v>
      </c>
      <c r="G1833" t="s">
        <v>51</v>
      </c>
    </row>
    <row r="1834" spans="1:7" x14ac:dyDescent="0.3">
      <c r="A1834" t="s">
        <v>1269</v>
      </c>
      <c r="B1834">
        <v>141906</v>
      </c>
      <c r="C1834">
        <v>1</v>
      </c>
      <c r="D1834">
        <v>1</v>
      </c>
      <c r="E1834">
        <v>1</v>
      </c>
      <c r="F1834" t="s">
        <v>1759</v>
      </c>
      <c r="G1834" t="s">
        <v>51</v>
      </c>
    </row>
    <row r="1835" spans="1:7" x14ac:dyDescent="0.3">
      <c r="A1835" t="s">
        <v>1269</v>
      </c>
      <c r="B1835">
        <v>141906</v>
      </c>
      <c r="C1835">
        <v>1</v>
      </c>
      <c r="D1835">
        <v>1</v>
      </c>
      <c r="E1835">
        <v>1</v>
      </c>
      <c r="F1835" t="s">
        <v>1759</v>
      </c>
      <c r="G1835" t="s">
        <v>51</v>
      </c>
    </row>
    <row r="1836" spans="1:7" x14ac:dyDescent="0.3">
      <c r="A1836" t="s">
        <v>284</v>
      </c>
      <c r="B1836">
        <v>142470</v>
      </c>
      <c r="C1836">
        <v>1</v>
      </c>
      <c r="D1836">
        <v>0</v>
      </c>
      <c r="E1836">
        <v>1</v>
      </c>
      <c r="F1836" t="s">
        <v>58</v>
      </c>
      <c r="G1836" t="s">
        <v>51</v>
      </c>
    </row>
    <row r="1837" spans="1:7" x14ac:dyDescent="0.3">
      <c r="A1837" t="s">
        <v>336</v>
      </c>
      <c r="B1837">
        <v>142932</v>
      </c>
      <c r="C1837">
        <v>1</v>
      </c>
      <c r="D1837">
        <v>0</v>
      </c>
      <c r="E1837">
        <v>0</v>
      </c>
      <c r="F1837" t="s">
        <v>387</v>
      </c>
      <c r="G1837" t="s">
        <v>51</v>
      </c>
    </row>
    <row r="1838" spans="1:7" x14ac:dyDescent="0.3">
      <c r="A1838" t="s">
        <v>336</v>
      </c>
      <c r="B1838">
        <v>142932</v>
      </c>
      <c r="C1838">
        <v>1</v>
      </c>
      <c r="D1838">
        <v>0</v>
      </c>
      <c r="E1838">
        <v>0</v>
      </c>
      <c r="F1838" t="s">
        <v>387</v>
      </c>
      <c r="G1838" t="s">
        <v>51</v>
      </c>
    </row>
    <row r="1839" spans="1:7" x14ac:dyDescent="0.3">
      <c r="A1839" t="s">
        <v>336</v>
      </c>
      <c r="B1839">
        <v>142932</v>
      </c>
      <c r="C1839">
        <v>1</v>
      </c>
      <c r="D1839">
        <v>0</v>
      </c>
      <c r="E1839">
        <v>0</v>
      </c>
      <c r="F1839" t="s">
        <v>387</v>
      </c>
      <c r="G1839" t="s">
        <v>51</v>
      </c>
    </row>
    <row r="1840" spans="1:7" x14ac:dyDescent="0.3">
      <c r="A1840" t="s">
        <v>336</v>
      </c>
      <c r="B1840">
        <v>142932</v>
      </c>
      <c r="C1840">
        <v>1</v>
      </c>
      <c r="D1840">
        <v>0</v>
      </c>
      <c r="E1840">
        <v>0</v>
      </c>
      <c r="F1840" t="s">
        <v>387</v>
      </c>
      <c r="G1840" t="s">
        <v>51</v>
      </c>
    </row>
    <row r="1841" spans="1:7" x14ac:dyDescent="0.3">
      <c r="A1841" t="s">
        <v>336</v>
      </c>
      <c r="B1841">
        <v>142932</v>
      </c>
      <c r="C1841">
        <v>1</v>
      </c>
      <c r="D1841">
        <v>0</v>
      </c>
      <c r="E1841">
        <v>0</v>
      </c>
      <c r="F1841" t="s">
        <v>387</v>
      </c>
      <c r="G1841" t="s">
        <v>51</v>
      </c>
    </row>
    <row r="1842" spans="1:7" x14ac:dyDescent="0.3">
      <c r="A1842" t="s">
        <v>336</v>
      </c>
      <c r="B1842">
        <v>142932</v>
      </c>
      <c r="C1842">
        <v>1</v>
      </c>
      <c r="D1842">
        <v>0</v>
      </c>
      <c r="E1842">
        <v>0</v>
      </c>
      <c r="F1842" t="s">
        <v>387</v>
      </c>
      <c r="G1842" t="s">
        <v>51</v>
      </c>
    </row>
    <row r="1843" spans="1:7" x14ac:dyDescent="0.3">
      <c r="A1843" t="s">
        <v>45</v>
      </c>
      <c r="B1843">
        <v>143796</v>
      </c>
      <c r="C1843">
        <v>1</v>
      </c>
      <c r="D1843">
        <v>1</v>
      </c>
      <c r="E1843">
        <v>1</v>
      </c>
      <c r="F1843" t="s">
        <v>1759</v>
      </c>
      <c r="G1843" t="s">
        <v>51</v>
      </c>
    </row>
    <row r="1844" spans="1:7" x14ac:dyDescent="0.3">
      <c r="A1844" t="s">
        <v>45</v>
      </c>
      <c r="B1844">
        <v>143796</v>
      </c>
      <c r="C1844">
        <v>1</v>
      </c>
      <c r="D1844">
        <v>1</v>
      </c>
      <c r="E1844">
        <v>1</v>
      </c>
      <c r="F1844" t="s">
        <v>1759</v>
      </c>
      <c r="G1844" t="s">
        <v>51</v>
      </c>
    </row>
    <row r="1845" spans="1:7" x14ac:dyDescent="0.3">
      <c r="A1845" t="s">
        <v>45</v>
      </c>
      <c r="B1845">
        <v>143796</v>
      </c>
      <c r="C1845">
        <v>1</v>
      </c>
      <c r="D1845">
        <v>1</v>
      </c>
      <c r="E1845">
        <v>1</v>
      </c>
      <c r="F1845" t="s">
        <v>1759</v>
      </c>
      <c r="G1845" t="s">
        <v>51</v>
      </c>
    </row>
    <row r="1846" spans="1:7" x14ac:dyDescent="0.3">
      <c r="A1846" t="s">
        <v>45</v>
      </c>
      <c r="B1846">
        <v>143796</v>
      </c>
      <c r="C1846">
        <v>1</v>
      </c>
      <c r="D1846">
        <v>1</v>
      </c>
      <c r="E1846">
        <v>1</v>
      </c>
      <c r="F1846" t="s">
        <v>1759</v>
      </c>
      <c r="G1846" t="s">
        <v>51</v>
      </c>
    </row>
    <row r="1847" spans="1:7" x14ac:dyDescent="0.3">
      <c r="A1847" t="s">
        <v>45</v>
      </c>
      <c r="B1847">
        <v>143796</v>
      </c>
      <c r="C1847">
        <v>1</v>
      </c>
      <c r="D1847">
        <v>1</v>
      </c>
      <c r="E1847">
        <v>1</v>
      </c>
      <c r="F1847" t="s">
        <v>1759</v>
      </c>
      <c r="G1847" t="s">
        <v>51</v>
      </c>
    </row>
    <row r="1848" spans="1:7" x14ac:dyDescent="0.3">
      <c r="A1848" t="s">
        <v>279</v>
      </c>
      <c r="B1848">
        <v>143877</v>
      </c>
      <c r="C1848">
        <v>1</v>
      </c>
      <c r="D1848">
        <v>0</v>
      </c>
      <c r="E1848">
        <v>0</v>
      </c>
      <c r="F1848" t="s">
        <v>387</v>
      </c>
      <c r="G1848" t="s">
        <v>51</v>
      </c>
    </row>
    <row r="1849" spans="1:7" x14ac:dyDescent="0.3">
      <c r="A1849" t="s">
        <v>192</v>
      </c>
      <c r="B1849">
        <v>144000</v>
      </c>
      <c r="C1849">
        <v>1</v>
      </c>
      <c r="D1849">
        <v>0</v>
      </c>
      <c r="E1849">
        <v>1</v>
      </c>
      <c r="F1849" t="s">
        <v>58</v>
      </c>
      <c r="G1849" t="s">
        <v>51</v>
      </c>
    </row>
    <row r="1850" spans="1:7" x14ac:dyDescent="0.3">
      <c r="A1850" t="s">
        <v>36</v>
      </c>
      <c r="B1850">
        <v>144000</v>
      </c>
      <c r="C1850">
        <v>1</v>
      </c>
      <c r="D1850">
        <v>1</v>
      </c>
      <c r="E1850">
        <v>1</v>
      </c>
      <c r="F1850" t="s">
        <v>58</v>
      </c>
      <c r="G1850" t="s">
        <v>51</v>
      </c>
    </row>
    <row r="1851" spans="1:7" x14ac:dyDescent="0.3">
      <c r="A1851" t="s">
        <v>36</v>
      </c>
      <c r="B1851">
        <v>144000</v>
      </c>
      <c r="C1851">
        <v>0</v>
      </c>
      <c r="D1851">
        <v>1</v>
      </c>
      <c r="E1851">
        <v>0</v>
      </c>
      <c r="F1851" t="s">
        <v>572</v>
      </c>
      <c r="G1851" t="s">
        <v>51</v>
      </c>
    </row>
    <row r="1852" spans="1:7" x14ac:dyDescent="0.3">
      <c r="A1852" t="s">
        <v>36</v>
      </c>
      <c r="B1852">
        <v>145000</v>
      </c>
      <c r="C1852">
        <v>1</v>
      </c>
      <c r="D1852">
        <v>0</v>
      </c>
      <c r="E1852">
        <v>0</v>
      </c>
      <c r="F1852" t="s">
        <v>387</v>
      </c>
      <c r="G1852" t="s">
        <v>2085</v>
      </c>
    </row>
    <row r="1853" spans="1:7" x14ac:dyDescent="0.3">
      <c r="A1853" t="s">
        <v>36</v>
      </c>
      <c r="B1853">
        <v>145000</v>
      </c>
      <c r="C1853">
        <v>1</v>
      </c>
      <c r="D1853">
        <v>0</v>
      </c>
      <c r="E1853">
        <v>0</v>
      </c>
      <c r="F1853" t="s">
        <v>387</v>
      </c>
      <c r="G1853" t="s">
        <v>2085</v>
      </c>
    </row>
    <row r="1854" spans="1:7" x14ac:dyDescent="0.3">
      <c r="A1854" t="s">
        <v>36</v>
      </c>
      <c r="B1854">
        <v>145000</v>
      </c>
      <c r="C1854">
        <v>1</v>
      </c>
      <c r="D1854">
        <v>0</v>
      </c>
      <c r="E1854">
        <v>0</v>
      </c>
      <c r="F1854" t="s">
        <v>387</v>
      </c>
      <c r="G1854" t="s">
        <v>2085</v>
      </c>
    </row>
    <row r="1855" spans="1:7" x14ac:dyDescent="0.3">
      <c r="A1855" t="s">
        <v>36</v>
      </c>
      <c r="B1855">
        <v>145000</v>
      </c>
      <c r="C1855">
        <v>1</v>
      </c>
      <c r="D1855">
        <v>0</v>
      </c>
      <c r="E1855">
        <v>0</v>
      </c>
      <c r="F1855" t="s">
        <v>387</v>
      </c>
      <c r="G1855" t="s">
        <v>2085</v>
      </c>
    </row>
    <row r="1856" spans="1:7" x14ac:dyDescent="0.3">
      <c r="A1856" t="s">
        <v>1218</v>
      </c>
      <c r="B1856">
        <v>145000</v>
      </c>
      <c r="C1856">
        <v>1</v>
      </c>
      <c r="D1856">
        <v>0</v>
      </c>
      <c r="E1856">
        <v>1</v>
      </c>
      <c r="F1856" t="s">
        <v>387</v>
      </c>
      <c r="G1856" t="s">
        <v>51</v>
      </c>
    </row>
    <row r="1857" spans="1:7" x14ac:dyDescent="0.3">
      <c r="A1857" t="s">
        <v>1293</v>
      </c>
      <c r="B1857">
        <v>145000</v>
      </c>
      <c r="C1857">
        <v>1</v>
      </c>
      <c r="D1857">
        <v>0</v>
      </c>
      <c r="E1857">
        <v>0</v>
      </c>
      <c r="F1857" t="s">
        <v>387</v>
      </c>
      <c r="G1857" t="s">
        <v>2085</v>
      </c>
    </row>
    <row r="1858" spans="1:7" x14ac:dyDescent="0.3">
      <c r="A1858" t="s">
        <v>36</v>
      </c>
      <c r="B1858">
        <v>145000</v>
      </c>
      <c r="C1858">
        <v>1</v>
      </c>
      <c r="D1858">
        <v>0</v>
      </c>
      <c r="E1858">
        <v>0</v>
      </c>
      <c r="F1858" t="s">
        <v>387</v>
      </c>
      <c r="G1858" t="s">
        <v>2085</v>
      </c>
    </row>
    <row r="1859" spans="1:7" x14ac:dyDescent="0.3">
      <c r="A1859" t="s">
        <v>36</v>
      </c>
      <c r="B1859">
        <v>145000</v>
      </c>
      <c r="C1859">
        <v>1</v>
      </c>
      <c r="D1859">
        <v>0</v>
      </c>
      <c r="E1859">
        <v>0</v>
      </c>
      <c r="F1859" t="s">
        <v>387</v>
      </c>
      <c r="G1859" t="s">
        <v>2085</v>
      </c>
    </row>
    <row r="1860" spans="1:7" x14ac:dyDescent="0.3">
      <c r="A1860" t="s">
        <v>36</v>
      </c>
      <c r="B1860">
        <v>145000</v>
      </c>
      <c r="C1860">
        <v>1</v>
      </c>
      <c r="D1860">
        <v>0</v>
      </c>
      <c r="E1860">
        <v>0</v>
      </c>
      <c r="F1860" t="s">
        <v>387</v>
      </c>
      <c r="G1860" t="s">
        <v>2085</v>
      </c>
    </row>
    <row r="1861" spans="1:7" x14ac:dyDescent="0.3">
      <c r="A1861" t="s">
        <v>36</v>
      </c>
      <c r="B1861">
        <v>145000</v>
      </c>
      <c r="C1861">
        <v>1</v>
      </c>
      <c r="D1861">
        <v>0</v>
      </c>
      <c r="E1861">
        <v>0</v>
      </c>
      <c r="F1861" t="s">
        <v>387</v>
      </c>
      <c r="G1861" t="s">
        <v>2085</v>
      </c>
    </row>
    <row r="1862" spans="1:7" x14ac:dyDescent="0.3">
      <c r="A1862" t="s">
        <v>36</v>
      </c>
      <c r="B1862">
        <v>145000</v>
      </c>
      <c r="C1862">
        <v>1</v>
      </c>
      <c r="D1862">
        <v>0</v>
      </c>
      <c r="E1862">
        <v>0</v>
      </c>
      <c r="F1862" t="s">
        <v>387</v>
      </c>
      <c r="G1862" t="s">
        <v>2085</v>
      </c>
    </row>
    <row r="1863" spans="1:7" x14ac:dyDescent="0.3">
      <c r="A1863" t="s">
        <v>36</v>
      </c>
      <c r="B1863">
        <v>145000</v>
      </c>
      <c r="C1863">
        <v>1</v>
      </c>
      <c r="D1863">
        <v>0</v>
      </c>
      <c r="E1863">
        <v>0</v>
      </c>
      <c r="F1863" t="s">
        <v>387</v>
      </c>
      <c r="G1863" t="s">
        <v>2085</v>
      </c>
    </row>
    <row r="1864" spans="1:7" x14ac:dyDescent="0.3">
      <c r="A1864" t="s">
        <v>36</v>
      </c>
      <c r="B1864">
        <v>145000</v>
      </c>
      <c r="C1864">
        <v>1</v>
      </c>
      <c r="D1864">
        <v>0</v>
      </c>
      <c r="E1864">
        <v>0</v>
      </c>
      <c r="F1864" t="s">
        <v>387</v>
      </c>
      <c r="G1864" t="s">
        <v>2085</v>
      </c>
    </row>
    <row r="1865" spans="1:7" x14ac:dyDescent="0.3">
      <c r="A1865" t="s">
        <v>36</v>
      </c>
      <c r="B1865">
        <v>145000</v>
      </c>
      <c r="C1865">
        <v>1</v>
      </c>
      <c r="D1865">
        <v>0</v>
      </c>
      <c r="E1865">
        <v>0</v>
      </c>
      <c r="F1865" t="s">
        <v>387</v>
      </c>
      <c r="G1865" t="s">
        <v>2085</v>
      </c>
    </row>
    <row r="1866" spans="1:7" x14ac:dyDescent="0.3">
      <c r="A1866" t="s">
        <v>160</v>
      </c>
      <c r="B1866">
        <v>147500</v>
      </c>
      <c r="C1866">
        <v>0</v>
      </c>
      <c r="D1866">
        <v>1</v>
      </c>
      <c r="E1866">
        <v>1</v>
      </c>
      <c r="F1866" t="s">
        <v>58</v>
      </c>
      <c r="G1866" t="s">
        <v>51</v>
      </c>
    </row>
    <row r="1867" spans="1:7" x14ac:dyDescent="0.3">
      <c r="A1867" t="s">
        <v>284</v>
      </c>
      <c r="B1867">
        <v>149100</v>
      </c>
      <c r="C1867">
        <v>0</v>
      </c>
      <c r="D1867">
        <v>0</v>
      </c>
      <c r="E1867">
        <v>1</v>
      </c>
      <c r="F1867" t="s">
        <v>1759</v>
      </c>
      <c r="G1867" t="s">
        <v>51</v>
      </c>
    </row>
    <row r="1868" spans="1:7" x14ac:dyDescent="0.3">
      <c r="A1868" t="s">
        <v>336</v>
      </c>
      <c r="B1868">
        <v>149627</v>
      </c>
      <c r="C1868">
        <v>0</v>
      </c>
      <c r="D1868">
        <v>0</v>
      </c>
      <c r="E1868">
        <v>1</v>
      </c>
      <c r="F1868" t="s">
        <v>58</v>
      </c>
      <c r="G1868" t="s">
        <v>2085</v>
      </c>
    </row>
    <row r="1869" spans="1:7" x14ac:dyDescent="0.3">
      <c r="A1869" t="s">
        <v>36</v>
      </c>
      <c r="B1869">
        <v>150000</v>
      </c>
      <c r="C1869">
        <v>1</v>
      </c>
      <c r="D1869">
        <v>0</v>
      </c>
      <c r="E1869">
        <v>0</v>
      </c>
      <c r="F1869" t="s">
        <v>387</v>
      </c>
      <c r="G1869" t="s">
        <v>51</v>
      </c>
    </row>
    <row r="1870" spans="1:7" x14ac:dyDescent="0.3">
      <c r="A1870" t="s">
        <v>36</v>
      </c>
      <c r="B1870">
        <v>150200</v>
      </c>
      <c r="C1870">
        <v>1</v>
      </c>
      <c r="D1870">
        <v>0</v>
      </c>
      <c r="E1870">
        <v>1</v>
      </c>
      <c r="F1870" t="s">
        <v>58</v>
      </c>
      <c r="G1870" t="s">
        <v>2085</v>
      </c>
    </row>
    <row r="1871" spans="1:7" x14ac:dyDescent="0.3">
      <c r="A1871" t="s">
        <v>36</v>
      </c>
      <c r="B1871">
        <v>150200</v>
      </c>
      <c r="C1871">
        <v>1</v>
      </c>
      <c r="D1871">
        <v>0</v>
      </c>
      <c r="E1871">
        <v>1</v>
      </c>
      <c r="F1871" t="s">
        <v>58</v>
      </c>
      <c r="G1871" t="s">
        <v>2085</v>
      </c>
    </row>
    <row r="1872" spans="1:7" x14ac:dyDescent="0.3">
      <c r="A1872" t="s">
        <v>36</v>
      </c>
      <c r="B1872">
        <v>150200</v>
      </c>
      <c r="C1872">
        <v>1</v>
      </c>
      <c r="D1872">
        <v>0</v>
      </c>
      <c r="E1872">
        <v>1</v>
      </c>
      <c r="F1872" t="s">
        <v>58</v>
      </c>
      <c r="G1872" t="s">
        <v>2085</v>
      </c>
    </row>
    <row r="1873" spans="1:7" x14ac:dyDescent="0.3">
      <c r="A1873" t="s">
        <v>36</v>
      </c>
      <c r="B1873">
        <v>150200</v>
      </c>
      <c r="C1873">
        <v>1</v>
      </c>
      <c r="D1873">
        <v>0</v>
      </c>
      <c r="E1873">
        <v>1</v>
      </c>
      <c r="F1873" t="s">
        <v>58</v>
      </c>
      <c r="G1873" t="s">
        <v>2085</v>
      </c>
    </row>
    <row r="1874" spans="1:7" x14ac:dyDescent="0.3">
      <c r="A1874" t="s">
        <v>36</v>
      </c>
      <c r="B1874">
        <v>150200</v>
      </c>
      <c r="C1874">
        <v>1</v>
      </c>
      <c r="D1874">
        <v>0</v>
      </c>
      <c r="E1874">
        <v>1</v>
      </c>
      <c r="F1874" t="s">
        <v>58</v>
      </c>
      <c r="G1874" t="s">
        <v>2085</v>
      </c>
    </row>
    <row r="1875" spans="1:7" x14ac:dyDescent="0.3">
      <c r="A1875" t="s">
        <v>36</v>
      </c>
      <c r="B1875">
        <v>150200</v>
      </c>
      <c r="C1875">
        <v>1</v>
      </c>
      <c r="D1875">
        <v>0</v>
      </c>
      <c r="E1875">
        <v>1</v>
      </c>
      <c r="F1875" t="s">
        <v>58</v>
      </c>
      <c r="G1875" t="s">
        <v>2085</v>
      </c>
    </row>
    <row r="1876" spans="1:7" x14ac:dyDescent="0.3">
      <c r="A1876" t="s">
        <v>36</v>
      </c>
      <c r="B1876">
        <v>150200</v>
      </c>
      <c r="C1876">
        <v>1</v>
      </c>
      <c r="D1876">
        <v>0</v>
      </c>
      <c r="E1876">
        <v>1</v>
      </c>
      <c r="F1876" t="s">
        <v>58</v>
      </c>
      <c r="G1876" t="s">
        <v>2085</v>
      </c>
    </row>
    <row r="1877" spans="1:7" x14ac:dyDescent="0.3">
      <c r="A1877" t="s">
        <v>36</v>
      </c>
      <c r="B1877">
        <v>150200</v>
      </c>
      <c r="C1877">
        <v>1</v>
      </c>
      <c r="D1877">
        <v>0</v>
      </c>
      <c r="E1877">
        <v>1</v>
      </c>
      <c r="F1877" t="s">
        <v>58</v>
      </c>
      <c r="G1877" t="s">
        <v>2085</v>
      </c>
    </row>
    <row r="1878" spans="1:7" x14ac:dyDescent="0.3">
      <c r="A1878" t="s">
        <v>36</v>
      </c>
      <c r="B1878">
        <v>150200</v>
      </c>
      <c r="C1878">
        <v>1</v>
      </c>
      <c r="D1878">
        <v>0</v>
      </c>
      <c r="E1878">
        <v>1</v>
      </c>
      <c r="F1878" t="s">
        <v>58</v>
      </c>
      <c r="G1878" t="s">
        <v>2085</v>
      </c>
    </row>
    <row r="1879" spans="1:7" x14ac:dyDescent="0.3">
      <c r="A1879" t="s">
        <v>36</v>
      </c>
      <c r="B1879">
        <v>150200</v>
      </c>
      <c r="C1879">
        <v>1</v>
      </c>
      <c r="D1879">
        <v>0</v>
      </c>
      <c r="E1879">
        <v>1</v>
      </c>
      <c r="F1879" t="s">
        <v>58</v>
      </c>
      <c r="G1879" t="s">
        <v>2085</v>
      </c>
    </row>
    <row r="1880" spans="1:7" x14ac:dyDescent="0.3">
      <c r="A1880" t="s">
        <v>36</v>
      </c>
      <c r="B1880">
        <v>150200</v>
      </c>
      <c r="C1880">
        <v>1</v>
      </c>
      <c r="D1880">
        <v>0</v>
      </c>
      <c r="E1880">
        <v>1</v>
      </c>
      <c r="F1880" t="s">
        <v>58</v>
      </c>
      <c r="G1880" t="s">
        <v>2085</v>
      </c>
    </row>
    <row r="1881" spans="1:7" x14ac:dyDescent="0.3">
      <c r="A1881" t="s">
        <v>36</v>
      </c>
      <c r="B1881">
        <v>150200</v>
      </c>
      <c r="C1881">
        <v>1</v>
      </c>
      <c r="D1881">
        <v>0</v>
      </c>
      <c r="E1881">
        <v>1</v>
      </c>
      <c r="F1881" t="s">
        <v>58</v>
      </c>
      <c r="G1881" t="s">
        <v>2085</v>
      </c>
    </row>
    <row r="1882" spans="1:7" x14ac:dyDescent="0.3">
      <c r="A1882" t="s">
        <v>36</v>
      </c>
      <c r="B1882">
        <v>150200</v>
      </c>
      <c r="C1882">
        <v>1</v>
      </c>
      <c r="D1882">
        <v>0</v>
      </c>
      <c r="E1882">
        <v>1</v>
      </c>
      <c r="F1882" t="s">
        <v>58</v>
      </c>
      <c r="G1882" t="s">
        <v>2085</v>
      </c>
    </row>
    <row r="1883" spans="1:7" x14ac:dyDescent="0.3">
      <c r="A1883" t="s">
        <v>36</v>
      </c>
      <c r="B1883">
        <v>150200</v>
      </c>
      <c r="C1883">
        <v>1</v>
      </c>
      <c r="D1883">
        <v>0</v>
      </c>
      <c r="E1883">
        <v>1</v>
      </c>
      <c r="F1883" t="s">
        <v>58</v>
      </c>
      <c r="G1883" t="s">
        <v>2085</v>
      </c>
    </row>
    <row r="1884" spans="1:7" x14ac:dyDescent="0.3">
      <c r="A1884" t="s">
        <v>36</v>
      </c>
      <c r="B1884">
        <v>150200</v>
      </c>
      <c r="C1884">
        <v>1</v>
      </c>
      <c r="D1884">
        <v>0</v>
      </c>
      <c r="E1884">
        <v>1</v>
      </c>
      <c r="F1884" t="s">
        <v>58</v>
      </c>
      <c r="G1884" t="s">
        <v>2085</v>
      </c>
    </row>
    <row r="1885" spans="1:7" x14ac:dyDescent="0.3">
      <c r="A1885" t="s">
        <v>36</v>
      </c>
      <c r="B1885">
        <v>150200</v>
      </c>
      <c r="C1885">
        <v>1</v>
      </c>
      <c r="D1885">
        <v>0</v>
      </c>
      <c r="E1885">
        <v>1</v>
      </c>
      <c r="F1885" t="s">
        <v>58</v>
      </c>
      <c r="G1885" t="s">
        <v>2085</v>
      </c>
    </row>
    <row r="1886" spans="1:7" x14ac:dyDescent="0.3">
      <c r="A1886" t="s">
        <v>36</v>
      </c>
      <c r="B1886">
        <v>150200</v>
      </c>
      <c r="C1886">
        <v>1</v>
      </c>
      <c r="D1886">
        <v>0</v>
      </c>
      <c r="E1886">
        <v>1</v>
      </c>
      <c r="F1886" t="s">
        <v>58</v>
      </c>
      <c r="G1886" t="s">
        <v>2085</v>
      </c>
    </row>
    <row r="1887" spans="1:7" x14ac:dyDescent="0.3">
      <c r="A1887" t="s">
        <v>36</v>
      </c>
      <c r="B1887">
        <v>150200</v>
      </c>
      <c r="C1887">
        <v>1</v>
      </c>
      <c r="D1887">
        <v>0</v>
      </c>
      <c r="E1887">
        <v>1</v>
      </c>
      <c r="F1887" t="s">
        <v>58</v>
      </c>
      <c r="G1887" t="s">
        <v>2085</v>
      </c>
    </row>
    <row r="1888" spans="1:7" x14ac:dyDescent="0.3">
      <c r="A1888" t="s">
        <v>36</v>
      </c>
      <c r="B1888">
        <v>150200</v>
      </c>
      <c r="C1888">
        <v>1</v>
      </c>
      <c r="D1888">
        <v>0</v>
      </c>
      <c r="E1888">
        <v>1</v>
      </c>
      <c r="F1888" t="s">
        <v>58</v>
      </c>
      <c r="G1888" t="s">
        <v>2085</v>
      </c>
    </row>
    <row r="1889" spans="1:7" x14ac:dyDescent="0.3">
      <c r="A1889" t="s">
        <v>36</v>
      </c>
      <c r="B1889">
        <v>150200</v>
      </c>
      <c r="C1889">
        <v>1</v>
      </c>
      <c r="D1889">
        <v>0</v>
      </c>
      <c r="E1889">
        <v>1</v>
      </c>
      <c r="F1889" t="s">
        <v>58</v>
      </c>
      <c r="G1889" t="s">
        <v>2085</v>
      </c>
    </row>
    <row r="1890" spans="1:7" x14ac:dyDescent="0.3">
      <c r="A1890" t="s">
        <v>656</v>
      </c>
      <c r="B1890">
        <v>151851</v>
      </c>
      <c r="C1890">
        <v>1</v>
      </c>
      <c r="D1890">
        <v>0</v>
      </c>
      <c r="E1890">
        <v>0</v>
      </c>
      <c r="F1890" t="s">
        <v>58</v>
      </c>
      <c r="G1890" t="s">
        <v>51</v>
      </c>
    </row>
    <row r="1891" spans="1:7" x14ac:dyDescent="0.3">
      <c r="A1891" t="s">
        <v>656</v>
      </c>
      <c r="B1891">
        <v>151851</v>
      </c>
      <c r="C1891">
        <v>1</v>
      </c>
      <c r="D1891">
        <v>0</v>
      </c>
      <c r="E1891">
        <v>0</v>
      </c>
      <c r="F1891" t="s">
        <v>58</v>
      </c>
      <c r="G1891" t="s">
        <v>51</v>
      </c>
    </row>
    <row r="1892" spans="1:7" x14ac:dyDescent="0.3">
      <c r="A1892" t="s">
        <v>124</v>
      </c>
      <c r="B1892">
        <v>152000</v>
      </c>
      <c r="C1892">
        <v>0</v>
      </c>
      <c r="D1892">
        <v>0</v>
      </c>
      <c r="E1892">
        <v>1</v>
      </c>
      <c r="F1892" t="s">
        <v>1759</v>
      </c>
      <c r="G1892" t="s">
        <v>51</v>
      </c>
    </row>
    <row r="1893" spans="1:7" x14ac:dyDescent="0.3">
      <c r="A1893" t="s">
        <v>124</v>
      </c>
      <c r="B1893">
        <v>152000</v>
      </c>
      <c r="C1893">
        <v>0</v>
      </c>
      <c r="D1893">
        <v>0</v>
      </c>
      <c r="E1893">
        <v>1</v>
      </c>
      <c r="F1893" t="s">
        <v>1759</v>
      </c>
      <c r="G1893" t="s">
        <v>51</v>
      </c>
    </row>
    <row r="1894" spans="1:7" x14ac:dyDescent="0.3">
      <c r="A1894" t="s">
        <v>124</v>
      </c>
      <c r="B1894">
        <v>152000</v>
      </c>
      <c r="C1894">
        <v>0</v>
      </c>
      <c r="D1894">
        <v>0</v>
      </c>
      <c r="E1894">
        <v>1</v>
      </c>
      <c r="F1894" t="s">
        <v>1759</v>
      </c>
      <c r="G1894" t="s">
        <v>51</v>
      </c>
    </row>
    <row r="1895" spans="1:7" x14ac:dyDescent="0.3">
      <c r="A1895" t="s">
        <v>124</v>
      </c>
      <c r="B1895">
        <v>152000</v>
      </c>
      <c r="C1895">
        <v>0</v>
      </c>
      <c r="D1895">
        <v>0</v>
      </c>
      <c r="E1895">
        <v>1</v>
      </c>
      <c r="F1895" t="s">
        <v>1759</v>
      </c>
      <c r="G1895" t="s">
        <v>51</v>
      </c>
    </row>
    <row r="1896" spans="1:7" x14ac:dyDescent="0.3">
      <c r="A1896" t="s">
        <v>124</v>
      </c>
      <c r="B1896">
        <v>152000</v>
      </c>
      <c r="C1896">
        <v>0</v>
      </c>
      <c r="D1896">
        <v>0</v>
      </c>
      <c r="E1896">
        <v>1</v>
      </c>
      <c r="F1896" t="s">
        <v>1759</v>
      </c>
      <c r="G1896" t="s">
        <v>51</v>
      </c>
    </row>
    <row r="1897" spans="1:7" x14ac:dyDescent="0.3">
      <c r="A1897" t="s">
        <v>124</v>
      </c>
      <c r="B1897">
        <v>152850</v>
      </c>
      <c r="C1897">
        <v>1</v>
      </c>
      <c r="D1897">
        <v>0</v>
      </c>
      <c r="E1897">
        <v>1</v>
      </c>
      <c r="F1897" t="s">
        <v>1759</v>
      </c>
      <c r="G1897" t="s">
        <v>51</v>
      </c>
    </row>
    <row r="1898" spans="1:7" x14ac:dyDescent="0.3">
      <c r="A1898" t="s">
        <v>36</v>
      </c>
      <c r="B1898">
        <v>153619</v>
      </c>
      <c r="C1898">
        <v>0</v>
      </c>
      <c r="D1898">
        <v>0</v>
      </c>
      <c r="E1898">
        <v>1</v>
      </c>
      <c r="F1898" t="s">
        <v>1759</v>
      </c>
      <c r="G1898" t="s">
        <v>51</v>
      </c>
    </row>
    <row r="1899" spans="1:7" x14ac:dyDescent="0.3">
      <c r="A1899" t="s">
        <v>36</v>
      </c>
      <c r="B1899">
        <v>153619</v>
      </c>
      <c r="C1899">
        <v>0</v>
      </c>
      <c r="D1899">
        <v>0</v>
      </c>
      <c r="E1899">
        <v>1</v>
      </c>
      <c r="F1899" t="s">
        <v>1759</v>
      </c>
      <c r="G1899" t="s">
        <v>51</v>
      </c>
    </row>
    <row r="1900" spans="1:7" x14ac:dyDescent="0.3">
      <c r="A1900" t="s">
        <v>36</v>
      </c>
      <c r="B1900">
        <v>153619</v>
      </c>
      <c r="C1900">
        <v>0</v>
      </c>
      <c r="D1900">
        <v>0</v>
      </c>
      <c r="E1900">
        <v>1</v>
      </c>
      <c r="F1900" t="s">
        <v>1759</v>
      </c>
      <c r="G1900" t="s">
        <v>51</v>
      </c>
    </row>
    <row r="1901" spans="1:7" x14ac:dyDescent="0.3">
      <c r="A1901" t="s">
        <v>36</v>
      </c>
      <c r="B1901">
        <v>153619</v>
      </c>
      <c r="C1901">
        <v>0</v>
      </c>
      <c r="D1901">
        <v>0</v>
      </c>
      <c r="E1901">
        <v>1</v>
      </c>
      <c r="F1901" t="s">
        <v>1759</v>
      </c>
      <c r="G1901" t="s">
        <v>51</v>
      </c>
    </row>
    <row r="1902" spans="1:7" x14ac:dyDescent="0.3">
      <c r="A1902" t="s">
        <v>36</v>
      </c>
      <c r="B1902">
        <v>153619</v>
      </c>
      <c r="C1902">
        <v>0</v>
      </c>
      <c r="D1902">
        <v>0</v>
      </c>
      <c r="E1902">
        <v>1</v>
      </c>
      <c r="F1902" t="s">
        <v>1759</v>
      </c>
      <c r="G1902" t="s">
        <v>51</v>
      </c>
    </row>
    <row r="1903" spans="1:7" x14ac:dyDescent="0.3">
      <c r="A1903" t="s">
        <v>36</v>
      </c>
      <c r="B1903">
        <v>154865</v>
      </c>
      <c r="C1903">
        <v>1</v>
      </c>
      <c r="D1903">
        <v>0</v>
      </c>
      <c r="E1903">
        <v>0</v>
      </c>
      <c r="F1903" t="s">
        <v>1759</v>
      </c>
      <c r="G1903" t="s">
        <v>51</v>
      </c>
    </row>
    <row r="1904" spans="1:7" x14ac:dyDescent="0.3">
      <c r="A1904" t="s">
        <v>36</v>
      </c>
      <c r="B1904">
        <v>155000</v>
      </c>
      <c r="C1904">
        <v>1</v>
      </c>
      <c r="D1904">
        <v>0</v>
      </c>
      <c r="E1904">
        <v>0</v>
      </c>
      <c r="F1904" t="s">
        <v>58</v>
      </c>
      <c r="G1904" t="s">
        <v>2085</v>
      </c>
    </row>
    <row r="1905" spans="1:7" x14ac:dyDescent="0.3">
      <c r="A1905" t="s">
        <v>36</v>
      </c>
      <c r="B1905">
        <v>155000</v>
      </c>
      <c r="C1905">
        <v>1</v>
      </c>
      <c r="D1905">
        <v>1</v>
      </c>
      <c r="E1905">
        <v>1</v>
      </c>
      <c r="F1905" t="s">
        <v>58</v>
      </c>
      <c r="G1905" t="s">
        <v>51</v>
      </c>
    </row>
    <row r="1906" spans="1:7" x14ac:dyDescent="0.3">
      <c r="A1906" t="s">
        <v>36</v>
      </c>
      <c r="B1906">
        <v>155000</v>
      </c>
      <c r="C1906">
        <v>1</v>
      </c>
      <c r="D1906">
        <v>0</v>
      </c>
      <c r="E1906">
        <v>0</v>
      </c>
      <c r="F1906" t="s">
        <v>58</v>
      </c>
      <c r="G1906" t="s">
        <v>2085</v>
      </c>
    </row>
    <row r="1907" spans="1:7" x14ac:dyDescent="0.3">
      <c r="A1907" t="s">
        <v>36</v>
      </c>
      <c r="B1907">
        <v>155000</v>
      </c>
      <c r="C1907">
        <v>1</v>
      </c>
      <c r="D1907">
        <v>0</v>
      </c>
      <c r="E1907">
        <v>0</v>
      </c>
      <c r="F1907" t="s">
        <v>58</v>
      </c>
      <c r="G1907" t="s">
        <v>2085</v>
      </c>
    </row>
    <row r="1908" spans="1:7" x14ac:dyDescent="0.3">
      <c r="A1908" t="s">
        <v>36</v>
      </c>
      <c r="B1908">
        <v>155000</v>
      </c>
      <c r="C1908">
        <v>1</v>
      </c>
      <c r="D1908">
        <v>0</v>
      </c>
      <c r="E1908">
        <v>0</v>
      </c>
      <c r="F1908" t="s">
        <v>58</v>
      </c>
      <c r="G1908" t="s">
        <v>2085</v>
      </c>
    </row>
    <row r="1909" spans="1:7" x14ac:dyDescent="0.3">
      <c r="A1909" t="s">
        <v>36</v>
      </c>
      <c r="B1909">
        <v>155000</v>
      </c>
      <c r="C1909">
        <v>1</v>
      </c>
      <c r="D1909">
        <v>0</v>
      </c>
      <c r="E1909">
        <v>0</v>
      </c>
      <c r="F1909" t="s">
        <v>58</v>
      </c>
      <c r="G1909" t="s">
        <v>2085</v>
      </c>
    </row>
    <row r="1910" spans="1:7" x14ac:dyDescent="0.3">
      <c r="A1910" t="s">
        <v>36</v>
      </c>
      <c r="B1910">
        <v>155000</v>
      </c>
      <c r="C1910">
        <v>1</v>
      </c>
      <c r="D1910">
        <v>0</v>
      </c>
      <c r="E1910">
        <v>0</v>
      </c>
      <c r="F1910" t="s">
        <v>58</v>
      </c>
      <c r="G1910" t="s">
        <v>2085</v>
      </c>
    </row>
    <row r="1911" spans="1:7" x14ac:dyDescent="0.3">
      <c r="A1911" t="s">
        <v>36</v>
      </c>
      <c r="B1911">
        <v>155000</v>
      </c>
      <c r="C1911">
        <v>1</v>
      </c>
      <c r="D1911">
        <v>0</v>
      </c>
      <c r="E1911">
        <v>0</v>
      </c>
      <c r="F1911" t="s">
        <v>58</v>
      </c>
      <c r="G1911" t="s">
        <v>2085</v>
      </c>
    </row>
    <row r="1912" spans="1:7" x14ac:dyDescent="0.3">
      <c r="A1912" t="s">
        <v>36</v>
      </c>
      <c r="B1912">
        <v>155000</v>
      </c>
      <c r="C1912">
        <v>1</v>
      </c>
      <c r="D1912">
        <v>0</v>
      </c>
      <c r="E1912">
        <v>0</v>
      </c>
      <c r="F1912" t="s">
        <v>58</v>
      </c>
      <c r="G1912" t="s">
        <v>2085</v>
      </c>
    </row>
    <row r="1913" spans="1:7" x14ac:dyDescent="0.3">
      <c r="A1913" t="s">
        <v>36</v>
      </c>
      <c r="B1913">
        <v>155000</v>
      </c>
      <c r="C1913">
        <v>1</v>
      </c>
      <c r="D1913">
        <v>0</v>
      </c>
      <c r="E1913">
        <v>0</v>
      </c>
      <c r="F1913" t="s">
        <v>58</v>
      </c>
      <c r="G1913" t="s">
        <v>2085</v>
      </c>
    </row>
    <row r="1914" spans="1:7" x14ac:dyDescent="0.3">
      <c r="A1914" t="s">
        <v>36</v>
      </c>
      <c r="B1914">
        <v>155000</v>
      </c>
      <c r="C1914">
        <v>1</v>
      </c>
      <c r="D1914">
        <v>0</v>
      </c>
      <c r="E1914">
        <v>0</v>
      </c>
      <c r="F1914" t="s">
        <v>58</v>
      </c>
      <c r="G1914" t="s">
        <v>2085</v>
      </c>
    </row>
    <row r="1915" spans="1:7" x14ac:dyDescent="0.3">
      <c r="A1915" t="s">
        <v>36</v>
      </c>
      <c r="B1915">
        <v>155000</v>
      </c>
      <c r="C1915">
        <v>1</v>
      </c>
      <c r="D1915">
        <v>0</v>
      </c>
      <c r="E1915">
        <v>0</v>
      </c>
      <c r="F1915" t="s">
        <v>58</v>
      </c>
      <c r="G1915" t="s">
        <v>2085</v>
      </c>
    </row>
    <row r="1916" spans="1:7" x14ac:dyDescent="0.3">
      <c r="A1916" t="s">
        <v>36</v>
      </c>
      <c r="B1916">
        <v>155000</v>
      </c>
      <c r="C1916">
        <v>1</v>
      </c>
      <c r="D1916">
        <v>0</v>
      </c>
      <c r="E1916">
        <v>0</v>
      </c>
      <c r="F1916" t="s">
        <v>58</v>
      </c>
      <c r="G1916" t="s">
        <v>2085</v>
      </c>
    </row>
    <row r="1917" spans="1:7" x14ac:dyDescent="0.3">
      <c r="A1917" t="s">
        <v>36</v>
      </c>
      <c r="B1917">
        <v>155000</v>
      </c>
      <c r="C1917">
        <v>1</v>
      </c>
      <c r="D1917">
        <v>0</v>
      </c>
      <c r="E1917">
        <v>0</v>
      </c>
      <c r="F1917" t="s">
        <v>58</v>
      </c>
      <c r="G1917" t="s">
        <v>2085</v>
      </c>
    </row>
    <row r="1918" spans="1:7" x14ac:dyDescent="0.3">
      <c r="A1918" t="s">
        <v>36</v>
      </c>
      <c r="B1918">
        <v>155000</v>
      </c>
      <c r="C1918">
        <v>1</v>
      </c>
      <c r="D1918">
        <v>0</v>
      </c>
      <c r="E1918">
        <v>0</v>
      </c>
      <c r="F1918" t="s">
        <v>58</v>
      </c>
      <c r="G1918" t="s">
        <v>2085</v>
      </c>
    </row>
    <row r="1919" spans="1:7" x14ac:dyDescent="0.3">
      <c r="A1919" t="s">
        <v>36</v>
      </c>
      <c r="B1919">
        <v>155000</v>
      </c>
      <c r="C1919">
        <v>1</v>
      </c>
      <c r="D1919">
        <v>0</v>
      </c>
      <c r="E1919">
        <v>0</v>
      </c>
      <c r="F1919" t="s">
        <v>58</v>
      </c>
      <c r="G1919" t="s">
        <v>2085</v>
      </c>
    </row>
    <row r="1920" spans="1:7" x14ac:dyDescent="0.3">
      <c r="A1920" t="s">
        <v>36</v>
      </c>
      <c r="B1920">
        <v>155000</v>
      </c>
      <c r="C1920">
        <v>1</v>
      </c>
      <c r="D1920">
        <v>0</v>
      </c>
      <c r="E1920">
        <v>0</v>
      </c>
      <c r="F1920" t="s">
        <v>58</v>
      </c>
      <c r="G1920" t="s">
        <v>2085</v>
      </c>
    </row>
    <row r="1921" spans="1:7" x14ac:dyDescent="0.3">
      <c r="A1921" t="s">
        <v>36</v>
      </c>
      <c r="B1921">
        <v>155000</v>
      </c>
      <c r="C1921">
        <v>1</v>
      </c>
      <c r="D1921">
        <v>0</v>
      </c>
      <c r="E1921">
        <v>0</v>
      </c>
      <c r="F1921" t="s">
        <v>58</v>
      </c>
      <c r="G1921" t="s">
        <v>2085</v>
      </c>
    </row>
    <row r="1922" spans="1:7" x14ac:dyDescent="0.3">
      <c r="A1922" t="s">
        <v>36</v>
      </c>
      <c r="B1922">
        <v>155000</v>
      </c>
      <c r="C1922">
        <v>1</v>
      </c>
      <c r="D1922">
        <v>0</v>
      </c>
      <c r="E1922">
        <v>0</v>
      </c>
      <c r="F1922" t="s">
        <v>58</v>
      </c>
      <c r="G1922" t="s">
        <v>2085</v>
      </c>
    </row>
    <row r="1923" spans="1:7" x14ac:dyDescent="0.3">
      <c r="A1923" t="s">
        <v>36</v>
      </c>
      <c r="B1923">
        <v>155000</v>
      </c>
      <c r="C1923">
        <v>1</v>
      </c>
      <c r="D1923">
        <v>0</v>
      </c>
      <c r="E1923">
        <v>0</v>
      </c>
      <c r="F1923" t="s">
        <v>58</v>
      </c>
      <c r="G1923" t="s">
        <v>2085</v>
      </c>
    </row>
    <row r="1924" spans="1:7" x14ac:dyDescent="0.3">
      <c r="A1924" t="s">
        <v>36</v>
      </c>
      <c r="B1924">
        <v>155000</v>
      </c>
      <c r="C1924">
        <v>1</v>
      </c>
      <c r="D1924">
        <v>0</v>
      </c>
      <c r="E1924">
        <v>1</v>
      </c>
      <c r="F1924" t="s">
        <v>58</v>
      </c>
      <c r="G1924" t="s">
        <v>51</v>
      </c>
    </row>
    <row r="1925" spans="1:7" x14ac:dyDescent="0.3">
      <c r="A1925" t="s">
        <v>820</v>
      </c>
      <c r="B1925">
        <v>155000</v>
      </c>
      <c r="C1925">
        <v>1</v>
      </c>
      <c r="D1925">
        <v>1</v>
      </c>
      <c r="E1925">
        <v>1</v>
      </c>
      <c r="F1925" t="s">
        <v>58</v>
      </c>
      <c r="G1925" t="s">
        <v>51</v>
      </c>
    </row>
    <row r="1926" spans="1:7" x14ac:dyDescent="0.3">
      <c r="A1926" t="s">
        <v>36</v>
      </c>
      <c r="B1926">
        <v>155000</v>
      </c>
      <c r="C1926">
        <v>1</v>
      </c>
      <c r="D1926">
        <v>0</v>
      </c>
      <c r="E1926">
        <v>1</v>
      </c>
      <c r="F1926" t="s">
        <v>58</v>
      </c>
      <c r="G1926" t="s">
        <v>51</v>
      </c>
    </row>
    <row r="1927" spans="1:7" x14ac:dyDescent="0.3">
      <c r="A1927" t="s">
        <v>820</v>
      </c>
      <c r="B1927">
        <v>155000</v>
      </c>
      <c r="C1927">
        <v>1</v>
      </c>
      <c r="D1927">
        <v>1</v>
      </c>
      <c r="E1927">
        <v>1</v>
      </c>
      <c r="F1927" t="s">
        <v>58</v>
      </c>
      <c r="G1927" t="s">
        <v>51</v>
      </c>
    </row>
    <row r="1928" spans="1:7" x14ac:dyDescent="0.3">
      <c r="A1928" t="s">
        <v>36</v>
      </c>
      <c r="B1928">
        <v>155000</v>
      </c>
      <c r="C1928">
        <v>1</v>
      </c>
      <c r="D1928">
        <v>1</v>
      </c>
      <c r="E1928">
        <v>1</v>
      </c>
      <c r="F1928" t="s">
        <v>387</v>
      </c>
      <c r="G1928" t="s">
        <v>51</v>
      </c>
    </row>
    <row r="1929" spans="1:7" x14ac:dyDescent="0.3">
      <c r="A1929" t="s">
        <v>1054</v>
      </c>
      <c r="B1929">
        <v>155000</v>
      </c>
      <c r="C1929">
        <v>0</v>
      </c>
      <c r="D1929">
        <v>1</v>
      </c>
      <c r="E1929">
        <v>0</v>
      </c>
      <c r="F1929" t="s">
        <v>572</v>
      </c>
      <c r="G1929" t="s">
        <v>51</v>
      </c>
    </row>
    <row r="1930" spans="1:7" x14ac:dyDescent="0.3">
      <c r="A1930" t="s">
        <v>134</v>
      </c>
      <c r="B1930">
        <v>157000</v>
      </c>
      <c r="C1930">
        <v>1</v>
      </c>
      <c r="D1930">
        <v>0</v>
      </c>
      <c r="E1930">
        <v>0</v>
      </c>
      <c r="F1930" t="s">
        <v>387</v>
      </c>
      <c r="G1930" t="s">
        <v>51</v>
      </c>
    </row>
    <row r="1931" spans="1:7" x14ac:dyDescent="0.3">
      <c r="A1931" t="s">
        <v>134</v>
      </c>
      <c r="B1931">
        <v>157000</v>
      </c>
      <c r="C1931">
        <v>1</v>
      </c>
      <c r="D1931">
        <v>0</v>
      </c>
      <c r="E1931">
        <v>0</v>
      </c>
      <c r="F1931" t="s">
        <v>387</v>
      </c>
      <c r="G1931" t="s">
        <v>51</v>
      </c>
    </row>
    <row r="1932" spans="1:7" x14ac:dyDescent="0.3">
      <c r="A1932" t="s">
        <v>134</v>
      </c>
      <c r="B1932">
        <v>157000</v>
      </c>
      <c r="C1932">
        <v>1</v>
      </c>
      <c r="D1932">
        <v>0</v>
      </c>
      <c r="E1932">
        <v>0</v>
      </c>
      <c r="F1932" t="s">
        <v>387</v>
      </c>
      <c r="G1932" t="s">
        <v>51</v>
      </c>
    </row>
    <row r="1933" spans="1:7" x14ac:dyDescent="0.3">
      <c r="A1933" t="s">
        <v>134</v>
      </c>
      <c r="B1933">
        <v>157000</v>
      </c>
      <c r="C1933">
        <v>1</v>
      </c>
      <c r="D1933">
        <v>0</v>
      </c>
      <c r="E1933">
        <v>0</v>
      </c>
      <c r="F1933" t="s">
        <v>387</v>
      </c>
      <c r="G1933" t="s">
        <v>51</v>
      </c>
    </row>
    <row r="1934" spans="1:7" x14ac:dyDescent="0.3">
      <c r="A1934" t="s">
        <v>45</v>
      </c>
      <c r="B1934">
        <v>157500</v>
      </c>
      <c r="C1934">
        <v>1</v>
      </c>
      <c r="D1934">
        <v>0</v>
      </c>
      <c r="E1934">
        <v>1</v>
      </c>
      <c r="F1934" t="s">
        <v>58</v>
      </c>
      <c r="G1934" t="s">
        <v>51</v>
      </c>
    </row>
    <row r="1935" spans="1:7" x14ac:dyDescent="0.3">
      <c r="A1935" t="s">
        <v>45</v>
      </c>
      <c r="B1935">
        <v>157500</v>
      </c>
      <c r="C1935">
        <v>1</v>
      </c>
      <c r="D1935">
        <v>0</v>
      </c>
      <c r="E1935">
        <v>1</v>
      </c>
      <c r="F1935" t="s">
        <v>58</v>
      </c>
      <c r="G1935" t="s">
        <v>51</v>
      </c>
    </row>
    <row r="1936" spans="1:7" x14ac:dyDescent="0.3">
      <c r="A1936" t="s">
        <v>45</v>
      </c>
      <c r="B1936">
        <v>157500</v>
      </c>
      <c r="C1936">
        <v>1</v>
      </c>
      <c r="D1936">
        <v>0</v>
      </c>
      <c r="E1936">
        <v>1</v>
      </c>
      <c r="F1936" t="s">
        <v>58</v>
      </c>
      <c r="G1936" t="s">
        <v>51</v>
      </c>
    </row>
    <row r="1937" spans="1:7" x14ac:dyDescent="0.3">
      <c r="A1937" t="s">
        <v>36</v>
      </c>
      <c r="B1937">
        <v>157500</v>
      </c>
      <c r="C1937">
        <v>1</v>
      </c>
      <c r="D1937">
        <v>0</v>
      </c>
      <c r="E1937">
        <v>1</v>
      </c>
      <c r="F1937" t="s">
        <v>1759</v>
      </c>
      <c r="G1937" t="s">
        <v>2085</v>
      </c>
    </row>
    <row r="1938" spans="1:7" x14ac:dyDescent="0.3">
      <c r="A1938" t="s">
        <v>62</v>
      </c>
      <c r="B1938">
        <v>157979</v>
      </c>
      <c r="C1938">
        <v>0</v>
      </c>
      <c r="D1938">
        <v>1</v>
      </c>
      <c r="E1938">
        <v>1</v>
      </c>
      <c r="F1938" t="s">
        <v>2047</v>
      </c>
      <c r="G1938" t="s">
        <v>51</v>
      </c>
    </row>
    <row r="1939" spans="1:7" x14ac:dyDescent="0.3">
      <c r="A1939" t="s">
        <v>36</v>
      </c>
      <c r="B1939">
        <v>158000</v>
      </c>
      <c r="C1939">
        <v>1</v>
      </c>
      <c r="D1939">
        <v>0</v>
      </c>
      <c r="E1939">
        <v>1</v>
      </c>
      <c r="F1939" t="s">
        <v>58</v>
      </c>
      <c r="G1939" t="s">
        <v>51</v>
      </c>
    </row>
    <row r="1940" spans="1:7" x14ac:dyDescent="0.3">
      <c r="A1940" t="s">
        <v>210</v>
      </c>
      <c r="B1940">
        <v>158821</v>
      </c>
      <c r="C1940">
        <v>1</v>
      </c>
      <c r="D1940">
        <v>1</v>
      </c>
      <c r="E1940">
        <v>0</v>
      </c>
      <c r="F1940" t="s">
        <v>58</v>
      </c>
      <c r="G1940" t="s">
        <v>51</v>
      </c>
    </row>
    <row r="1941" spans="1:7" x14ac:dyDescent="0.3">
      <c r="A1941" t="s">
        <v>336</v>
      </c>
      <c r="B1941">
        <v>160000</v>
      </c>
      <c r="C1941">
        <v>1</v>
      </c>
      <c r="D1941">
        <v>1</v>
      </c>
      <c r="E1941">
        <v>0</v>
      </c>
      <c r="F1941" t="s">
        <v>58</v>
      </c>
      <c r="G1941" t="s">
        <v>51</v>
      </c>
    </row>
    <row r="1942" spans="1:7" x14ac:dyDescent="0.3">
      <c r="A1942" t="s">
        <v>36</v>
      </c>
      <c r="B1942">
        <v>160000</v>
      </c>
      <c r="C1942">
        <v>1</v>
      </c>
      <c r="D1942">
        <v>0</v>
      </c>
      <c r="E1942">
        <v>1</v>
      </c>
      <c r="F1942" t="s">
        <v>58</v>
      </c>
      <c r="G1942" t="s">
        <v>2085</v>
      </c>
    </row>
    <row r="1943" spans="1:7" x14ac:dyDescent="0.3">
      <c r="A1943" t="s">
        <v>36</v>
      </c>
      <c r="B1943">
        <v>160000</v>
      </c>
      <c r="C1943">
        <v>1</v>
      </c>
      <c r="D1943">
        <v>0</v>
      </c>
      <c r="E1943">
        <v>1</v>
      </c>
      <c r="F1943" t="s">
        <v>58</v>
      </c>
      <c r="G1943" t="s">
        <v>2085</v>
      </c>
    </row>
    <row r="1944" spans="1:7" x14ac:dyDescent="0.3">
      <c r="A1944" t="s">
        <v>36</v>
      </c>
      <c r="B1944">
        <v>160000</v>
      </c>
      <c r="C1944">
        <v>1</v>
      </c>
      <c r="D1944">
        <v>0</v>
      </c>
      <c r="E1944">
        <v>1</v>
      </c>
      <c r="F1944" t="s">
        <v>58</v>
      </c>
      <c r="G1944" t="s">
        <v>2085</v>
      </c>
    </row>
    <row r="1945" spans="1:7" x14ac:dyDescent="0.3">
      <c r="A1945" t="s">
        <v>36</v>
      </c>
      <c r="B1945">
        <v>160000</v>
      </c>
      <c r="C1945">
        <v>1</v>
      </c>
      <c r="D1945">
        <v>0</v>
      </c>
      <c r="E1945">
        <v>1</v>
      </c>
      <c r="F1945" t="s">
        <v>58</v>
      </c>
      <c r="G1945" t="s">
        <v>2085</v>
      </c>
    </row>
    <row r="1946" spans="1:7" x14ac:dyDescent="0.3">
      <c r="A1946" t="s">
        <v>36</v>
      </c>
      <c r="B1946">
        <v>160000</v>
      </c>
      <c r="C1946">
        <v>1</v>
      </c>
      <c r="D1946">
        <v>0</v>
      </c>
      <c r="E1946">
        <v>1</v>
      </c>
      <c r="F1946" t="s">
        <v>58</v>
      </c>
      <c r="G1946" t="s">
        <v>2085</v>
      </c>
    </row>
    <row r="1947" spans="1:7" x14ac:dyDescent="0.3">
      <c r="A1947" t="s">
        <v>568</v>
      </c>
      <c r="B1947">
        <v>160000</v>
      </c>
      <c r="C1947">
        <v>1</v>
      </c>
      <c r="D1947">
        <v>1</v>
      </c>
      <c r="E1947">
        <v>0</v>
      </c>
      <c r="F1947" t="s">
        <v>387</v>
      </c>
      <c r="G1947" t="s">
        <v>51</v>
      </c>
    </row>
    <row r="1948" spans="1:7" x14ac:dyDescent="0.3">
      <c r="A1948" t="s">
        <v>36</v>
      </c>
      <c r="B1948">
        <v>160000</v>
      </c>
      <c r="C1948">
        <v>1</v>
      </c>
      <c r="D1948">
        <v>0</v>
      </c>
      <c r="E1948">
        <v>1</v>
      </c>
      <c r="F1948" t="s">
        <v>387</v>
      </c>
      <c r="G1948" t="s">
        <v>51</v>
      </c>
    </row>
    <row r="1949" spans="1:7" x14ac:dyDescent="0.3">
      <c r="A1949" t="s">
        <v>1883</v>
      </c>
      <c r="B1949">
        <v>160000</v>
      </c>
      <c r="C1949">
        <v>1</v>
      </c>
      <c r="D1949">
        <v>1</v>
      </c>
      <c r="E1949">
        <v>1</v>
      </c>
      <c r="F1949" t="s">
        <v>1759</v>
      </c>
      <c r="G1949" t="s">
        <v>51</v>
      </c>
    </row>
    <row r="1950" spans="1:7" x14ac:dyDescent="0.3">
      <c r="A1950" t="s">
        <v>336</v>
      </c>
      <c r="B1950">
        <v>160000</v>
      </c>
      <c r="C1950">
        <v>1</v>
      </c>
      <c r="D1950">
        <v>0</v>
      </c>
      <c r="E1950">
        <v>1</v>
      </c>
      <c r="F1950" t="s">
        <v>2047</v>
      </c>
      <c r="G1950" t="s">
        <v>51</v>
      </c>
    </row>
    <row r="1951" spans="1:7" x14ac:dyDescent="0.3">
      <c r="A1951" t="s">
        <v>36</v>
      </c>
      <c r="B1951">
        <v>162100</v>
      </c>
      <c r="C1951">
        <v>0</v>
      </c>
      <c r="D1951">
        <v>0</v>
      </c>
      <c r="E1951">
        <v>0</v>
      </c>
      <c r="F1951" t="s">
        <v>387</v>
      </c>
      <c r="G1951" t="s">
        <v>51</v>
      </c>
    </row>
    <row r="1952" spans="1:7" x14ac:dyDescent="0.3">
      <c r="A1952" t="s">
        <v>36</v>
      </c>
      <c r="B1952">
        <v>162100</v>
      </c>
      <c r="C1952">
        <v>0</v>
      </c>
      <c r="D1952">
        <v>0</v>
      </c>
      <c r="E1952">
        <v>0</v>
      </c>
      <c r="F1952" t="s">
        <v>387</v>
      </c>
      <c r="G1952" t="s">
        <v>51</v>
      </c>
    </row>
    <row r="1953" spans="1:7" x14ac:dyDescent="0.3">
      <c r="A1953" t="s">
        <v>45</v>
      </c>
      <c r="B1953">
        <v>162500</v>
      </c>
      <c r="C1953">
        <v>1</v>
      </c>
      <c r="D1953">
        <v>0</v>
      </c>
      <c r="E1953">
        <v>1</v>
      </c>
      <c r="F1953" t="s">
        <v>58</v>
      </c>
      <c r="G1953" t="s">
        <v>51</v>
      </c>
    </row>
    <row r="1954" spans="1:7" x14ac:dyDescent="0.3">
      <c r="A1954" t="s">
        <v>45</v>
      </c>
      <c r="B1954">
        <v>162500</v>
      </c>
      <c r="C1954">
        <v>1</v>
      </c>
      <c r="D1954">
        <v>0</v>
      </c>
      <c r="E1954">
        <v>1</v>
      </c>
      <c r="F1954" t="s">
        <v>58</v>
      </c>
      <c r="G1954" t="s">
        <v>51</v>
      </c>
    </row>
    <row r="1955" spans="1:7" x14ac:dyDescent="0.3">
      <c r="A1955" t="s">
        <v>1231</v>
      </c>
      <c r="B1955">
        <v>163000</v>
      </c>
      <c r="C1955">
        <v>1</v>
      </c>
      <c r="D1955">
        <v>1</v>
      </c>
      <c r="E1955">
        <v>0</v>
      </c>
      <c r="F1955" t="s">
        <v>387</v>
      </c>
      <c r="G1955" t="s">
        <v>2085</v>
      </c>
    </row>
    <row r="1956" spans="1:7" x14ac:dyDescent="0.3">
      <c r="A1956" t="s">
        <v>336</v>
      </c>
      <c r="B1956">
        <v>163697</v>
      </c>
      <c r="C1956">
        <v>1</v>
      </c>
      <c r="D1956">
        <v>1</v>
      </c>
      <c r="E1956">
        <v>1</v>
      </c>
      <c r="F1956" t="s">
        <v>58</v>
      </c>
      <c r="G1956" t="s">
        <v>51</v>
      </c>
    </row>
    <row r="1957" spans="1:7" x14ac:dyDescent="0.3">
      <c r="A1957" t="s">
        <v>336</v>
      </c>
      <c r="B1957">
        <v>163697</v>
      </c>
      <c r="C1957">
        <v>1</v>
      </c>
      <c r="D1957">
        <v>1</v>
      </c>
      <c r="E1957">
        <v>1</v>
      </c>
      <c r="F1957" t="s">
        <v>58</v>
      </c>
      <c r="G1957" t="s">
        <v>51</v>
      </c>
    </row>
    <row r="1958" spans="1:7" x14ac:dyDescent="0.3">
      <c r="A1958" t="s">
        <v>336</v>
      </c>
      <c r="B1958">
        <v>163697</v>
      </c>
      <c r="C1958">
        <v>1</v>
      </c>
      <c r="D1958">
        <v>1</v>
      </c>
      <c r="E1958">
        <v>1</v>
      </c>
      <c r="F1958" t="s">
        <v>58</v>
      </c>
      <c r="G1958" t="s">
        <v>51</v>
      </c>
    </row>
    <row r="1959" spans="1:7" x14ac:dyDescent="0.3">
      <c r="A1959" t="s">
        <v>336</v>
      </c>
      <c r="B1959">
        <v>163697</v>
      </c>
      <c r="C1959">
        <v>1</v>
      </c>
      <c r="D1959">
        <v>1</v>
      </c>
      <c r="E1959">
        <v>1</v>
      </c>
      <c r="F1959" t="s">
        <v>58</v>
      </c>
      <c r="G1959" t="s">
        <v>51</v>
      </c>
    </row>
    <row r="1960" spans="1:7" x14ac:dyDescent="0.3">
      <c r="A1960" t="s">
        <v>210</v>
      </c>
      <c r="B1960">
        <v>165000</v>
      </c>
      <c r="C1960">
        <v>1</v>
      </c>
      <c r="D1960">
        <v>1</v>
      </c>
      <c r="E1960">
        <v>1</v>
      </c>
      <c r="F1960" t="s">
        <v>58</v>
      </c>
      <c r="G1960" t="s">
        <v>51</v>
      </c>
    </row>
    <row r="1961" spans="1:7" x14ac:dyDescent="0.3">
      <c r="A1961" t="s">
        <v>329</v>
      </c>
      <c r="B1961">
        <v>165000</v>
      </c>
      <c r="C1961">
        <v>1</v>
      </c>
      <c r="D1961">
        <v>1</v>
      </c>
      <c r="E1961">
        <v>1</v>
      </c>
      <c r="F1961" t="s">
        <v>58</v>
      </c>
      <c r="G1961" t="s">
        <v>51</v>
      </c>
    </row>
    <row r="1962" spans="1:7" x14ac:dyDescent="0.3">
      <c r="A1962" t="s">
        <v>788</v>
      </c>
      <c r="B1962">
        <v>165000</v>
      </c>
      <c r="C1962">
        <v>1</v>
      </c>
      <c r="D1962">
        <v>0</v>
      </c>
      <c r="E1962">
        <v>1</v>
      </c>
      <c r="F1962" t="s">
        <v>58</v>
      </c>
      <c r="G1962" t="s">
        <v>51</v>
      </c>
    </row>
    <row r="1963" spans="1:7" x14ac:dyDescent="0.3">
      <c r="A1963" t="s">
        <v>210</v>
      </c>
      <c r="B1963">
        <v>165000</v>
      </c>
      <c r="C1963">
        <v>1</v>
      </c>
      <c r="D1963">
        <v>1</v>
      </c>
      <c r="E1963">
        <v>1</v>
      </c>
      <c r="F1963" t="s">
        <v>58</v>
      </c>
      <c r="G1963" t="s">
        <v>51</v>
      </c>
    </row>
    <row r="1964" spans="1:7" x14ac:dyDescent="0.3">
      <c r="A1964" t="s">
        <v>329</v>
      </c>
      <c r="B1964">
        <v>165000</v>
      </c>
      <c r="C1964">
        <v>1</v>
      </c>
      <c r="D1964">
        <v>1</v>
      </c>
      <c r="E1964">
        <v>1</v>
      </c>
      <c r="F1964" t="s">
        <v>58</v>
      </c>
      <c r="G1964" t="s">
        <v>51</v>
      </c>
    </row>
    <row r="1965" spans="1:7" x14ac:dyDescent="0.3">
      <c r="A1965" t="s">
        <v>788</v>
      </c>
      <c r="B1965">
        <v>165000</v>
      </c>
      <c r="C1965">
        <v>1</v>
      </c>
      <c r="D1965">
        <v>0</v>
      </c>
      <c r="E1965">
        <v>1</v>
      </c>
      <c r="F1965" t="s">
        <v>58</v>
      </c>
      <c r="G1965" t="s">
        <v>51</v>
      </c>
    </row>
    <row r="1966" spans="1:7" x14ac:dyDescent="0.3">
      <c r="A1966" t="s">
        <v>36</v>
      </c>
      <c r="B1966">
        <v>165000</v>
      </c>
      <c r="C1966">
        <v>0</v>
      </c>
      <c r="D1966">
        <v>0</v>
      </c>
      <c r="E1966">
        <v>0</v>
      </c>
      <c r="F1966" t="s">
        <v>387</v>
      </c>
      <c r="G1966" t="s">
        <v>51</v>
      </c>
    </row>
    <row r="1967" spans="1:7" x14ac:dyDescent="0.3">
      <c r="A1967" t="s">
        <v>36</v>
      </c>
      <c r="B1967">
        <v>165000</v>
      </c>
      <c r="C1967">
        <v>0</v>
      </c>
      <c r="D1967">
        <v>0</v>
      </c>
      <c r="E1967">
        <v>0</v>
      </c>
      <c r="F1967" t="s">
        <v>387</v>
      </c>
      <c r="G1967" t="s">
        <v>51</v>
      </c>
    </row>
    <row r="1968" spans="1:7" x14ac:dyDescent="0.3">
      <c r="A1968" t="s">
        <v>36</v>
      </c>
      <c r="B1968">
        <v>165000</v>
      </c>
      <c r="C1968">
        <v>0</v>
      </c>
      <c r="D1968">
        <v>0</v>
      </c>
      <c r="E1968">
        <v>0</v>
      </c>
      <c r="F1968" t="s">
        <v>387</v>
      </c>
      <c r="G1968" t="s">
        <v>51</v>
      </c>
    </row>
    <row r="1969" spans="1:7" x14ac:dyDescent="0.3">
      <c r="A1969" t="s">
        <v>36</v>
      </c>
      <c r="B1969">
        <v>165000</v>
      </c>
      <c r="C1969">
        <v>0</v>
      </c>
      <c r="D1969">
        <v>0</v>
      </c>
      <c r="E1969">
        <v>0</v>
      </c>
      <c r="F1969" t="s">
        <v>387</v>
      </c>
      <c r="G1969" t="s">
        <v>51</v>
      </c>
    </row>
    <row r="1970" spans="1:7" x14ac:dyDescent="0.3">
      <c r="A1970" t="s">
        <v>36</v>
      </c>
      <c r="B1970">
        <v>165000</v>
      </c>
      <c r="C1970">
        <v>0</v>
      </c>
      <c r="D1970">
        <v>0</v>
      </c>
      <c r="E1970">
        <v>0</v>
      </c>
      <c r="F1970" t="s">
        <v>387</v>
      </c>
      <c r="G1970" t="s">
        <v>51</v>
      </c>
    </row>
    <row r="1971" spans="1:7" x14ac:dyDescent="0.3">
      <c r="A1971" t="s">
        <v>36</v>
      </c>
      <c r="B1971">
        <v>165000</v>
      </c>
      <c r="C1971">
        <v>0</v>
      </c>
      <c r="D1971">
        <v>0</v>
      </c>
      <c r="E1971">
        <v>0</v>
      </c>
      <c r="F1971" t="s">
        <v>387</v>
      </c>
      <c r="G1971" t="s">
        <v>51</v>
      </c>
    </row>
    <row r="1972" spans="1:7" x14ac:dyDescent="0.3">
      <c r="A1972" t="s">
        <v>124</v>
      </c>
      <c r="B1972">
        <v>165186</v>
      </c>
      <c r="C1972">
        <v>0</v>
      </c>
      <c r="D1972">
        <v>0</v>
      </c>
      <c r="E1972">
        <v>1</v>
      </c>
      <c r="F1972" t="s">
        <v>2047</v>
      </c>
      <c r="G1972" t="s">
        <v>51</v>
      </c>
    </row>
    <row r="1973" spans="1:7" x14ac:dyDescent="0.3">
      <c r="A1973" t="s">
        <v>25</v>
      </c>
      <c r="B1973">
        <v>165200</v>
      </c>
      <c r="C1973">
        <v>0</v>
      </c>
      <c r="D1973">
        <v>0</v>
      </c>
      <c r="E1973">
        <v>1</v>
      </c>
      <c r="F1973" t="s">
        <v>58</v>
      </c>
      <c r="G1973" t="s">
        <v>51</v>
      </c>
    </row>
    <row r="1974" spans="1:7" x14ac:dyDescent="0.3">
      <c r="A1974" t="s">
        <v>25</v>
      </c>
      <c r="B1974">
        <v>165200</v>
      </c>
      <c r="C1974">
        <v>0</v>
      </c>
      <c r="D1974">
        <v>0</v>
      </c>
      <c r="E1974">
        <v>1</v>
      </c>
      <c r="F1974" t="s">
        <v>58</v>
      </c>
      <c r="G1974" t="s">
        <v>51</v>
      </c>
    </row>
    <row r="1975" spans="1:7" x14ac:dyDescent="0.3">
      <c r="A1975" t="s">
        <v>36</v>
      </c>
      <c r="B1975">
        <v>166400</v>
      </c>
      <c r="C1975">
        <v>1</v>
      </c>
      <c r="D1975">
        <v>1</v>
      </c>
      <c r="E1975">
        <v>1</v>
      </c>
      <c r="F1975" t="s">
        <v>58</v>
      </c>
      <c r="G1975" t="s">
        <v>51</v>
      </c>
    </row>
    <row r="1976" spans="1:7" x14ac:dyDescent="0.3">
      <c r="A1976" t="s">
        <v>356</v>
      </c>
      <c r="B1976">
        <v>168560</v>
      </c>
      <c r="C1976">
        <v>1</v>
      </c>
      <c r="D1976">
        <v>1</v>
      </c>
      <c r="E1976">
        <v>1</v>
      </c>
      <c r="F1976" t="s">
        <v>58</v>
      </c>
      <c r="G1976" t="s">
        <v>51</v>
      </c>
    </row>
    <row r="1977" spans="1:7" x14ac:dyDescent="0.3">
      <c r="A1977" t="s">
        <v>356</v>
      </c>
      <c r="B1977">
        <v>168560</v>
      </c>
      <c r="C1977">
        <v>1</v>
      </c>
      <c r="D1977">
        <v>1</v>
      </c>
      <c r="E1977">
        <v>1</v>
      </c>
      <c r="F1977" t="s">
        <v>58</v>
      </c>
      <c r="G1977" t="s">
        <v>51</v>
      </c>
    </row>
    <row r="1978" spans="1:7" x14ac:dyDescent="0.3">
      <c r="A1978" t="s">
        <v>36</v>
      </c>
      <c r="B1978">
        <v>170000</v>
      </c>
      <c r="C1978">
        <v>0</v>
      </c>
      <c r="D1978">
        <v>0</v>
      </c>
      <c r="E1978">
        <v>0</v>
      </c>
      <c r="F1978" t="s">
        <v>58</v>
      </c>
      <c r="G1978" t="s">
        <v>2085</v>
      </c>
    </row>
    <row r="1979" spans="1:7" x14ac:dyDescent="0.3">
      <c r="A1979" t="s">
        <v>36</v>
      </c>
      <c r="B1979">
        <v>170000</v>
      </c>
      <c r="C1979">
        <v>0</v>
      </c>
      <c r="D1979">
        <v>0</v>
      </c>
      <c r="E1979">
        <v>0</v>
      </c>
      <c r="F1979" t="s">
        <v>58</v>
      </c>
      <c r="G1979" t="s">
        <v>2085</v>
      </c>
    </row>
    <row r="1980" spans="1:7" x14ac:dyDescent="0.3">
      <c r="A1980" t="s">
        <v>36</v>
      </c>
      <c r="B1980">
        <v>170000</v>
      </c>
      <c r="C1980">
        <v>1</v>
      </c>
      <c r="D1980">
        <v>0</v>
      </c>
      <c r="E1980">
        <v>0</v>
      </c>
      <c r="F1980" t="s">
        <v>387</v>
      </c>
      <c r="G1980" t="s">
        <v>51</v>
      </c>
    </row>
    <row r="1981" spans="1:7" x14ac:dyDescent="0.3">
      <c r="A1981" t="s">
        <v>36</v>
      </c>
      <c r="B1981">
        <v>170000</v>
      </c>
      <c r="C1981">
        <v>1</v>
      </c>
      <c r="D1981">
        <v>0</v>
      </c>
      <c r="E1981">
        <v>0</v>
      </c>
      <c r="F1981" t="s">
        <v>387</v>
      </c>
      <c r="G1981" t="s">
        <v>51</v>
      </c>
    </row>
    <row r="1982" spans="1:7" x14ac:dyDescent="0.3">
      <c r="A1982" t="s">
        <v>36</v>
      </c>
      <c r="B1982">
        <v>170000</v>
      </c>
      <c r="C1982">
        <v>1</v>
      </c>
      <c r="D1982">
        <v>0</v>
      </c>
      <c r="E1982">
        <v>0</v>
      </c>
      <c r="F1982" t="s">
        <v>387</v>
      </c>
      <c r="G1982" t="s">
        <v>51</v>
      </c>
    </row>
    <row r="1983" spans="1:7" x14ac:dyDescent="0.3">
      <c r="A1983" t="s">
        <v>36</v>
      </c>
      <c r="B1983">
        <v>170000</v>
      </c>
      <c r="C1983">
        <v>1</v>
      </c>
      <c r="D1983">
        <v>0</v>
      </c>
      <c r="E1983">
        <v>0</v>
      </c>
      <c r="F1983" t="s">
        <v>387</v>
      </c>
      <c r="G1983" t="s">
        <v>51</v>
      </c>
    </row>
    <row r="1984" spans="1:7" x14ac:dyDescent="0.3">
      <c r="A1984" t="s">
        <v>36</v>
      </c>
      <c r="B1984">
        <v>170000</v>
      </c>
      <c r="C1984">
        <v>1</v>
      </c>
      <c r="D1984">
        <v>0</v>
      </c>
      <c r="E1984">
        <v>0</v>
      </c>
      <c r="F1984" t="s">
        <v>387</v>
      </c>
      <c r="G1984" t="s">
        <v>51</v>
      </c>
    </row>
    <row r="1985" spans="1:7" x14ac:dyDescent="0.3">
      <c r="A1985" t="s">
        <v>36</v>
      </c>
      <c r="B1985">
        <v>170000</v>
      </c>
      <c r="C1985">
        <v>1</v>
      </c>
      <c r="D1985">
        <v>0</v>
      </c>
      <c r="E1985">
        <v>0</v>
      </c>
      <c r="F1985" t="s">
        <v>387</v>
      </c>
      <c r="G1985" t="s">
        <v>51</v>
      </c>
    </row>
    <row r="1986" spans="1:7" x14ac:dyDescent="0.3">
      <c r="A1986" t="s">
        <v>201</v>
      </c>
      <c r="B1986">
        <v>170000</v>
      </c>
      <c r="C1986">
        <v>1</v>
      </c>
      <c r="D1986">
        <v>1</v>
      </c>
      <c r="E1986">
        <v>0</v>
      </c>
      <c r="F1986" t="s">
        <v>387</v>
      </c>
      <c r="G1986" t="s">
        <v>51</v>
      </c>
    </row>
    <row r="1987" spans="1:7" x14ac:dyDescent="0.3">
      <c r="A1987" t="s">
        <v>36</v>
      </c>
      <c r="B1987">
        <v>170000</v>
      </c>
      <c r="C1987">
        <v>1</v>
      </c>
      <c r="D1987">
        <v>0</v>
      </c>
      <c r="E1987">
        <v>0</v>
      </c>
      <c r="F1987" t="s">
        <v>387</v>
      </c>
      <c r="G1987" t="s">
        <v>51</v>
      </c>
    </row>
    <row r="1988" spans="1:7" x14ac:dyDescent="0.3">
      <c r="A1988" t="s">
        <v>36</v>
      </c>
      <c r="B1988">
        <v>170000</v>
      </c>
      <c r="C1988">
        <v>1</v>
      </c>
      <c r="D1988">
        <v>0</v>
      </c>
      <c r="E1988">
        <v>0</v>
      </c>
      <c r="F1988" t="s">
        <v>387</v>
      </c>
      <c r="G1988" t="s">
        <v>51</v>
      </c>
    </row>
    <row r="1989" spans="1:7" x14ac:dyDescent="0.3">
      <c r="A1989" t="s">
        <v>36</v>
      </c>
      <c r="B1989">
        <v>170000</v>
      </c>
      <c r="C1989">
        <v>1</v>
      </c>
      <c r="D1989">
        <v>0</v>
      </c>
      <c r="E1989">
        <v>0</v>
      </c>
      <c r="F1989" t="s">
        <v>387</v>
      </c>
      <c r="G1989" t="s">
        <v>51</v>
      </c>
    </row>
    <row r="1990" spans="1:7" x14ac:dyDescent="0.3">
      <c r="A1990" t="s">
        <v>36</v>
      </c>
      <c r="B1990">
        <v>170000</v>
      </c>
      <c r="C1990">
        <v>1</v>
      </c>
      <c r="D1990">
        <v>0</v>
      </c>
      <c r="E1990">
        <v>0</v>
      </c>
      <c r="F1990" t="s">
        <v>387</v>
      </c>
      <c r="G1990" t="s">
        <v>51</v>
      </c>
    </row>
    <row r="1991" spans="1:7" x14ac:dyDescent="0.3">
      <c r="A1991" t="s">
        <v>45</v>
      </c>
      <c r="B1991">
        <v>171289</v>
      </c>
      <c r="C1991">
        <v>1</v>
      </c>
      <c r="D1991">
        <v>0</v>
      </c>
      <c r="E1991">
        <v>0</v>
      </c>
      <c r="F1991" t="s">
        <v>387</v>
      </c>
      <c r="G1991" t="s">
        <v>51</v>
      </c>
    </row>
    <row r="1992" spans="1:7" x14ac:dyDescent="0.3">
      <c r="A1992" t="s">
        <v>771</v>
      </c>
      <c r="B1992">
        <v>171850</v>
      </c>
      <c r="C1992">
        <v>1</v>
      </c>
      <c r="D1992">
        <v>1</v>
      </c>
      <c r="E1992">
        <v>1</v>
      </c>
      <c r="F1992" t="s">
        <v>58</v>
      </c>
      <c r="G1992" t="s">
        <v>51</v>
      </c>
    </row>
    <row r="1993" spans="1:7" x14ac:dyDescent="0.3">
      <c r="A1993" t="s">
        <v>771</v>
      </c>
      <c r="B1993">
        <v>171850</v>
      </c>
      <c r="C1993">
        <v>1</v>
      </c>
      <c r="D1993">
        <v>1</v>
      </c>
      <c r="E1993">
        <v>1</v>
      </c>
      <c r="F1993" t="s">
        <v>58</v>
      </c>
      <c r="G1993" t="s">
        <v>51</v>
      </c>
    </row>
    <row r="1994" spans="1:7" x14ac:dyDescent="0.3">
      <c r="A1994" t="s">
        <v>1295</v>
      </c>
      <c r="B1994">
        <v>173475</v>
      </c>
      <c r="C1994">
        <v>1</v>
      </c>
      <c r="D1994">
        <v>0</v>
      </c>
      <c r="E1994">
        <v>0</v>
      </c>
      <c r="F1994" t="s">
        <v>387</v>
      </c>
      <c r="G1994" t="s">
        <v>2085</v>
      </c>
    </row>
    <row r="1995" spans="1:7" x14ac:dyDescent="0.3">
      <c r="A1995" t="s">
        <v>558</v>
      </c>
      <c r="B1995">
        <v>175500</v>
      </c>
      <c r="C1995">
        <v>1</v>
      </c>
      <c r="D1995">
        <v>1</v>
      </c>
      <c r="E1995">
        <v>0</v>
      </c>
      <c r="F1995" t="s">
        <v>58</v>
      </c>
      <c r="G1995" t="s">
        <v>51</v>
      </c>
    </row>
    <row r="1996" spans="1:7" x14ac:dyDescent="0.3">
      <c r="A1996" t="s">
        <v>558</v>
      </c>
      <c r="B1996">
        <v>175500</v>
      </c>
      <c r="C1996">
        <v>1</v>
      </c>
      <c r="D1996">
        <v>1</v>
      </c>
      <c r="E1996">
        <v>0</v>
      </c>
      <c r="F1996" t="s">
        <v>58</v>
      </c>
      <c r="G1996" t="s">
        <v>51</v>
      </c>
    </row>
    <row r="1997" spans="1:7" x14ac:dyDescent="0.3">
      <c r="A1997" t="s">
        <v>558</v>
      </c>
      <c r="B1997">
        <v>175500</v>
      </c>
      <c r="C1997">
        <v>1</v>
      </c>
      <c r="D1997">
        <v>1</v>
      </c>
      <c r="E1997">
        <v>0</v>
      </c>
      <c r="F1997" t="s">
        <v>58</v>
      </c>
      <c r="G1997" t="s">
        <v>51</v>
      </c>
    </row>
    <row r="1998" spans="1:7" x14ac:dyDescent="0.3">
      <c r="A1998" t="s">
        <v>558</v>
      </c>
      <c r="B1998">
        <v>175500</v>
      </c>
      <c r="C1998">
        <v>1</v>
      </c>
      <c r="D1998">
        <v>1</v>
      </c>
      <c r="E1998">
        <v>0</v>
      </c>
      <c r="F1998" t="s">
        <v>58</v>
      </c>
      <c r="G1998" t="s">
        <v>51</v>
      </c>
    </row>
    <row r="1999" spans="1:7" x14ac:dyDescent="0.3">
      <c r="A1999" t="s">
        <v>558</v>
      </c>
      <c r="B1999">
        <v>175500</v>
      </c>
      <c r="C1999">
        <v>1</v>
      </c>
      <c r="D1999">
        <v>1</v>
      </c>
      <c r="E1999">
        <v>0</v>
      </c>
      <c r="F1999" t="s">
        <v>58</v>
      </c>
      <c r="G1999" t="s">
        <v>51</v>
      </c>
    </row>
    <row r="2000" spans="1:7" x14ac:dyDescent="0.3">
      <c r="A2000" t="s">
        <v>558</v>
      </c>
      <c r="B2000">
        <v>175500</v>
      </c>
      <c r="C2000">
        <v>1</v>
      </c>
      <c r="D2000">
        <v>1</v>
      </c>
      <c r="E2000">
        <v>0</v>
      </c>
      <c r="F2000" t="s">
        <v>58</v>
      </c>
      <c r="G2000" t="s">
        <v>51</v>
      </c>
    </row>
    <row r="2001" spans="1:7" x14ac:dyDescent="0.3">
      <c r="A2001" t="s">
        <v>558</v>
      </c>
      <c r="B2001">
        <v>175500</v>
      </c>
      <c r="C2001">
        <v>1</v>
      </c>
      <c r="D2001">
        <v>1</v>
      </c>
      <c r="E2001">
        <v>0</v>
      </c>
      <c r="F2001" t="s">
        <v>58</v>
      </c>
      <c r="G2001" t="s">
        <v>51</v>
      </c>
    </row>
    <row r="2002" spans="1:7" x14ac:dyDescent="0.3">
      <c r="A2002" t="s">
        <v>558</v>
      </c>
      <c r="B2002">
        <v>175500</v>
      </c>
      <c r="C2002">
        <v>1</v>
      </c>
      <c r="D2002">
        <v>1</v>
      </c>
      <c r="E2002">
        <v>0</v>
      </c>
      <c r="F2002" t="s">
        <v>58</v>
      </c>
      <c r="G2002" t="s">
        <v>51</v>
      </c>
    </row>
    <row r="2003" spans="1:7" x14ac:dyDescent="0.3">
      <c r="A2003" t="s">
        <v>558</v>
      </c>
      <c r="B2003">
        <v>175500</v>
      </c>
      <c r="C2003">
        <v>1</v>
      </c>
      <c r="D2003">
        <v>1</v>
      </c>
      <c r="E2003">
        <v>0</v>
      </c>
      <c r="F2003" t="s">
        <v>58</v>
      </c>
      <c r="G2003" t="s">
        <v>51</v>
      </c>
    </row>
    <row r="2004" spans="1:7" x14ac:dyDescent="0.3">
      <c r="A2004" t="s">
        <v>558</v>
      </c>
      <c r="B2004">
        <v>175500</v>
      </c>
      <c r="C2004">
        <v>1</v>
      </c>
      <c r="D2004">
        <v>1</v>
      </c>
      <c r="E2004">
        <v>0</v>
      </c>
      <c r="F2004" t="s">
        <v>58</v>
      </c>
      <c r="G2004" t="s">
        <v>51</v>
      </c>
    </row>
    <row r="2005" spans="1:7" x14ac:dyDescent="0.3">
      <c r="A2005" t="s">
        <v>558</v>
      </c>
      <c r="B2005">
        <v>175500</v>
      </c>
      <c r="C2005">
        <v>1</v>
      </c>
      <c r="D2005">
        <v>1</v>
      </c>
      <c r="E2005">
        <v>0</v>
      </c>
      <c r="F2005" t="s">
        <v>58</v>
      </c>
      <c r="G2005" t="s">
        <v>51</v>
      </c>
    </row>
    <row r="2006" spans="1:7" x14ac:dyDescent="0.3">
      <c r="A2006" t="s">
        <v>558</v>
      </c>
      <c r="B2006">
        <v>175500</v>
      </c>
      <c r="C2006">
        <v>1</v>
      </c>
      <c r="D2006">
        <v>1</v>
      </c>
      <c r="E2006">
        <v>0</v>
      </c>
      <c r="F2006" t="s">
        <v>58</v>
      </c>
      <c r="G2006" t="s">
        <v>51</v>
      </c>
    </row>
    <row r="2007" spans="1:7" x14ac:dyDescent="0.3">
      <c r="A2007" t="s">
        <v>558</v>
      </c>
      <c r="B2007">
        <v>175500</v>
      </c>
      <c r="C2007">
        <v>1</v>
      </c>
      <c r="D2007">
        <v>1</v>
      </c>
      <c r="E2007">
        <v>0</v>
      </c>
      <c r="F2007" t="s">
        <v>58</v>
      </c>
      <c r="G2007" t="s">
        <v>51</v>
      </c>
    </row>
    <row r="2008" spans="1:7" x14ac:dyDescent="0.3">
      <c r="A2008" t="s">
        <v>36</v>
      </c>
      <c r="B2008">
        <v>176634</v>
      </c>
      <c r="C2008">
        <v>1</v>
      </c>
      <c r="D2008">
        <v>0</v>
      </c>
      <c r="E2008">
        <v>1</v>
      </c>
      <c r="F2008" t="s">
        <v>58</v>
      </c>
      <c r="G2008" t="s">
        <v>51</v>
      </c>
    </row>
    <row r="2009" spans="1:7" x14ac:dyDescent="0.3">
      <c r="A2009" t="s">
        <v>134</v>
      </c>
      <c r="B2009">
        <v>177000</v>
      </c>
      <c r="C2009">
        <v>1</v>
      </c>
      <c r="D2009">
        <v>0</v>
      </c>
      <c r="E2009">
        <v>0</v>
      </c>
      <c r="F2009" t="s">
        <v>572</v>
      </c>
      <c r="G2009" t="s">
        <v>51</v>
      </c>
    </row>
    <row r="2010" spans="1:7" x14ac:dyDescent="0.3">
      <c r="A2010" t="s">
        <v>36</v>
      </c>
      <c r="B2010">
        <v>180000</v>
      </c>
      <c r="C2010">
        <v>1</v>
      </c>
      <c r="D2010">
        <v>0</v>
      </c>
      <c r="E2010">
        <v>1</v>
      </c>
      <c r="F2010" t="s">
        <v>58</v>
      </c>
      <c r="G2010" t="s">
        <v>51</v>
      </c>
    </row>
    <row r="2011" spans="1:7" x14ac:dyDescent="0.3">
      <c r="A2011" t="s">
        <v>1728</v>
      </c>
      <c r="B2011">
        <v>180900</v>
      </c>
      <c r="C2011">
        <v>1</v>
      </c>
      <c r="D2011">
        <v>0</v>
      </c>
      <c r="E2011">
        <v>1</v>
      </c>
      <c r="F2011" t="s">
        <v>1759</v>
      </c>
      <c r="G2011" t="s">
        <v>51</v>
      </c>
    </row>
    <row r="2012" spans="1:7" x14ac:dyDescent="0.3">
      <c r="A2012" t="s">
        <v>1728</v>
      </c>
      <c r="B2012">
        <v>180900</v>
      </c>
      <c r="C2012">
        <v>1</v>
      </c>
      <c r="D2012">
        <v>0</v>
      </c>
      <c r="E2012">
        <v>1</v>
      </c>
      <c r="F2012" t="s">
        <v>1759</v>
      </c>
      <c r="G2012" t="s">
        <v>51</v>
      </c>
    </row>
    <row r="2013" spans="1:7" x14ac:dyDescent="0.3">
      <c r="A2013" t="s">
        <v>1728</v>
      </c>
      <c r="B2013">
        <v>180900</v>
      </c>
      <c r="C2013">
        <v>1</v>
      </c>
      <c r="D2013">
        <v>0</v>
      </c>
      <c r="E2013">
        <v>1</v>
      </c>
      <c r="F2013" t="s">
        <v>1759</v>
      </c>
      <c r="G2013" t="s">
        <v>51</v>
      </c>
    </row>
    <row r="2014" spans="1:7" x14ac:dyDescent="0.3">
      <c r="A2014" t="s">
        <v>1728</v>
      </c>
      <c r="B2014">
        <v>180900</v>
      </c>
      <c r="C2014">
        <v>1</v>
      </c>
      <c r="D2014">
        <v>0</v>
      </c>
      <c r="E2014">
        <v>1</v>
      </c>
      <c r="F2014" t="s">
        <v>1759</v>
      </c>
      <c r="G2014" t="s">
        <v>51</v>
      </c>
    </row>
    <row r="2015" spans="1:7" x14ac:dyDescent="0.3">
      <c r="A2015" t="s">
        <v>1728</v>
      </c>
      <c r="B2015">
        <v>180900</v>
      </c>
      <c r="C2015">
        <v>1</v>
      </c>
      <c r="D2015">
        <v>0</v>
      </c>
      <c r="E2015">
        <v>1</v>
      </c>
      <c r="F2015" t="s">
        <v>1759</v>
      </c>
      <c r="G2015" t="s">
        <v>51</v>
      </c>
    </row>
    <row r="2016" spans="1:7" x14ac:dyDescent="0.3">
      <c r="A2016" t="s">
        <v>558</v>
      </c>
      <c r="B2016">
        <v>183250</v>
      </c>
      <c r="C2016">
        <v>1</v>
      </c>
      <c r="D2016">
        <v>1</v>
      </c>
      <c r="E2016">
        <v>1</v>
      </c>
      <c r="F2016" t="s">
        <v>58</v>
      </c>
      <c r="G2016" t="s">
        <v>51</v>
      </c>
    </row>
    <row r="2017" spans="1:7" x14ac:dyDescent="0.3">
      <c r="A2017" t="s">
        <v>558</v>
      </c>
      <c r="B2017">
        <v>183250</v>
      </c>
      <c r="C2017">
        <v>1</v>
      </c>
      <c r="D2017">
        <v>1</v>
      </c>
      <c r="E2017">
        <v>1</v>
      </c>
      <c r="F2017" t="s">
        <v>58</v>
      </c>
      <c r="G2017" t="s">
        <v>51</v>
      </c>
    </row>
    <row r="2018" spans="1:7" x14ac:dyDescent="0.3">
      <c r="A2018" t="s">
        <v>134</v>
      </c>
      <c r="B2018">
        <v>184845</v>
      </c>
      <c r="C2018">
        <v>1</v>
      </c>
      <c r="D2018">
        <v>0</v>
      </c>
      <c r="E2018">
        <v>1</v>
      </c>
      <c r="F2018" t="s">
        <v>58</v>
      </c>
      <c r="G2018" t="s">
        <v>51</v>
      </c>
    </row>
    <row r="2019" spans="1:7" x14ac:dyDescent="0.3">
      <c r="A2019" t="s">
        <v>36</v>
      </c>
      <c r="B2019">
        <v>185000</v>
      </c>
      <c r="C2019">
        <v>1</v>
      </c>
      <c r="D2019">
        <v>0</v>
      </c>
      <c r="E2019">
        <v>0</v>
      </c>
      <c r="F2019" t="s">
        <v>58</v>
      </c>
      <c r="G2019" t="s">
        <v>51</v>
      </c>
    </row>
    <row r="2020" spans="1:7" x14ac:dyDescent="0.3">
      <c r="A2020" t="s">
        <v>329</v>
      </c>
      <c r="B2020">
        <v>185000</v>
      </c>
      <c r="C2020">
        <v>1</v>
      </c>
      <c r="D2020">
        <v>1</v>
      </c>
      <c r="E2020">
        <v>1</v>
      </c>
      <c r="F2020" t="s">
        <v>58</v>
      </c>
      <c r="G2020" t="s">
        <v>51</v>
      </c>
    </row>
    <row r="2021" spans="1:7" x14ac:dyDescent="0.3">
      <c r="A2021" t="s">
        <v>45</v>
      </c>
      <c r="B2021">
        <v>185000</v>
      </c>
      <c r="C2021">
        <v>1</v>
      </c>
      <c r="D2021">
        <v>1</v>
      </c>
      <c r="E2021">
        <v>1</v>
      </c>
      <c r="F2021" t="s">
        <v>58</v>
      </c>
      <c r="G2021" t="s">
        <v>51</v>
      </c>
    </row>
    <row r="2022" spans="1:7" x14ac:dyDescent="0.3">
      <c r="A2022" t="s">
        <v>356</v>
      </c>
      <c r="B2022">
        <v>185000</v>
      </c>
      <c r="C2022">
        <v>0</v>
      </c>
      <c r="D2022">
        <v>1</v>
      </c>
      <c r="E2022">
        <v>1</v>
      </c>
      <c r="F2022" t="s">
        <v>58</v>
      </c>
      <c r="G2022" t="s">
        <v>2085</v>
      </c>
    </row>
    <row r="2023" spans="1:7" x14ac:dyDescent="0.3">
      <c r="A2023" t="s">
        <v>45</v>
      </c>
      <c r="B2023">
        <v>185000</v>
      </c>
      <c r="C2023">
        <v>1</v>
      </c>
      <c r="D2023">
        <v>1</v>
      </c>
      <c r="E2023">
        <v>1</v>
      </c>
      <c r="F2023" t="s">
        <v>58</v>
      </c>
      <c r="G2023" t="s">
        <v>51</v>
      </c>
    </row>
    <row r="2024" spans="1:7" x14ac:dyDescent="0.3">
      <c r="A2024" t="s">
        <v>45</v>
      </c>
      <c r="B2024">
        <v>185000</v>
      </c>
      <c r="C2024">
        <v>1</v>
      </c>
      <c r="D2024">
        <v>1</v>
      </c>
      <c r="E2024">
        <v>1</v>
      </c>
      <c r="F2024" t="s">
        <v>58</v>
      </c>
      <c r="G2024" t="s">
        <v>51</v>
      </c>
    </row>
    <row r="2025" spans="1:7" x14ac:dyDescent="0.3">
      <c r="A2025" t="s">
        <v>45</v>
      </c>
      <c r="B2025">
        <v>185000</v>
      </c>
      <c r="C2025">
        <v>1</v>
      </c>
      <c r="D2025">
        <v>1</v>
      </c>
      <c r="E2025">
        <v>1</v>
      </c>
      <c r="F2025" t="s">
        <v>58</v>
      </c>
      <c r="G2025" t="s">
        <v>51</v>
      </c>
    </row>
    <row r="2026" spans="1:7" x14ac:dyDescent="0.3">
      <c r="A2026" t="s">
        <v>45</v>
      </c>
      <c r="B2026">
        <v>185000</v>
      </c>
      <c r="C2026">
        <v>1</v>
      </c>
      <c r="D2026">
        <v>1</v>
      </c>
      <c r="E2026">
        <v>1</v>
      </c>
      <c r="F2026" t="s">
        <v>58</v>
      </c>
      <c r="G2026" t="s">
        <v>51</v>
      </c>
    </row>
    <row r="2027" spans="1:7" x14ac:dyDescent="0.3">
      <c r="A2027" t="s">
        <v>45</v>
      </c>
      <c r="B2027">
        <v>185000</v>
      </c>
      <c r="C2027">
        <v>1</v>
      </c>
      <c r="D2027">
        <v>1</v>
      </c>
      <c r="E2027">
        <v>1</v>
      </c>
      <c r="F2027" t="s">
        <v>58</v>
      </c>
      <c r="G2027" t="s">
        <v>51</v>
      </c>
    </row>
    <row r="2028" spans="1:7" x14ac:dyDescent="0.3">
      <c r="A2028" t="s">
        <v>356</v>
      </c>
      <c r="B2028">
        <v>185000</v>
      </c>
      <c r="C2028">
        <v>0</v>
      </c>
      <c r="D2028">
        <v>1</v>
      </c>
      <c r="E2028">
        <v>1</v>
      </c>
      <c r="F2028" t="s">
        <v>58</v>
      </c>
      <c r="G2028" t="s">
        <v>2085</v>
      </c>
    </row>
    <row r="2029" spans="1:7" x14ac:dyDescent="0.3">
      <c r="A2029" t="s">
        <v>45</v>
      </c>
      <c r="B2029">
        <v>185000</v>
      </c>
      <c r="C2029">
        <v>1</v>
      </c>
      <c r="D2029">
        <v>1</v>
      </c>
      <c r="E2029">
        <v>1</v>
      </c>
      <c r="F2029" t="s">
        <v>58</v>
      </c>
      <c r="G2029" t="s">
        <v>51</v>
      </c>
    </row>
    <row r="2030" spans="1:7" x14ac:dyDescent="0.3">
      <c r="A2030" t="s">
        <v>45</v>
      </c>
      <c r="B2030">
        <v>185000</v>
      </c>
      <c r="C2030">
        <v>1</v>
      </c>
      <c r="D2030">
        <v>1</v>
      </c>
      <c r="E2030">
        <v>1</v>
      </c>
      <c r="F2030" t="s">
        <v>58</v>
      </c>
      <c r="G2030" t="s">
        <v>51</v>
      </c>
    </row>
    <row r="2031" spans="1:7" x14ac:dyDescent="0.3">
      <c r="A2031" t="s">
        <v>45</v>
      </c>
      <c r="B2031">
        <v>185000</v>
      </c>
      <c r="C2031">
        <v>1</v>
      </c>
      <c r="D2031">
        <v>1</v>
      </c>
      <c r="E2031">
        <v>1</v>
      </c>
      <c r="F2031" t="s">
        <v>58</v>
      </c>
      <c r="G2031" t="s">
        <v>51</v>
      </c>
    </row>
    <row r="2032" spans="1:7" x14ac:dyDescent="0.3">
      <c r="A2032" t="s">
        <v>45</v>
      </c>
      <c r="B2032">
        <v>185000</v>
      </c>
      <c r="C2032">
        <v>1</v>
      </c>
      <c r="D2032">
        <v>1</v>
      </c>
      <c r="E2032">
        <v>1</v>
      </c>
      <c r="F2032" t="s">
        <v>58</v>
      </c>
      <c r="G2032" t="s">
        <v>51</v>
      </c>
    </row>
    <row r="2033" spans="1:7" x14ac:dyDescent="0.3">
      <c r="A2033" t="s">
        <v>45</v>
      </c>
      <c r="B2033">
        <v>185000</v>
      </c>
      <c r="C2033">
        <v>1</v>
      </c>
      <c r="D2033">
        <v>1</v>
      </c>
      <c r="E2033">
        <v>1</v>
      </c>
      <c r="F2033" t="s">
        <v>58</v>
      </c>
      <c r="G2033" t="s">
        <v>51</v>
      </c>
    </row>
    <row r="2034" spans="1:7" x14ac:dyDescent="0.3">
      <c r="A2034" t="s">
        <v>45</v>
      </c>
      <c r="B2034">
        <v>185000</v>
      </c>
      <c r="C2034">
        <v>1</v>
      </c>
      <c r="D2034">
        <v>1</v>
      </c>
      <c r="E2034">
        <v>1</v>
      </c>
      <c r="F2034" t="s">
        <v>58</v>
      </c>
      <c r="G2034" t="s">
        <v>51</v>
      </c>
    </row>
    <row r="2035" spans="1:7" x14ac:dyDescent="0.3">
      <c r="A2035" t="s">
        <v>45</v>
      </c>
      <c r="B2035">
        <v>185000</v>
      </c>
      <c r="C2035">
        <v>1</v>
      </c>
      <c r="D2035">
        <v>1</v>
      </c>
      <c r="E2035">
        <v>1</v>
      </c>
      <c r="F2035" t="s">
        <v>58</v>
      </c>
      <c r="G2035" t="s">
        <v>51</v>
      </c>
    </row>
    <row r="2036" spans="1:7" x14ac:dyDescent="0.3">
      <c r="A2036" t="s">
        <v>45</v>
      </c>
      <c r="B2036">
        <v>185000</v>
      </c>
      <c r="C2036">
        <v>1</v>
      </c>
      <c r="D2036">
        <v>1</v>
      </c>
      <c r="E2036">
        <v>1</v>
      </c>
      <c r="F2036" t="s">
        <v>58</v>
      </c>
      <c r="G2036" t="s">
        <v>51</v>
      </c>
    </row>
    <row r="2037" spans="1:7" x14ac:dyDescent="0.3">
      <c r="A2037" t="s">
        <v>45</v>
      </c>
      <c r="B2037">
        <v>185000</v>
      </c>
      <c r="C2037">
        <v>1</v>
      </c>
      <c r="D2037">
        <v>1</v>
      </c>
      <c r="E2037">
        <v>1</v>
      </c>
      <c r="F2037" t="s">
        <v>58</v>
      </c>
      <c r="G2037" t="s">
        <v>51</v>
      </c>
    </row>
    <row r="2038" spans="1:7" x14ac:dyDescent="0.3">
      <c r="A2038" t="s">
        <v>45</v>
      </c>
      <c r="B2038">
        <v>185000</v>
      </c>
      <c r="C2038">
        <v>1</v>
      </c>
      <c r="D2038">
        <v>1</v>
      </c>
      <c r="E2038">
        <v>1</v>
      </c>
      <c r="F2038" t="s">
        <v>58</v>
      </c>
      <c r="G2038" t="s">
        <v>51</v>
      </c>
    </row>
    <row r="2039" spans="1:7" x14ac:dyDescent="0.3">
      <c r="A2039" t="s">
        <v>45</v>
      </c>
      <c r="B2039">
        <v>185000</v>
      </c>
      <c r="C2039">
        <v>1</v>
      </c>
      <c r="D2039">
        <v>1</v>
      </c>
      <c r="E2039">
        <v>1</v>
      </c>
      <c r="F2039" t="s">
        <v>58</v>
      </c>
      <c r="G2039" t="s">
        <v>51</v>
      </c>
    </row>
    <row r="2040" spans="1:7" x14ac:dyDescent="0.3">
      <c r="A2040" t="s">
        <v>45</v>
      </c>
      <c r="B2040">
        <v>185000</v>
      </c>
      <c r="C2040">
        <v>1</v>
      </c>
      <c r="D2040">
        <v>1</v>
      </c>
      <c r="E2040">
        <v>1</v>
      </c>
      <c r="F2040" t="s">
        <v>58</v>
      </c>
      <c r="G2040" t="s">
        <v>51</v>
      </c>
    </row>
    <row r="2041" spans="1:7" x14ac:dyDescent="0.3">
      <c r="A2041" t="s">
        <v>45</v>
      </c>
      <c r="B2041">
        <v>185000</v>
      </c>
      <c r="C2041">
        <v>1</v>
      </c>
      <c r="D2041">
        <v>1</v>
      </c>
      <c r="E2041">
        <v>1</v>
      </c>
      <c r="F2041" t="s">
        <v>58</v>
      </c>
      <c r="G2041" t="s">
        <v>51</v>
      </c>
    </row>
    <row r="2042" spans="1:7" x14ac:dyDescent="0.3">
      <c r="A2042" t="s">
        <v>45</v>
      </c>
      <c r="B2042">
        <v>185000</v>
      </c>
      <c r="C2042">
        <v>1</v>
      </c>
      <c r="D2042">
        <v>1</v>
      </c>
      <c r="E2042">
        <v>1</v>
      </c>
      <c r="F2042" t="s">
        <v>58</v>
      </c>
      <c r="G2042" t="s">
        <v>51</v>
      </c>
    </row>
    <row r="2043" spans="1:7" x14ac:dyDescent="0.3">
      <c r="A2043" t="s">
        <v>45</v>
      </c>
      <c r="B2043">
        <v>185000</v>
      </c>
      <c r="C2043">
        <v>1</v>
      </c>
      <c r="D2043">
        <v>1</v>
      </c>
      <c r="E2043">
        <v>1</v>
      </c>
      <c r="F2043" t="s">
        <v>58</v>
      </c>
      <c r="G2043" t="s">
        <v>51</v>
      </c>
    </row>
    <row r="2044" spans="1:7" x14ac:dyDescent="0.3">
      <c r="A2044" t="s">
        <v>45</v>
      </c>
      <c r="B2044">
        <v>185000</v>
      </c>
      <c r="C2044">
        <v>1</v>
      </c>
      <c r="D2044">
        <v>1</v>
      </c>
      <c r="E2044">
        <v>1</v>
      </c>
      <c r="F2044" t="s">
        <v>58</v>
      </c>
      <c r="G2044" t="s">
        <v>51</v>
      </c>
    </row>
    <row r="2045" spans="1:7" x14ac:dyDescent="0.3">
      <c r="A2045" t="s">
        <v>336</v>
      </c>
      <c r="B2045">
        <v>185250</v>
      </c>
      <c r="C2045">
        <v>0</v>
      </c>
      <c r="D2045">
        <v>0</v>
      </c>
      <c r="E2045">
        <v>1</v>
      </c>
      <c r="F2045" t="s">
        <v>58</v>
      </c>
      <c r="G2045" t="s">
        <v>51</v>
      </c>
    </row>
    <row r="2046" spans="1:7" x14ac:dyDescent="0.3">
      <c r="A2046" t="s">
        <v>336</v>
      </c>
      <c r="B2046">
        <v>185250</v>
      </c>
      <c r="C2046">
        <v>0</v>
      </c>
      <c r="D2046">
        <v>0</v>
      </c>
      <c r="E2046">
        <v>1</v>
      </c>
      <c r="F2046" t="s">
        <v>58</v>
      </c>
      <c r="G2046" t="s">
        <v>51</v>
      </c>
    </row>
    <row r="2047" spans="1:7" x14ac:dyDescent="0.3">
      <c r="A2047" t="s">
        <v>36</v>
      </c>
      <c r="B2047">
        <v>190000</v>
      </c>
      <c r="C2047">
        <v>1</v>
      </c>
      <c r="D2047">
        <v>0</v>
      </c>
      <c r="E2047">
        <v>1</v>
      </c>
      <c r="F2047" t="s">
        <v>58</v>
      </c>
      <c r="G2047" t="s">
        <v>51</v>
      </c>
    </row>
    <row r="2048" spans="1:7" x14ac:dyDescent="0.3">
      <c r="A2048" t="s">
        <v>36</v>
      </c>
      <c r="B2048">
        <v>190000</v>
      </c>
      <c r="C2048">
        <v>1</v>
      </c>
      <c r="D2048">
        <v>1</v>
      </c>
      <c r="E2048">
        <v>1</v>
      </c>
      <c r="F2048" t="s">
        <v>58</v>
      </c>
      <c r="G2048" t="s">
        <v>2085</v>
      </c>
    </row>
    <row r="2049" spans="1:7" x14ac:dyDescent="0.3">
      <c r="A2049" t="s">
        <v>36</v>
      </c>
      <c r="B2049">
        <v>190000</v>
      </c>
      <c r="C2049">
        <v>1</v>
      </c>
      <c r="D2049">
        <v>1</v>
      </c>
      <c r="E2049">
        <v>1</v>
      </c>
      <c r="F2049" t="s">
        <v>58</v>
      </c>
      <c r="G2049" t="s">
        <v>51</v>
      </c>
    </row>
    <row r="2050" spans="1:7" x14ac:dyDescent="0.3">
      <c r="A2050" t="s">
        <v>36</v>
      </c>
      <c r="B2050">
        <v>191100</v>
      </c>
      <c r="C2050">
        <v>1</v>
      </c>
      <c r="D2050">
        <v>0</v>
      </c>
      <c r="E2050">
        <v>0</v>
      </c>
      <c r="F2050" t="s">
        <v>58</v>
      </c>
      <c r="G2050" t="s">
        <v>51</v>
      </c>
    </row>
    <row r="2051" spans="1:7" x14ac:dyDescent="0.3">
      <c r="A2051" t="s">
        <v>36</v>
      </c>
      <c r="B2051">
        <v>191100</v>
      </c>
      <c r="C2051">
        <v>1</v>
      </c>
      <c r="D2051">
        <v>0</v>
      </c>
      <c r="E2051">
        <v>0</v>
      </c>
      <c r="F2051" t="s">
        <v>58</v>
      </c>
      <c r="G2051" t="s">
        <v>51</v>
      </c>
    </row>
    <row r="2052" spans="1:7" x14ac:dyDescent="0.3">
      <c r="A2052" t="s">
        <v>45</v>
      </c>
      <c r="B2052">
        <v>191125</v>
      </c>
      <c r="C2052">
        <v>0</v>
      </c>
      <c r="D2052">
        <v>0</v>
      </c>
      <c r="E2052">
        <v>0</v>
      </c>
      <c r="F2052" t="s">
        <v>2047</v>
      </c>
      <c r="G2052" t="s">
        <v>51</v>
      </c>
    </row>
    <row r="2053" spans="1:7" x14ac:dyDescent="0.3">
      <c r="A2053" t="s">
        <v>45</v>
      </c>
      <c r="B2053">
        <v>191125</v>
      </c>
      <c r="C2053">
        <v>0</v>
      </c>
      <c r="D2053">
        <v>0</v>
      </c>
      <c r="E2053">
        <v>0</v>
      </c>
      <c r="F2053" t="s">
        <v>2047</v>
      </c>
      <c r="G2053" t="s">
        <v>51</v>
      </c>
    </row>
    <row r="2054" spans="1:7" x14ac:dyDescent="0.3">
      <c r="A2054" t="s">
        <v>1896</v>
      </c>
      <c r="B2054">
        <v>194350</v>
      </c>
      <c r="C2054">
        <v>1</v>
      </c>
      <c r="D2054">
        <v>0</v>
      </c>
      <c r="E2054">
        <v>1</v>
      </c>
      <c r="F2054" t="s">
        <v>1759</v>
      </c>
      <c r="G2054" t="s">
        <v>51</v>
      </c>
    </row>
    <row r="2055" spans="1:7" x14ac:dyDescent="0.3">
      <c r="A2055" t="s">
        <v>36</v>
      </c>
      <c r="B2055">
        <v>195000</v>
      </c>
      <c r="C2055">
        <v>1</v>
      </c>
      <c r="D2055">
        <v>0</v>
      </c>
      <c r="E2055">
        <v>1</v>
      </c>
      <c r="F2055" t="s">
        <v>58</v>
      </c>
      <c r="G2055" t="s">
        <v>51</v>
      </c>
    </row>
    <row r="2056" spans="1:7" x14ac:dyDescent="0.3">
      <c r="A2056" t="s">
        <v>45</v>
      </c>
      <c r="B2056">
        <v>205000</v>
      </c>
      <c r="C2056">
        <v>1</v>
      </c>
      <c r="D2056">
        <v>0</v>
      </c>
      <c r="E2056">
        <v>1</v>
      </c>
      <c r="F2056" t="s">
        <v>58</v>
      </c>
      <c r="G2056" t="s">
        <v>2085</v>
      </c>
    </row>
    <row r="2057" spans="1:7" x14ac:dyDescent="0.3">
      <c r="A2057" t="s">
        <v>45</v>
      </c>
      <c r="B2057">
        <v>205000</v>
      </c>
      <c r="C2057">
        <v>1</v>
      </c>
      <c r="D2057">
        <v>0</v>
      </c>
      <c r="E2057">
        <v>1</v>
      </c>
      <c r="F2057" t="s">
        <v>58</v>
      </c>
      <c r="G2057" t="s">
        <v>2085</v>
      </c>
    </row>
    <row r="2058" spans="1:7" x14ac:dyDescent="0.3">
      <c r="A2058" t="s">
        <v>45</v>
      </c>
      <c r="B2058">
        <v>205000</v>
      </c>
      <c r="C2058">
        <v>1</v>
      </c>
      <c r="D2058">
        <v>0</v>
      </c>
      <c r="E2058">
        <v>1</v>
      </c>
      <c r="F2058" t="s">
        <v>58</v>
      </c>
      <c r="G2058" t="s">
        <v>2085</v>
      </c>
    </row>
    <row r="2059" spans="1:7" x14ac:dyDescent="0.3">
      <c r="A2059" t="s">
        <v>45</v>
      </c>
      <c r="B2059">
        <v>205000</v>
      </c>
      <c r="C2059">
        <v>1</v>
      </c>
      <c r="D2059">
        <v>0</v>
      </c>
      <c r="E2059">
        <v>1</v>
      </c>
      <c r="F2059" t="s">
        <v>58</v>
      </c>
      <c r="G2059" t="s">
        <v>2085</v>
      </c>
    </row>
    <row r="2060" spans="1:7" x14ac:dyDescent="0.3">
      <c r="A2060" t="s">
        <v>36</v>
      </c>
      <c r="B2060">
        <v>210000</v>
      </c>
      <c r="C2060">
        <v>0</v>
      </c>
      <c r="D2060">
        <v>0</v>
      </c>
      <c r="E2060">
        <v>1</v>
      </c>
      <c r="F2060" t="s">
        <v>1759</v>
      </c>
      <c r="G2060" t="s">
        <v>51</v>
      </c>
    </row>
    <row r="2061" spans="1:7" x14ac:dyDescent="0.3">
      <c r="A2061" t="s">
        <v>95</v>
      </c>
      <c r="B2061">
        <v>213000</v>
      </c>
      <c r="C2061">
        <v>1</v>
      </c>
      <c r="D2061">
        <v>0</v>
      </c>
      <c r="E2061">
        <v>1</v>
      </c>
      <c r="F2061" t="s">
        <v>1759</v>
      </c>
      <c r="G2061" t="s">
        <v>51</v>
      </c>
    </row>
    <row r="2062" spans="1:7" x14ac:dyDescent="0.3">
      <c r="A2062" t="s">
        <v>95</v>
      </c>
      <c r="B2062">
        <v>213000</v>
      </c>
      <c r="C2062">
        <v>1</v>
      </c>
      <c r="D2062">
        <v>0</v>
      </c>
      <c r="E2062">
        <v>1</v>
      </c>
      <c r="F2062" t="s">
        <v>1759</v>
      </c>
      <c r="G2062" t="s">
        <v>51</v>
      </c>
    </row>
    <row r="2063" spans="1:7" x14ac:dyDescent="0.3">
      <c r="A2063" t="s">
        <v>95</v>
      </c>
      <c r="B2063">
        <v>213000</v>
      </c>
      <c r="C2063">
        <v>0</v>
      </c>
      <c r="D2063">
        <v>0</v>
      </c>
      <c r="E2063">
        <v>1</v>
      </c>
      <c r="F2063" t="s">
        <v>2047</v>
      </c>
      <c r="G2063" t="s">
        <v>51</v>
      </c>
    </row>
    <row r="2064" spans="1:7" x14ac:dyDescent="0.3">
      <c r="A2064" t="s">
        <v>279</v>
      </c>
      <c r="B2064">
        <v>219592</v>
      </c>
      <c r="C2064">
        <v>1</v>
      </c>
      <c r="D2064">
        <v>0</v>
      </c>
      <c r="E2064">
        <v>0</v>
      </c>
      <c r="F2064" t="s">
        <v>58</v>
      </c>
      <c r="G2064" t="s">
        <v>51</v>
      </c>
    </row>
    <row r="2065" spans="1:7" x14ac:dyDescent="0.3">
      <c r="A2065" t="s">
        <v>279</v>
      </c>
      <c r="B2065">
        <v>219592</v>
      </c>
      <c r="C2065">
        <v>1</v>
      </c>
      <c r="D2065">
        <v>0</v>
      </c>
      <c r="E2065">
        <v>0</v>
      </c>
      <c r="F2065" t="s">
        <v>58</v>
      </c>
      <c r="G2065" t="s">
        <v>51</v>
      </c>
    </row>
    <row r="2066" spans="1:7" x14ac:dyDescent="0.3">
      <c r="A2066" t="s">
        <v>336</v>
      </c>
      <c r="B2066">
        <v>220000</v>
      </c>
      <c r="C2066">
        <v>1</v>
      </c>
      <c r="D2066">
        <v>0</v>
      </c>
      <c r="E2066">
        <v>1</v>
      </c>
      <c r="F2066" t="s">
        <v>1759</v>
      </c>
      <c r="G2066" t="s">
        <v>51</v>
      </c>
    </row>
    <row r="2067" spans="1:7" x14ac:dyDescent="0.3">
      <c r="A2067" t="s">
        <v>124</v>
      </c>
      <c r="B2067">
        <v>223775</v>
      </c>
      <c r="C2067">
        <v>0</v>
      </c>
      <c r="D2067">
        <v>0</v>
      </c>
      <c r="E2067">
        <v>0</v>
      </c>
      <c r="F2067" t="s">
        <v>387</v>
      </c>
      <c r="G2067" t="s">
        <v>51</v>
      </c>
    </row>
    <row r="2068" spans="1:7" x14ac:dyDescent="0.3">
      <c r="A2068" t="s">
        <v>124</v>
      </c>
      <c r="B2068">
        <v>223775</v>
      </c>
      <c r="C2068">
        <v>0</v>
      </c>
      <c r="D2068">
        <v>0</v>
      </c>
      <c r="E2068">
        <v>0</v>
      </c>
      <c r="F2068" t="s">
        <v>387</v>
      </c>
      <c r="G2068" t="s">
        <v>51</v>
      </c>
    </row>
    <row r="2069" spans="1:7" x14ac:dyDescent="0.3">
      <c r="A2069" t="s">
        <v>124</v>
      </c>
      <c r="B2069">
        <v>223775</v>
      </c>
      <c r="C2069">
        <v>0</v>
      </c>
      <c r="D2069">
        <v>0</v>
      </c>
      <c r="E2069">
        <v>0</v>
      </c>
      <c r="F2069" t="s">
        <v>387</v>
      </c>
      <c r="G2069" t="s">
        <v>51</v>
      </c>
    </row>
    <row r="2070" spans="1:7" x14ac:dyDescent="0.3">
      <c r="A2070" t="s">
        <v>124</v>
      </c>
      <c r="B2070">
        <v>223775</v>
      </c>
      <c r="C2070">
        <v>0</v>
      </c>
      <c r="D2070">
        <v>0</v>
      </c>
      <c r="E2070">
        <v>0</v>
      </c>
      <c r="F2070" t="s">
        <v>387</v>
      </c>
      <c r="G2070" t="s">
        <v>51</v>
      </c>
    </row>
    <row r="2071" spans="1:7" x14ac:dyDescent="0.3">
      <c r="A2071" t="s">
        <v>124</v>
      </c>
      <c r="B2071">
        <v>223775</v>
      </c>
      <c r="C2071">
        <v>0</v>
      </c>
      <c r="D2071">
        <v>0</v>
      </c>
      <c r="E2071">
        <v>0</v>
      </c>
      <c r="F2071" t="s">
        <v>387</v>
      </c>
      <c r="G2071" t="s">
        <v>51</v>
      </c>
    </row>
    <row r="2072" spans="1:7" x14ac:dyDescent="0.3">
      <c r="A2072" t="s">
        <v>124</v>
      </c>
      <c r="B2072">
        <v>223775</v>
      </c>
      <c r="C2072">
        <v>0</v>
      </c>
      <c r="D2072">
        <v>0</v>
      </c>
      <c r="E2072">
        <v>0</v>
      </c>
      <c r="F2072" t="s">
        <v>387</v>
      </c>
      <c r="G2072" t="s">
        <v>51</v>
      </c>
    </row>
    <row r="2073" spans="1:7" x14ac:dyDescent="0.3">
      <c r="A2073" t="s">
        <v>134</v>
      </c>
      <c r="B2073">
        <v>224500</v>
      </c>
      <c r="C2073">
        <v>1</v>
      </c>
      <c r="D2073">
        <v>0</v>
      </c>
      <c r="E2073">
        <v>0</v>
      </c>
      <c r="F2073" t="s">
        <v>58</v>
      </c>
      <c r="G2073" t="s">
        <v>51</v>
      </c>
    </row>
    <row r="2074" spans="1:7" x14ac:dyDescent="0.3">
      <c r="A2074" t="s">
        <v>210</v>
      </c>
      <c r="B2074">
        <v>233000</v>
      </c>
      <c r="C2074">
        <v>0</v>
      </c>
      <c r="D2074">
        <v>1</v>
      </c>
      <c r="E2074">
        <v>1</v>
      </c>
      <c r="F2074" t="s">
        <v>2047</v>
      </c>
      <c r="G2074" t="s">
        <v>51</v>
      </c>
    </row>
    <row r="2075" spans="1:7" x14ac:dyDescent="0.3">
      <c r="A2075" t="s">
        <v>168</v>
      </c>
      <c r="B2075">
        <v>237000</v>
      </c>
      <c r="C2075">
        <v>1</v>
      </c>
      <c r="D2075">
        <v>1</v>
      </c>
      <c r="E2075">
        <v>1</v>
      </c>
      <c r="F2075" t="s">
        <v>58</v>
      </c>
      <c r="G2075" t="s">
        <v>51</v>
      </c>
    </row>
    <row r="2076" spans="1:7" x14ac:dyDescent="0.3">
      <c r="A2076" t="s">
        <v>168</v>
      </c>
      <c r="B2076">
        <v>237000</v>
      </c>
      <c r="C2076">
        <v>1</v>
      </c>
      <c r="D2076">
        <v>1</v>
      </c>
      <c r="E2076">
        <v>1</v>
      </c>
      <c r="F2076" t="s">
        <v>58</v>
      </c>
      <c r="G2076" t="s">
        <v>51</v>
      </c>
    </row>
    <row r="2077" spans="1:7" x14ac:dyDescent="0.3">
      <c r="A2077" t="s">
        <v>45</v>
      </c>
      <c r="B2077">
        <v>247750</v>
      </c>
      <c r="C2077">
        <v>1</v>
      </c>
      <c r="D2077">
        <v>0</v>
      </c>
      <c r="E2077">
        <v>1</v>
      </c>
      <c r="F2077" t="s">
        <v>1759</v>
      </c>
      <c r="G2077" t="s">
        <v>51</v>
      </c>
    </row>
    <row r="2078" spans="1:7" x14ac:dyDescent="0.3">
      <c r="A2078" t="s">
        <v>45</v>
      </c>
      <c r="B2078">
        <v>247750</v>
      </c>
      <c r="C2078">
        <v>1</v>
      </c>
      <c r="D2078">
        <v>0</v>
      </c>
      <c r="E2078">
        <v>1</v>
      </c>
      <c r="F2078" t="s">
        <v>1759</v>
      </c>
      <c r="G2078" t="s">
        <v>51</v>
      </c>
    </row>
    <row r="2079" spans="1:7" x14ac:dyDescent="0.3">
      <c r="A2079" t="s">
        <v>36</v>
      </c>
      <c r="B2079">
        <v>250000</v>
      </c>
      <c r="C2079">
        <v>0</v>
      </c>
      <c r="D2079">
        <v>1</v>
      </c>
      <c r="E2079">
        <v>1</v>
      </c>
      <c r="F2079" t="s">
        <v>1759</v>
      </c>
      <c r="G2079" t="s">
        <v>2085</v>
      </c>
    </row>
    <row r="2080" spans="1:7" x14ac:dyDescent="0.3">
      <c r="A2080" t="s">
        <v>36</v>
      </c>
      <c r="B2080">
        <v>250000</v>
      </c>
      <c r="C2080">
        <v>0</v>
      </c>
      <c r="D2080">
        <v>1</v>
      </c>
      <c r="E2080">
        <v>1</v>
      </c>
      <c r="F2080" t="s">
        <v>1759</v>
      </c>
      <c r="G2080" t="s">
        <v>2085</v>
      </c>
    </row>
    <row r="2081" spans="1:7" x14ac:dyDescent="0.3">
      <c r="A2081" t="s">
        <v>36</v>
      </c>
      <c r="B2081">
        <v>250000</v>
      </c>
      <c r="C2081">
        <v>0</v>
      </c>
      <c r="D2081">
        <v>1</v>
      </c>
      <c r="E2081">
        <v>1</v>
      </c>
      <c r="F2081" t="s">
        <v>1759</v>
      </c>
      <c r="G2081" t="s">
        <v>2085</v>
      </c>
    </row>
    <row r="2082" spans="1:7" x14ac:dyDescent="0.3">
      <c r="A2082" t="s">
        <v>36</v>
      </c>
      <c r="B2082">
        <v>250000</v>
      </c>
      <c r="C2082">
        <v>0</v>
      </c>
      <c r="D2082">
        <v>1</v>
      </c>
      <c r="E2082">
        <v>1</v>
      </c>
      <c r="F2082" t="s">
        <v>1759</v>
      </c>
      <c r="G2082" t="s">
        <v>2085</v>
      </c>
    </row>
    <row r="2083" spans="1:7" x14ac:dyDescent="0.3">
      <c r="A2083" t="s">
        <v>36</v>
      </c>
      <c r="B2083">
        <v>250000</v>
      </c>
      <c r="C2083">
        <v>0</v>
      </c>
      <c r="D2083">
        <v>1</v>
      </c>
      <c r="E2083">
        <v>1</v>
      </c>
      <c r="F2083" t="s">
        <v>1759</v>
      </c>
      <c r="G2083" t="s">
        <v>2085</v>
      </c>
    </row>
    <row r="2084" spans="1:7" x14ac:dyDescent="0.3">
      <c r="A2084" t="s">
        <v>336</v>
      </c>
      <c r="B2084">
        <v>270000</v>
      </c>
      <c r="C2084">
        <v>0</v>
      </c>
      <c r="D2084">
        <v>1</v>
      </c>
      <c r="E2084">
        <v>0</v>
      </c>
      <c r="F2084" t="s">
        <v>572</v>
      </c>
      <c r="G2084" t="s">
        <v>51</v>
      </c>
    </row>
    <row r="2085" spans="1:7" x14ac:dyDescent="0.3">
      <c r="A2085" t="s">
        <v>25</v>
      </c>
      <c r="B2085">
        <v>297000</v>
      </c>
      <c r="C2085">
        <v>1</v>
      </c>
      <c r="D2085">
        <v>0</v>
      </c>
      <c r="E2085">
        <v>1</v>
      </c>
      <c r="F2085" t="s">
        <v>2047</v>
      </c>
      <c r="G2085" t="s">
        <v>51</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3C22-3B51-4412-86AB-CD7E92674D57}">
  <dimension ref="A1:W2085"/>
  <sheetViews>
    <sheetView workbookViewId="0">
      <selection activeCell="B25" sqref="B25"/>
    </sheetView>
  </sheetViews>
  <sheetFormatPr defaultRowHeight="14.4" x14ac:dyDescent="0.3"/>
  <cols>
    <col min="1" max="1" width="72.109375" bestFit="1" customWidth="1"/>
    <col min="2" max="2" width="81.109375" bestFit="1" customWidth="1"/>
    <col min="3" max="3" width="24.88671875" bestFit="1" customWidth="1"/>
    <col min="4" max="4" width="81.109375" bestFit="1" customWidth="1"/>
    <col min="5" max="5" width="16.88671875" bestFit="1" customWidth="1"/>
    <col min="6" max="6" width="23.33203125" bestFit="1" customWidth="1"/>
    <col min="7" max="7" width="29.44140625" bestFit="1" customWidth="1"/>
    <col min="8" max="8" width="41.5546875" bestFit="1" customWidth="1"/>
    <col min="9" max="9" width="39" bestFit="1" customWidth="1"/>
    <col min="10" max="10" width="20.109375" bestFit="1" customWidth="1"/>
    <col min="11" max="11" width="28.5546875" bestFit="1" customWidth="1"/>
    <col min="12" max="12" width="9" bestFit="1" customWidth="1"/>
    <col min="13" max="13" width="8.44140625" bestFit="1" customWidth="1"/>
    <col min="14" max="14" width="12.6640625" bestFit="1" customWidth="1"/>
    <col min="15" max="15" width="11.109375" bestFit="1" customWidth="1"/>
    <col min="16" max="16" width="11.33203125" bestFit="1" customWidth="1"/>
    <col min="17" max="17" width="9.88671875" bestFit="1" customWidth="1"/>
    <col min="18" max="18" width="11.109375" bestFit="1" customWidth="1"/>
    <col min="19" max="19" width="22.5546875" bestFit="1" customWidth="1"/>
    <col min="20" max="20" width="25.109375" bestFit="1" customWidth="1"/>
    <col min="21" max="21" width="11.109375" bestFit="1" customWidth="1"/>
    <col min="22" max="22" width="17.33203125" bestFit="1" customWidth="1"/>
    <col min="23" max="23" width="15.5546875"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t="s">
        <v>1067</v>
      </c>
      <c r="B2" t="s">
        <v>1068</v>
      </c>
      <c r="C2" t="s">
        <v>1069</v>
      </c>
      <c r="D2" t="s">
        <v>1070</v>
      </c>
      <c r="E2">
        <v>3760</v>
      </c>
      <c r="F2" t="s">
        <v>56</v>
      </c>
      <c r="G2" t="s">
        <v>56</v>
      </c>
      <c r="H2" t="s">
        <v>56</v>
      </c>
      <c r="I2" t="s">
        <v>56</v>
      </c>
      <c r="K2" t="s">
        <v>56</v>
      </c>
      <c r="L2">
        <v>0</v>
      </c>
      <c r="N2">
        <v>0</v>
      </c>
      <c r="O2">
        <v>0</v>
      </c>
      <c r="P2">
        <v>0</v>
      </c>
      <c r="Q2">
        <v>0</v>
      </c>
      <c r="R2">
        <v>1</v>
      </c>
      <c r="S2">
        <v>0</v>
      </c>
      <c r="T2" t="s">
        <v>222</v>
      </c>
      <c r="U2" t="s">
        <v>33</v>
      </c>
      <c r="V2">
        <v>257</v>
      </c>
    </row>
    <row r="3" spans="1:23" x14ac:dyDescent="0.3">
      <c r="A3" t="s">
        <v>1067</v>
      </c>
      <c r="B3" t="s">
        <v>1068</v>
      </c>
      <c r="C3" t="s">
        <v>1069</v>
      </c>
      <c r="D3" t="s">
        <v>1070</v>
      </c>
      <c r="E3">
        <v>3760</v>
      </c>
      <c r="F3" t="s">
        <v>56</v>
      </c>
      <c r="G3" t="s">
        <v>56</v>
      </c>
      <c r="H3" t="s">
        <v>56</v>
      </c>
      <c r="I3" t="s">
        <v>56</v>
      </c>
      <c r="K3" t="s">
        <v>56</v>
      </c>
      <c r="L3">
        <v>0</v>
      </c>
      <c r="N3">
        <v>0</v>
      </c>
      <c r="O3">
        <v>0</v>
      </c>
      <c r="P3">
        <v>0</v>
      </c>
      <c r="Q3">
        <v>0</v>
      </c>
      <c r="R3">
        <v>1</v>
      </c>
      <c r="S3">
        <v>0</v>
      </c>
      <c r="T3" t="s">
        <v>222</v>
      </c>
      <c r="U3" t="s">
        <v>33</v>
      </c>
      <c r="V3">
        <v>257</v>
      </c>
    </row>
    <row r="4" spans="1:23" x14ac:dyDescent="0.3">
      <c r="A4" t="s">
        <v>1482</v>
      </c>
      <c r="B4" t="s">
        <v>1483</v>
      </c>
      <c r="C4" t="s">
        <v>1484</v>
      </c>
      <c r="D4" t="s">
        <v>1485</v>
      </c>
      <c r="E4">
        <v>5162</v>
      </c>
      <c r="F4" t="s">
        <v>67</v>
      </c>
      <c r="G4" t="s">
        <v>265</v>
      </c>
      <c r="H4" t="s">
        <v>162</v>
      </c>
      <c r="I4" t="s">
        <v>1124</v>
      </c>
      <c r="K4" t="s">
        <v>112</v>
      </c>
      <c r="L4">
        <v>0</v>
      </c>
      <c r="M4">
        <v>3.6</v>
      </c>
      <c r="N4">
        <v>0</v>
      </c>
      <c r="O4">
        <v>0</v>
      </c>
      <c r="P4">
        <v>0</v>
      </c>
      <c r="Q4">
        <v>0</v>
      </c>
      <c r="R4">
        <v>0</v>
      </c>
      <c r="S4">
        <v>0</v>
      </c>
      <c r="T4" t="s">
        <v>92</v>
      </c>
      <c r="U4" t="s">
        <v>33</v>
      </c>
      <c r="V4">
        <v>476</v>
      </c>
    </row>
    <row r="5" spans="1:23" x14ac:dyDescent="0.3">
      <c r="A5" t="s">
        <v>1584</v>
      </c>
      <c r="B5" t="s">
        <v>1585</v>
      </c>
      <c r="C5" t="s">
        <v>124</v>
      </c>
      <c r="D5" t="s">
        <v>1586</v>
      </c>
      <c r="E5">
        <v>5973</v>
      </c>
      <c r="F5" t="s">
        <v>27</v>
      </c>
      <c r="G5" t="s">
        <v>318</v>
      </c>
      <c r="H5" t="s">
        <v>319</v>
      </c>
      <c r="I5" t="s">
        <v>320</v>
      </c>
      <c r="J5">
        <v>1861</v>
      </c>
      <c r="K5" t="s">
        <v>41</v>
      </c>
      <c r="L5">
        <v>0</v>
      </c>
      <c r="M5">
        <v>4.2</v>
      </c>
      <c r="N5">
        <v>1</v>
      </c>
      <c r="O5">
        <v>0</v>
      </c>
      <c r="P5">
        <v>0</v>
      </c>
      <c r="Q5">
        <v>0</v>
      </c>
      <c r="R5">
        <v>0</v>
      </c>
      <c r="S5">
        <v>0</v>
      </c>
      <c r="T5" t="s">
        <v>92</v>
      </c>
      <c r="U5" t="s">
        <v>51</v>
      </c>
      <c r="V5">
        <v>1093</v>
      </c>
      <c r="W5">
        <v>161</v>
      </c>
    </row>
    <row r="6" spans="1:23" x14ac:dyDescent="0.3">
      <c r="A6" t="s">
        <v>1890</v>
      </c>
      <c r="B6" t="s">
        <v>1766</v>
      </c>
      <c r="C6" t="s">
        <v>336</v>
      </c>
      <c r="D6" t="s">
        <v>1891</v>
      </c>
      <c r="E6">
        <v>6000</v>
      </c>
      <c r="F6" t="s">
        <v>27</v>
      </c>
      <c r="G6" t="s">
        <v>318</v>
      </c>
      <c r="H6" t="s">
        <v>319</v>
      </c>
      <c r="I6" t="s">
        <v>320</v>
      </c>
      <c r="J6">
        <v>1962</v>
      </c>
      <c r="K6" t="s">
        <v>31</v>
      </c>
      <c r="L6">
        <v>0</v>
      </c>
      <c r="M6">
        <v>4.0999999999999996</v>
      </c>
      <c r="N6">
        <v>0</v>
      </c>
      <c r="O6">
        <v>0</v>
      </c>
      <c r="P6">
        <v>0</v>
      </c>
      <c r="Q6">
        <v>0</v>
      </c>
      <c r="R6">
        <v>0</v>
      </c>
      <c r="S6">
        <v>1</v>
      </c>
      <c r="T6" t="s">
        <v>1725</v>
      </c>
      <c r="U6" t="s">
        <v>51</v>
      </c>
      <c r="V6">
        <v>884</v>
      </c>
      <c r="W6">
        <v>60</v>
      </c>
    </row>
    <row r="7" spans="1:23" x14ac:dyDescent="0.3">
      <c r="A7" t="s">
        <v>1510</v>
      </c>
      <c r="B7" t="s">
        <v>1511</v>
      </c>
      <c r="C7" t="s">
        <v>1512</v>
      </c>
      <c r="D7" t="s">
        <v>1513</v>
      </c>
      <c r="E7">
        <v>6383</v>
      </c>
      <c r="F7" t="s">
        <v>27</v>
      </c>
      <c r="G7" t="s">
        <v>265</v>
      </c>
      <c r="H7" t="s">
        <v>162</v>
      </c>
      <c r="I7" t="s">
        <v>163</v>
      </c>
      <c r="J7">
        <v>1796</v>
      </c>
      <c r="K7" t="s">
        <v>50</v>
      </c>
      <c r="L7">
        <v>0</v>
      </c>
      <c r="M7">
        <v>3.5</v>
      </c>
      <c r="N7">
        <v>1</v>
      </c>
      <c r="O7">
        <v>0</v>
      </c>
      <c r="P7">
        <v>0</v>
      </c>
      <c r="Q7">
        <v>1</v>
      </c>
      <c r="R7">
        <v>1</v>
      </c>
      <c r="S7">
        <v>0</v>
      </c>
      <c r="T7" t="s">
        <v>92</v>
      </c>
      <c r="U7" t="s">
        <v>51</v>
      </c>
      <c r="V7">
        <v>753</v>
      </c>
      <c r="W7">
        <v>226</v>
      </c>
    </row>
    <row r="8" spans="1:23" x14ac:dyDescent="0.3">
      <c r="A8" t="s">
        <v>1755</v>
      </c>
      <c r="B8" t="s">
        <v>1756</v>
      </c>
      <c r="C8" t="s">
        <v>168</v>
      </c>
      <c r="D8" t="s">
        <v>1757</v>
      </c>
      <c r="E8">
        <v>7000</v>
      </c>
      <c r="F8" t="s">
        <v>55</v>
      </c>
      <c r="G8" t="s">
        <v>28</v>
      </c>
      <c r="H8" t="s">
        <v>56</v>
      </c>
      <c r="I8" t="s">
        <v>56</v>
      </c>
      <c r="K8" t="s">
        <v>50</v>
      </c>
      <c r="L8">
        <v>0</v>
      </c>
      <c r="N8">
        <v>0</v>
      </c>
      <c r="O8">
        <v>0</v>
      </c>
      <c r="P8">
        <v>0</v>
      </c>
      <c r="Q8">
        <v>0</v>
      </c>
      <c r="R8">
        <v>1</v>
      </c>
      <c r="S8">
        <v>1</v>
      </c>
      <c r="T8" t="s">
        <v>1725</v>
      </c>
      <c r="U8" t="s">
        <v>42</v>
      </c>
      <c r="V8">
        <v>519</v>
      </c>
    </row>
    <row r="9" spans="1:23" x14ac:dyDescent="0.3">
      <c r="A9" t="s">
        <v>1755</v>
      </c>
      <c r="B9" t="s">
        <v>1756</v>
      </c>
      <c r="C9" t="s">
        <v>168</v>
      </c>
      <c r="D9" t="s">
        <v>1757</v>
      </c>
      <c r="E9">
        <v>7000</v>
      </c>
      <c r="F9" t="s">
        <v>55</v>
      </c>
      <c r="G9" t="s">
        <v>28</v>
      </c>
      <c r="H9" t="s">
        <v>56</v>
      </c>
      <c r="I9" t="s">
        <v>56</v>
      </c>
      <c r="K9" t="s">
        <v>50</v>
      </c>
      <c r="L9">
        <v>0</v>
      </c>
      <c r="N9">
        <v>0</v>
      </c>
      <c r="O9">
        <v>0</v>
      </c>
      <c r="P9">
        <v>0</v>
      </c>
      <c r="Q9">
        <v>0</v>
      </c>
      <c r="R9">
        <v>1</v>
      </c>
      <c r="S9">
        <v>1</v>
      </c>
      <c r="T9" t="s">
        <v>1725</v>
      </c>
      <c r="U9" t="s">
        <v>42</v>
      </c>
      <c r="V9">
        <v>519</v>
      </c>
    </row>
    <row r="10" spans="1:23" x14ac:dyDescent="0.3">
      <c r="A10" t="s">
        <v>1755</v>
      </c>
      <c r="B10" t="s">
        <v>1756</v>
      </c>
      <c r="C10" t="s">
        <v>168</v>
      </c>
      <c r="D10" t="s">
        <v>1757</v>
      </c>
      <c r="E10">
        <v>7000</v>
      </c>
      <c r="F10" t="s">
        <v>55</v>
      </c>
      <c r="G10" t="s">
        <v>28</v>
      </c>
      <c r="H10" t="s">
        <v>56</v>
      </c>
      <c r="I10" t="s">
        <v>56</v>
      </c>
      <c r="K10" t="s">
        <v>50</v>
      </c>
      <c r="L10">
        <v>0</v>
      </c>
      <c r="N10">
        <v>0</v>
      </c>
      <c r="O10">
        <v>0</v>
      </c>
      <c r="P10">
        <v>0</v>
      </c>
      <c r="Q10">
        <v>0</v>
      </c>
      <c r="R10">
        <v>1</v>
      </c>
      <c r="S10">
        <v>1</v>
      </c>
      <c r="T10" t="s">
        <v>1725</v>
      </c>
      <c r="U10" t="s">
        <v>42</v>
      </c>
      <c r="V10">
        <v>519</v>
      </c>
    </row>
    <row r="11" spans="1:23" x14ac:dyDescent="0.3">
      <c r="A11" t="s">
        <v>1755</v>
      </c>
      <c r="B11" t="s">
        <v>1756</v>
      </c>
      <c r="C11" t="s">
        <v>168</v>
      </c>
      <c r="D11" t="s">
        <v>1757</v>
      </c>
      <c r="E11">
        <v>7000</v>
      </c>
      <c r="F11" t="s">
        <v>55</v>
      </c>
      <c r="G11" t="s">
        <v>28</v>
      </c>
      <c r="H11" t="s">
        <v>56</v>
      </c>
      <c r="I11" t="s">
        <v>56</v>
      </c>
      <c r="K11" t="s">
        <v>50</v>
      </c>
      <c r="L11">
        <v>0</v>
      </c>
      <c r="N11">
        <v>0</v>
      </c>
      <c r="O11">
        <v>0</v>
      </c>
      <c r="P11">
        <v>0</v>
      </c>
      <c r="Q11">
        <v>0</v>
      </c>
      <c r="R11">
        <v>1</v>
      </c>
      <c r="S11">
        <v>1</v>
      </c>
      <c r="T11" t="s">
        <v>1725</v>
      </c>
      <c r="U11" t="s">
        <v>42</v>
      </c>
      <c r="V11">
        <v>519</v>
      </c>
    </row>
    <row r="12" spans="1:23" x14ac:dyDescent="0.3">
      <c r="A12" t="s">
        <v>1755</v>
      </c>
      <c r="B12" t="s">
        <v>1756</v>
      </c>
      <c r="C12" t="s">
        <v>168</v>
      </c>
      <c r="D12" t="s">
        <v>1757</v>
      </c>
      <c r="E12">
        <v>7000</v>
      </c>
      <c r="F12" t="s">
        <v>55</v>
      </c>
      <c r="G12" t="s">
        <v>28</v>
      </c>
      <c r="H12" t="s">
        <v>56</v>
      </c>
      <c r="I12" t="s">
        <v>56</v>
      </c>
      <c r="K12" t="s">
        <v>50</v>
      </c>
      <c r="L12">
        <v>0</v>
      </c>
      <c r="N12">
        <v>0</v>
      </c>
      <c r="O12">
        <v>0</v>
      </c>
      <c r="P12">
        <v>0</v>
      </c>
      <c r="Q12">
        <v>0</v>
      </c>
      <c r="R12">
        <v>1</v>
      </c>
      <c r="S12">
        <v>1</v>
      </c>
      <c r="T12" t="s">
        <v>1725</v>
      </c>
      <c r="U12" t="s">
        <v>42</v>
      </c>
      <c r="V12">
        <v>519</v>
      </c>
    </row>
    <row r="13" spans="1:23" x14ac:dyDescent="0.3">
      <c r="A13" t="s">
        <v>825</v>
      </c>
      <c r="B13" t="s">
        <v>58</v>
      </c>
      <c r="C13" t="s">
        <v>826</v>
      </c>
      <c r="D13" t="s">
        <v>827</v>
      </c>
      <c r="E13">
        <v>7501</v>
      </c>
      <c r="F13" t="s">
        <v>47</v>
      </c>
      <c r="G13" t="s">
        <v>265</v>
      </c>
      <c r="H13" t="s">
        <v>162</v>
      </c>
      <c r="I13" t="s">
        <v>266</v>
      </c>
      <c r="K13" t="s">
        <v>50</v>
      </c>
      <c r="L13">
        <v>0</v>
      </c>
      <c r="M13">
        <v>3.7</v>
      </c>
      <c r="N13">
        <v>0</v>
      </c>
      <c r="O13">
        <v>0</v>
      </c>
      <c r="P13">
        <v>0</v>
      </c>
      <c r="Q13">
        <v>0</v>
      </c>
      <c r="R13">
        <v>1</v>
      </c>
      <c r="S13">
        <v>1</v>
      </c>
      <c r="T13" t="s">
        <v>32</v>
      </c>
      <c r="U13" t="s">
        <v>51</v>
      </c>
      <c r="V13">
        <v>839</v>
      </c>
    </row>
    <row r="14" spans="1:23" x14ac:dyDescent="0.3">
      <c r="A14" t="s">
        <v>825</v>
      </c>
      <c r="B14" t="s">
        <v>58</v>
      </c>
      <c r="C14" t="s">
        <v>826</v>
      </c>
      <c r="D14" t="s">
        <v>827</v>
      </c>
      <c r="E14">
        <v>7501</v>
      </c>
      <c r="F14" t="s">
        <v>47</v>
      </c>
      <c r="G14" t="s">
        <v>265</v>
      </c>
      <c r="H14" t="s">
        <v>162</v>
      </c>
      <c r="I14" t="s">
        <v>266</v>
      </c>
      <c r="K14" t="s">
        <v>50</v>
      </c>
      <c r="L14">
        <v>0</v>
      </c>
      <c r="M14">
        <v>3.7</v>
      </c>
      <c r="N14">
        <v>0</v>
      </c>
      <c r="O14">
        <v>0</v>
      </c>
      <c r="P14">
        <v>0</v>
      </c>
      <c r="Q14">
        <v>0</v>
      </c>
      <c r="R14">
        <v>1</v>
      </c>
      <c r="S14">
        <v>1</v>
      </c>
      <c r="T14" t="s">
        <v>32</v>
      </c>
      <c r="U14" t="s">
        <v>51</v>
      </c>
      <c r="V14">
        <v>839</v>
      </c>
    </row>
    <row r="15" spans="1:23" x14ac:dyDescent="0.3">
      <c r="A15" t="s">
        <v>352</v>
      </c>
      <c r="B15" t="s">
        <v>58</v>
      </c>
      <c r="C15" t="s">
        <v>36</v>
      </c>
      <c r="D15" t="s">
        <v>353</v>
      </c>
      <c r="E15">
        <v>10013</v>
      </c>
      <c r="F15" t="s">
        <v>85</v>
      </c>
      <c r="G15" t="s">
        <v>347</v>
      </c>
      <c r="H15" t="s">
        <v>248</v>
      </c>
      <c r="I15" t="s">
        <v>249</v>
      </c>
      <c r="J15">
        <v>1914</v>
      </c>
      <c r="K15" t="s">
        <v>212</v>
      </c>
      <c r="L15">
        <v>0</v>
      </c>
      <c r="M15">
        <v>3.6</v>
      </c>
      <c r="N15">
        <v>1</v>
      </c>
      <c r="O15">
        <v>0</v>
      </c>
      <c r="P15">
        <v>0</v>
      </c>
      <c r="Q15">
        <v>0</v>
      </c>
      <c r="R15">
        <v>0</v>
      </c>
      <c r="S15">
        <v>1</v>
      </c>
      <c r="T15" t="s">
        <v>32</v>
      </c>
      <c r="U15" t="s">
        <v>42</v>
      </c>
      <c r="V15">
        <v>211</v>
      </c>
      <c r="W15">
        <v>108</v>
      </c>
    </row>
    <row r="16" spans="1:23" x14ac:dyDescent="0.3">
      <c r="A16" t="s">
        <v>1673</v>
      </c>
      <c r="B16" t="s">
        <v>1674</v>
      </c>
      <c r="C16" t="s">
        <v>403</v>
      </c>
      <c r="D16" t="s">
        <v>1675</v>
      </c>
      <c r="E16">
        <v>26000</v>
      </c>
      <c r="F16" t="s">
        <v>151</v>
      </c>
      <c r="G16" t="s">
        <v>48</v>
      </c>
      <c r="H16" t="s">
        <v>56</v>
      </c>
      <c r="I16" t="s">
        <v>56</v>
      </c>
      <c r="K16" t="s">
        <v>50</v>
      </c>
      <c r="L16">
        <v>1</v>
      </c>
      <c r="M16">
        <v>3</v>
      </c>
      <c r="N16">
        <v>0</v>
      </c>
      <c r="O16">
        <v>0</v>
      </c>
      <c r="P16">
        <v>0</v>
      </c>
      <c r="Q16">
        <v>0</v>
      </c>
      <c r="R16">
        <v>1</v>
      </c>
      <c r="S16">
        <v>0</v>
      </c>
      <c r="T16" t="s">
        <v>92</v>
      </c>
      <c r="U16" t="s">
        <v>33</v>
      </c>
      <c r="V16">
        <v>370</v>
      </c>
    </row>
    <row r="17" spans="1:23" x14ac:dyDescent="0.3">
      <c r="A17" t="s">
        <v>1664</v>
      </c>
      <c r="B17" t="s">
        <v>1665</v>
      </c>
      <c r="C17" t="s">
        <v>72</v>
      </c>
      <c r="D17" t="s">
        <v>1666</v>
      </c>
      <c r="E17">
        <v>39855</v>
      </c>
      <c r="F17" t="s">
        <v>60</v>
      </c>
      <c r="G17" t="s">
        <v>48</v>
      </c>
      <c r="H17" t="s">
        <v>56</v>
      </c>
      <c r="I17" t="s">
        <v>56</v>
      </c>
      <c r="K17" t="s">
        <v>50</v>
      </c>
      <c r="L17">
        <v>0</v>
      </c>
      <c r="M17">
        <v>4.5</v>
      </c>
      <c r="N17">
        <v>0</v>
      </c>
      <c r="O17">
        <v>0</v>
      </c>
      <c r="P17">
        <v>0</v>
      </c>
      <c r="Q17">
        <v>0</v>
      </c>
      <c r="R17">
        <v>1</v>
      </c>
      <c r="S17">
        <v>0</v>
      </c>
      <c r="T17" t="s">
        <v>92</v>
      </c>
      <c r="U17" t="s">
        <v>33</v>
      </c>
      <c r="V17">
        <v>51</v>
      </c>
    </row>
    <row r="18" spans="1:23" x14ac:dyDescent="0.3">
      <c r="A18" t="s">
        <v>1450</v>
      </c>
      <c r="B18" t="s">
        <v>572</v>
      </c>
      <c r="C18" t="s">
        <v>1451</v>
      </c>
      <c r="D18" t="s">
        <v>1452</v>
      </c>
      <c r="E18">
        <v>41000</v>
      </c>
      <c r="F18" t="s">
        <v>67</v>
      </c>
      <c r="G18" t="s">
        <v>347</v>
      </c>
      <c r="H18" t="s">
        <v>1005</v>
      </c>
      <c r="I18" t="s">
        <v>1379</v>
      </c>
      <c r="J18">
        <v>1959</v>
      </c>
      <c r="K18" t="s">
        <v>261</v>
      </c>
      <c r="L18">
        <v>1</v>
      </c>
      <c r="M18">
        <v>3.6</v>
      </c>
      <c r="N18">
        <v>0</v>
      </c>
      <c r="O18">
        <v>0</v>
      </c>
      <c r="P18">
        <v>0</v>
      </c>
      <c r="Q18">
        <v>0</v>
      </c>
      <c r="R18">
        <v>1</v>
      </c>
      <c r="S18">
        <v>0</v>
      </c>
      <c r="T18" t="s">
        <v>92</v>
      </c>
      <c r="U18" t="s">
        <v>42</v>
      </c>
      <c r="V18">
        <v>380</v>
      </c>
      <c r="W18">
        <v>63</v>
      </c>
    </row>
    <row r="19" spans="1:23" x14ac:dyDescent="0.3">
      <c r="A19" t="s">
        <v>986</v>
      </c>
      <c r="B19" t="s">
        <v>987</v>
      </c>
      <c r="C19" t="s">
        <v>988</v>
      </c>
      <c r="D19" t="s">
        <v>989</v>
      </c>
      <c r="E19">
        <v>42700</v>
      </c>
      <c r="F19" t="s">
        <v>47</v>
      </c>
      <c r="G19" t="s">
        <v>48</v>
      </c>
      <c r="H19" t="s">
        <v>110</v>
      </c>
      <c r="I19" t="s">
        <v>181</v>
      </c>
      <c r="J19">
        <v>1891</v>
      </c>
      <c r="K19" t="s">
        <v>50</v>
      </c>
      <c r="L19">
        <v>0</v>
      </c>
      <c r="M19">
        <v>4.3</v>
      </c>
      <c r="N19">
        <v>1</v>
      </c>
      <c r="O19">
        <v>0</v>
      </c>
      <c r="P19">
        <v>0</v>
      </c>
      <c r="Q19">
        <v>0</v>
      </c>
      <c r="R19">
        <v>0</v>
      </c>
      <c r="S19">
        <v>0</v>
      </c>
      <c r="T19" t="s">
        <v>222</v>
      </c>
      <c r="U19" t="s">
        <v>33</v>
      </c>
      <c r="V19">
        <v>418</v>
      </c>
      <c r="W19">
        <v>131</v>
      </c>
    </row>
    <row r="20" spans="1:23" x14ac:dyDescent="0.3">
      <c r="A20" t="s">
        <v>986</v>
      </c>
      <c r="B20" t="s">
        <v>987</v>
      </c>
      <c r="C20" t="s">
        <v>988</v>
      </c>
      <c r="D20" t="s">
        <v>1078</v>
      </c>
      <c r="E20">
        <v>42700</v>
      </c>
      <c r="F20" t="s">
        <v>47</v>
      </c>
      <c r="G20" t="s">
        <v>48</v>
      </c>
      <c r="H20" t="s">
        <v>110</v>
      </c>
      <c r="I20" t="s">
        <v>181</v>
      </c>
      <c r="J20">
        <v>1891</v>
      </c>
      <c r="K20" t="s">
        <v>50</v>
      </c>
      <c r="L20">
        <v>0</v>
      </c>
      <c r="M20">
        <v>4.3</v>
      </c>
      <c r="N20">
        <v>1</v>
      </c>
      <c r="O20">
        <v>0</v>
      </c>
      <c r="P20">
        <v>0</v>
      </c>
      <c r="Q20">
        <v>0</v>
      </c>
      <c r="R20">
        <v>0</v>
      </c>
      <c r="S20">
        <v>0</v>
      </c>
      <c r="T20" t="s">
        <v>222</v>
      </c>
      <c r="U20" t="s">
        <v>33</v>
      </c>
      <c r="V20">
        <v>399</v>
      </c>
      <c r="W20">
        <v>131</v>
      </c>
    </row>
    <row r="21" spans="1:23" x14ac:dyDescent="0.3">
      <c r="A21" t="s">
        <v>1438</v>
      </c>
      <c r="B21" t="s">
        <v>1389</v>
      </c>
      <c r="C21" t="s">
        <v>36</v>
      </c>
      <c r="D21" t="s">
        <v>1439</v>
      </c>
      <c r="E21">
        <v>42740</v>
      </c>
      <c r="F21" t="s">
        <v>56</v>
      </c>
      <c r="G21" t="s">
        <v>56</v>
      </c>
      <c r="H21" t="s">
        <v>56</v>
      </c>
      <c r="I21" t="s">
        <v>56</v>
      </c>
      <c r="K21" t="s">
        <v>56</v>
      </c>
      <c r="L21">
        <v>1</v>
      </c>
      <c r="N21">
        <v>0</v>
      </c>
      <c r="O21">
        <v>0</v>
      </c>
      <c r="P21">
        <v>0</v>
      </c>
      <c r="Q21">
        <v>0</v>
      </c>
      <c r="R21">
        <v>0</v>
      </c>
      <c r="S21">
        <v>0</v>
      </c>
      <c r="T21" t="s">
        <v>92</v>
      </c>
      <c r="U21" t="s">
        <v>33</v>
      </c>
      <c r="V21">
        <v>105</v>
      </c>
    </row>
    <row r="22" spans="1:23" x14ac:dyDescent="0.3">
      <c r="A22" t="s">
        <v>1440</v>
      </c>
      <c r="B22" t="s">
        <v>1389</v>
      </c>
      <c r="C22" t="s">
        <v>417</v>
      </c>
      <c r="D22" t="s">
        <v>1441</v>
      </c>
      <c r="E22">
        <v>43000</v>
      </c>
      <c r="F22" t="s">
        <v>67</v>
      </c>
      <c r="G22" t="s">
        <v>48</v>
      </c>
      <c r="H22" t="s">
        <v>259</v>
      </c>
      <c r="I22" t="s">
        <v>260</v>
      </c>
      <c r="J22">
        <v>1978</v>
      </c>
      <c r="K22" t="s">
        <v>212</v>
      </c>
      <c r="L22">
        <v>1</v>
      </c>
      <c r="M22">
        <v>4.2</v>
      </c>
      <c r="N22">
        <v>0</v>
      </c>
      <c r="O22">
        <v>0</v>
      </c>
      <c r="P22">
        <v>0</v>
      </c>
      <c r="Q22">
        <v>0</v>
      </c>
      <c r="R22">
        <v>1</v>
      </c>
      <c r="S22">
        <v>0</v>
      </c>
      <c r="T22" t="s">
        <v>92</v>
      </c>
      <c r="U22" t="s">
        <v>33</v>
      </c>
      <c r="V22">
        <v>216</v>
      </c>
      <c r="W22">
        <v>44</v>
      </c>
    </row>
    <row r="23" spans="1:23" x14ac:dyDescent="0.3">
      <c r="A23" t="s">
        <v>1043</v>
      </c>
      <c r="B23" t="s">
        <v>1976</v>
      </c>
      <c r="C23" t="s">
        <v>1044</v>
      </c>
      <c r="D23" t="s">
        <v>1977</v>
      </c>
      <c r="E23">
        <v>43039</v>
      </c>
      <c r="F23" t="s">
        <v>151</v>
      </c>
      <c r="G23" t="s">
        <v>48</v>
      </c>
      <c r="H23" t="s">
        <v>684</v>
      </c>
      <c r="I23" t="s">
        <v>685</v>
      </c>
      <c r="J23">
        <v>1993</v>
      </c>
      <c r="K23" t="s">
        <v>261</v>
      </c>
      <c r="L23">
        <v>0</v>
      </c>
      <c r="M23">
        <v>4.0999999999999996</v>
      </c>
      <c r="N23">
        <v>1</v>
      </c>
      <c r="O23">
        <v>0</v>
      </c>
      <c r="P23">
        <v>0</v>
      </c>
      <c r="Q23">
        <v>0</v>
      </c>
      <c r="R23">
        <v>0</v>
      </c>
      <c r="S23">
        <v>1</v>
      </c>
      <c r="T23" t="s">
        <v>509</v>
      </c>
      <c r="U23" t="s">
        <v>33</v>
      </c>
      <c r="V23">
        <v>294</v>
      </c>
      <c r="W23">
        <v>29</v>
      </c>
    </row>
    <row r="24" spans="1:23" x14ac:dyDescent="0.3">
      <c r="A24" t="s">
        <v>1002</v>
      </c>
      <c r="B24" t="s">
        <v>1003</v>
      </c>
      <c r="C24" t="s">
        <v>869</v>
      </c>
      <c r="D24" t="s">
        <v>1004</v>
      </c>
      <c r="E24">
        <v>44000</v>
      </c>
      <c r="F24" t="s">
        <v>151</v>
      </c>
      <c r="G24" t="s">
        <v>347</v>
      </c>
      <c r="H24" t="s">
        <v>1005</v>
      </c>
      <c r="I24" t="s">
        <v>1006</v>
      </c>
      <c r="J24">
        <v>2005</v>
      </c>
      <c r="K24" t="s">
        <v>166</v>
      </c>
      <c r="L24">
        <v>1</v>
      </c>
      <c r="M24">
        <v>3.3</v>
      </c>
      <c r="N24">
        <v>0</v>
      </c>
      <c r="O24">
        <v>0</v>
      </c>
      <c r="P24">
        <v>0</v>
      </c>
      <c r="Q24">
        <v>0</v>
      </c>
      <c r="R24">
        <v>0</v>
      </c>
      <c r="S24">
        <v>0</v>
      </c>
      <c r="T24" t="s">
        <v>222</v>
      </c>
      <c r="U24" t="s">
        <v>33</v>
      </c>
      <c r="V24">
        <v>301</v>
      </c>
      <c r="W24">
        <v>17</v>
      </c>
    </row>
    <row r="25" spans="1:23" x14ac:dyDescent="0.3">
      <c r="A25" t="s">
        <v>1002</v>
      </c>
      <c r="B25" t="s">
        <v>1003</v>
      </c>
      <c r="C25" t="s">
        <v>869</v>
      </c>
      <c r="D25" t="s">
        <v>1076</v>
      </c>
      <c r="E25">
        <v>44000</v>
      </c>
      <c r="F25" t="s">
        <v>151</v>
      </c>
      <c r="G25" t="s">
        <v>347</v>
      </c>
      <c r="H25" t="s">
        <v>1005</v>
      </c>
      <c r="I25" t="s">
        <v>1006</v>
      </c>
      <c r="J25">
        <v>2005</v>
      </c>
      <c r="K25" t="s">
        <v>166</v>
      </c>
      <c r="L25">
        <v>1</v>
      </c>
      <c r="M25">
        <v>3.3</v>
      </c>
      <c r="N25">
        <v>0</v>
      </c>
      <c r="O25">
        <v>0</v>
      </c>
      <c r="P25">
        <v>0</v>
      </c>
      <c r="Q25">
        <v>0</v>
      </c>
      <c r="R25">
        <v>0</v>
      </c>
      <c r="S25">
        <v>0</v>
      </c>
      <c r="T25" t="s">
        <v>222</v>
      </c>
      <c r="U25" t="s">
        <v>33</v>
      </c>
      <c r="V25">
        <v>303</v>
      </c>
      <c r="W25">
        <v>17</v>
      </c>
    </row>
    <row r="26" spans="1:23" x14ac:dyDescent="0.3">
      <c r="A26" t="s">
        <v>1892</v>
      </c>
      <c r="B26" t="s">
        <v>1893</v>
      </c>
      <c r="C26" t="s">
        <v>1894</v>
      </c>
      <c r="D26" t="s">
        <v>1895</v>
      </c>
      <c r="E26">
        <v>44000</v>
      </c>
      <c r="F26" t="s">
        <v>67</v>
      </c>
      <c r="G26" t="s">
        <v>48</v>
      </c>
      <c r="H26" t="s">
        <v>348</v>
      </c>
      <c r="I26" t="s">
        <v>348</v>
      </c>
      <c r="J26">
        <v>2017</v>
      </c>
      <c r="K26" t="s">
        <v>50</v>
      </c>
      <c r="L26">
        <v>1</v>
      </c>
      <c r="M26">
        <v>4.7</v>
      </c>
      <c r="N26">
        <v>0</v>
      </c>
      <c r="O26">
        <v>0</v>
      </c>
      <c r="P26">
        <v>0</v>
      </c>
      <c r="Q26">
        <v>0</v>
      </c>
      <c r="R26">
        <v>0</v>
      </c>
      <c r="S26">
        <v>1</v>
      </c>
      <c r="T26" t="s">
        <v>1725</v>
      </c>
      <c r="U26" t="s">
        <v>42</v>
      </c>
      <c r="V26">
        <v>155</v>
      </c>
      <c r="W26">
        <v>5</v>
      </c>
    </row>
    <row r="27" spans="1:23" x14ac:dyDescent="0.3">
      <c r="A27" t="s">
        <v>1360</v>
      </c>
      <c r="B27" t="s">
        <v>1361</v>
      </c>
      <c r="C27" t="s">
        <v>36</v>
      </c>
      <c r="D27" t="s">
        <v>1362</v>
      </c>
      <c r="E27">
        <v>45000</v>
      </c>
      <c r="F27" t="s">
        <v>56</v>
      </c>
      <c r="G27" t="s">
        <v>56</v>
      </c>
      <c r="H27" t="s">
        <v>56</v>
      </c>
      <c r="I27" t="s">
        <v>56</v>
      </c>
      <c r="K27" t="s">
        <v>56</v>
      </c>
      <c r="L27">
        <v>1</v>
      </c>
      <c r="N27">
        <v>0</v>
      </c>
      <c r="O27">
        <v>0</v>
      </c>
      <c r="P27">
        <v>0</v>
      </c>
      <c r="Q27">
        <v>0</v>
      </c>
      <c r="R27">
        <v>0</v>
      </c>
      <c r="S27">
        <v>0</v>
      </c>
      <c r="T27" t="s">
        <v>92</v>
      </c>
      <c r="U27" t="s">
        <v>51</v>
      </c>
      <c r="V27">
        <v>412</v>
      </c>
    </row>
    <row r="28" spans="1:23" x14ac:dyDescent="0.3">
      <c r="A28" t="s">
        <v>76</v>
      </c>
      <c r="B28" t="s">
        <v>572</v>
      </c>
      <c r="C28" t="s">
        <v>1367</v>
      </c>
      <c r="D28" t="s">
        <v>1368</v>
      </c>
      <c r="E28">
        <v>45000</v>
      </c>
      <c r="F28" t="s">
        <v>27</v>
      </c>
      <c r="G28" t="s">
        <v>28</v>
      </c>
      <c r="H28" t="s">
        <v>80</v>
      </c>
      <c r="I28" t="s">
        <v>81</v>
      </c>
      <c r="J28">
        <v>1914</v>
      </c>
      <c r="K28" t="s">
        <v>82</v>
      </c>
      <c r="L28">
        <v>1</v>
      </c>
      <c r="M28">
        <v>4.2</v>
      </c>
      <c r="N28">
        <v>1</v>
      </c>
      <c r="O28">
        <v>0</v>
      </c>
      <c r="P28">
        <v>0</v>
      </c>
      <c r="Q28">
        <v>0</v>
      </c>
      <c r="R28">
        <v>0</v>
      </c>
      <c r="S28">
        <v>1</v>
      </c>
      <c r="T28" t="s">
        <v>92</v>
      </c>
      <c r="U28" t="s">
        <v>42</v>
      </c>
      <c r="V28">
        <v>326</v>
      </c>
      <c r="W28">
        <v>108</v>
      </c>
    </row>
    <row r="29" spans="1:23" x14ac:dyDescent="0.3">
      <c r="A29" t="s">
        <v>1360</v>
      </c>
      <c r="B29" t="s">
        <v>1361</v>
      </c>
      <c r="C29" t="s">
        <v>36</v>
      </c>
      <c r="D29" t="s">
        <v>1362</v>
      </c>
      <c r="E29">
        <v>45000</v>
      </c>
      <c r="F29" t="s">
        <v>56</v>
      </c>
      <c r="G29" t="s">
        <v>56</v>
      </c>
      <c r="H29" t="s">
        <v>56</v>
      </c>
      <c r="I29" t="s">
        <v>56</v>
      </c>
      <c r="K29" t="s">
        <v>56</v>
      </c>
      <c r="L29">
        <v>1</v>
      </c>
      <c r="N29">
        <v>0</v>
      </c>
      <c r="O29">
        <v>0</v>
      </c>
      <c r="P29">
        <v>0</v>
      </c>
      <c r="Q29">
        <v>0</v>
      </c>
      <c r="R29">
        <v>0</v>
      </c>
      <c r="S29">
        <v>0</v>
      </c>
      <c r="T29" t="s">
        <v>92</v>
      </c>
      <c r="U29" t="s">
        <v>51</v>
      </c>
      <c r="V29">
        <v>412</v>
      </c>
    </row>
    <row r="30" spans="1:23" x14ac:dyDescent="0.3">
      <c r="A30" t="s">
        <v>76</v>
      </c>
      <c r="B30" t="s">
        <v>572</v>
      </c>
      <c r="C30" t="s">
        <v>1367</v>
      </c>
      <c r="D30" t="s">
        <v>1368</v>
      </c>
      <c r="E30">
        <v>45000</v>
      </c>
      <c r="F30" t="s">
        <v>27</v>
      </c>
      <c r="G30" t="s">
        <v>28</v>
      </c>
      <c r="H30" t="s">
        <v>80</v>
      </c>
      <c r="I30" t="s">
        <v>81</v>
      </c>
      <c r="J30">
        <v>1914</v>
      </c>
      <c r="K30" t="s">
        <v>82</v>
      </c>
      <c r="L30">
        <v>1</v>
      </c>
      <c r="M30">
        <v>4.2</v>
      </c>
      <c r="N30">
        <v>1</v>
      </c>
      <c r="O30">
        <v>0</v>
      </c>
      <c r="P30">
        <v>0</v>
      </c>
      <c r="Q30">
        <v>0</v>
      </c>
      <c r="R30">
        <v>0</v>
      </c>
      <c r="S30">
        <v>1</v>
      </c>
      <c r="T30" t="s">
        <v>92</v>
      </c>
      <c r="U30" t="s">
        <v>42</v>
      </c>
      <c r="V30">
        <v>326</v>
      </c>
      <c r="W30">
        <v>108</v>
      </c>
    </row>
    <row r="31" spans="1:23" x14ac:dyDescent="0.3">
      <c r="A31" t="s">
        <v>1360</v>
      </c>
      <c r="B31" t="s">
        <v>1361</v>
      </c>
      <c r="C31" t="s">
        <v>36</v>
      </c>
      <c r="D31" t="s">
        <v>1362</v>
      </c>
      <c r="E31">
        <v>45000</v>
      </c>
      <c r="F31" t="s">
        <v>56</v>
      </c>
      <c r="G31" t="s">
        <v>56</v>
      </c>
      <c r="H31" t="s">
        <v>56</v>
      </c>
      <c r="I31" t="s">
        <v>56</v>
      </c>
      <c r="K31" t="s">
        <v>56</v>
      </c>
      <c r="L31">
        <v>1</v>
      </c>
      <c r="N31">
        <v>0</v>
      </c>
      <c r="O31">
        <v>0</v>
      </c>
      <c r="P31">
        <v>0</v>
      </c>
      <c r="Q31">
        <v>0</v>
      </c>
      <c r="R31">
        <v>0</v>
      </c>
      <c r="S31">
        <v>0</v>
      </c>
      <c r="T31" t="s">
        <v>92</v>
      </c>
      <c r="U31" t="s">
        <v>51</v>
      </c>
      <c r="V31">
        <v>412</v>
      </c>
    </row>
    <row r="32" spans="1:23" x14ac:dyDescent="0.3">
      <c r="A32" t="s">
        <v>76</v>
      </c>
      <c r="B32" t="s">
        <v>572</v>
      </c>
      <c r="C32" t="s">
        <v>1367</v>
      </c>
      <c r="D32" t="s">
        <v>1368</v>
      </c>
      <c r="E32">
        <v>45000</v>
      </c>
      <c r="F32" t="s">
        <v>27</v>
      </c>
      <c r="G32" t="s">
        <v>28</v>
      </c>
      <c r="H32" t="s">
        <v>80</v>
      </c>
      <c r="I32" t="s">
        <v>81</v>
      </c>
      <c r="J32">
        <v>1914</v>
      </c>
      <c r="K32" t="s">
        <v>82</v>
      </c>
      <c r="L32">
        <v>1</v>
      </c>
      <c r="M32">
        <v>4.2</v>
      </c>
      <c r="N32">
        <v>1</v>
      </c>
      <c r="O32">
        <v>0</v>
      </c>
      <c r="P32">
        <v>0</v>
      </c>
      <c r="Q32">
        <v>0</v>
      </c>
      <c r="R32">
        <v>0</v>
      </c>
      <c r="S32">
        <v>1</v>
      </c>
      <c r="T32" t="s">
        <v>92</v>
      </c>
      <c r="U32" t="s">
        <v>42</v>
      </c>
      <c r="V32">
        <v>326</v>
      </c>
      <c r="W32">
        <v>108</v>
      </c>
    </row>
    <row r="33" spans="1:23" x14ac:dyDescent="0.3">
      <c r="A33" t="s">
        <v>1360</v>
      </c>
      <c r="B33" t="s">
        <v>1361</v>
      </c>
      <c r="C33" t="s">
        <v>36</v>
      </c>
      <c r="D33" t="s">
        <v>1362</v>
      </c>
      <c r="E33">
        <v>45000</v>
      </c>
      <c r="F33" t="s">
        <v>56</v>
      </c>
      <c r="G33" t="s">
        <v>56</v>
      </c>
      <c r="H33" t="s">
        <v>56</v>
      </c>
      <c r="I33" t="s">
        <v>56</v>
      </c>
      <c r="K33" t="s">
        <v>56</v>
      </c>
      <c r="L33">
        <v>1</v>
      </c>
      <c r="N33">
        <v>0</v>
      </c>
      <c r="O33">
        <v>0</v>
      </c>
      <c r="P33">
        <v>0</v>
      </c>
      <c r="Q33">
        <v>0</v>
      </c>
      <c r="R33">
        <v>0</v>
      </c>
      <c r="S33">
        <v>0</v>
      </c>
      <c r="T33" t="s">
        <v>92</v>
      </c>
      <c r="U33" t="s">
        <v>51</v>
      </c>
      <c r="V33">
        <v>412</v>
      </c>
    </row>
    <row r="34" spans="1:23" x14ac:dyDescent="0.3">
      <c r="A34" t="s">
        <v>76</v>
      </c>
      <c r="B34" t="s">
        <v>572</v>
      </c>
      <c r="C34" t="s">
        <v>1367</v>
      </c>
      <c r="D34" t="s">
        <v>1368</v>
      </c>
      <c r="E34">
        <v>45000</v>
      </c>
      <c r="F34" t="s">
        <v>27</v>
      </c>
      <c r="G34" t="s">
        <v>28</v>
      </c>
      <c r="H34" t="s">
        <v>80</v>
      </c>
      <c r="I34" t="s">
        <v>81</v>
      </c>
      <c r="J34">
        <v>1914</v>
      </c>
      <c r="K34" t="s">
        <v>82</v>
      </c>
      <c r="L34">
        <v>1</v>
      </c>
      <c r="M34">
        <v>4.2</v>
      </c>
      <c r="N34">
        <v>1</v>
      </c>
      <c r="O34">
        <v>0</v>
      </c>
      <c r="P34">
        <v>0</v>
      </c>
      <c r="Q34">
        <v>0</v>
      </c>
      <c r="R34">
        <v>0</v>
      </c>
      <c r="S34">
        <v>1</v>
      </c>
      <c r="T34" t="s">
        <v>92</v>
      </c>
      <c r="U34" t="s">
        <v>42</v>
      </c>
      <c r="V34">
        <v>326</v>
      </c>
      <c r="W34">
        <v>108</v>
      </c>
    </row>
    <row r="35" spans="1:23" x14ac:dyDescent="0.3">
      <c r="A35" t="s">
        <v>1360</v>
      </c>
      <c r="B35" t="s">
        <v>1361</v>
      </c>
      <c r="C35" t="s">
        <v>36</v>
      </c>
      <c r="D35" t="s">
        <v>1362</v>
      </c>
      <c r="E35">
        <v>45000</v>
      </c>
      <c r="F35" t="s">
        <v>56</v>
      </c>
      <c r="G35" t="s">
        <v>56</v>
      </c>
      <c r="H35" t="s">
        <v>56</v>
      </c>
      <c r="I35" t="s">
        <v>56</v>
      </c>
      <c r="K35" t="s">
        <v>56</v>
      </c>
      <c r="L35">
        <v>1</v>
      </c>
      <c r="N35">
        <v>0</v>
      </c>
      <c r="O35">
        <v>0</v>
      </c>
      <c r="P35">
        <v>0</v>
      </c>
      <c r="Q35">
        <v>0</v>
      </c>
      <c r="R35">
        <v>0</v>
      </c>
      <c r="S35">
        <v>0</v>
      </c>
      <c r="T35" t="s">
        <v>92</v>
      </c>
      <c r="U35" t="s">
        <v>51</v>
      </c>
      <c r="V35">
        <v>412</v>
      </c>
    </row>
    <row r="36" spans="1:23" x14ac:dyDescent="0.3">
      <c r="A36" t="s">
        <v>76</v>
      </c>
      <c r="B36" t="s">
        <v>572</v>
      </c>
      <c r="C36" t="s">
        <v>1367</v>
      </c>
      <c r="D36" t="s">
        <v>1720</v>
      </c>
      <c r="E36">
        <v>45000</v>
      </c>
      <c r="F36" t="s">
        <v>27</v>
      </c>
      <c r="G36" t="s">
        <v>28</v>
      </c>
      <c r="H36" t="s">
        <v>80</v>
      </c>
      <c r="I36" t="s">
        <v>81</v>
      </c>
      <c r="J36">
        <v>1914</v>
      </c>
      <c r="K36" t="s">
        <v>82</v>
      </c>
      <c r="L36">
        <v>1</v>
      </c>
      <c r="M36">
        <v>4.2</v>
      </c>
      <c r="N36">
        <v>1</v>
      </c>
      <c r="O36">
        <v>0</v>
      </c>
      <c r="P36">
        <v>0</v>
      </c>
      <c r="Q36">
        <v>0</v>
      </c>
      <c r="R36">
        <v>0</v>
      </c>
      <c r="S36">
        <v>1</v>
      </c>
      <c r="T36" t="s">
        <v>92</v>
      </c>
      <c r="U36" t="s">
        <v>42</v>
      </c>
      <c r="V36">
        <v>328</v>
      </c>
      <c r="W36">
        <v>108</v>
      </c>
    </row>
    <row r="37" spans="1:23" x14ac:dyDescent="0.3">
      <c r="A37" t="s">
        <v>1910</v>
      </c>
      <c r="B37" t="s">
        <v>1911</v>
      </c>
      <c r="C37" t="s">
        <v>45</v>
      </c>
      <c r="D37" t="s">
        <v>1912</v>
      </c>
      <c r="E37">
        <v>45000</v>
      </c>
      <c r="F37" t="s">
        <v>60</v>
      </c>
      <c r="G37" t="s">
        <v>48</v>
      </c>
      <c r="H37" t="s">
        <v>110</v>
      </c>
      <c r="I37" t="s">
        <v>554</v>
      </c>
      <c r="J37">
        <v>1983</v>
      </c>
      <c r="K37" t="s">
        <v>166</v>
      </c>
      <c r="L37">
        <v>1</v>
      </c>
      <c r="M37">
        <v>4.8</v>
      </c>
      <c r="N37">
        <v>0</v>
      </c>
      <c r="O37">
        <v>0</v>
      </c>
      <c r="P37">
        <v>0</v>
      </c>
      <c r="Q37">
        <v>0</v>
      </c>
      <c r="R37">
        <v>0</v>
      </c>
      <c r="S37">
        <v>1</v>
      </c>
      <c r="T37" t="s">
        <v>1725</v>
      </c>
      <c r="U37" t="s">
        <v>42</v>
      </c>
      <c r="V37">
        <v>226</v>
      </c>
      <c r="W37">
        <v>39</v>
      </c>
    </row>
    <row r="38" spans="1:23" x14ac:dyDescent="0.3">
      <c r="A38" t="s">
        <v>76</v>
      </c>
      <c r="B38" t="s">
        <v>572</v>
      </c>
      <c r="C38" t="s">
        <v>1367</v>
      </c>
      <c r="D38" t="s">
        <v>1720</v>
      </c>
      <c r="E38">
        <v>45000</v>
      </c>
      <c r="F38" t="s">
        <v>27</v>
      </c>
      <c r="G38" t="s">
        <v>28</v>
      </c>
      <c r="H38" t="s">
        <v>80</v>
      </c>
      <c r="I38" t="s">
        <v>81</v>
      </c>
      <c r="J38">
        <v>1914</v>
      </c>
      <c r="K38" t="s">
        <v>82</v>
      </c>
      <c r="L38">
        <v>1</v>
      </c>
      <c r="M38">
        <v>4.2</v>
      </c>
      <c r="N38">
        <v>1</v>
      </c>
      <c r="O38">
        <v>0</v>
      </c>
      <c r="P38">
        <v>0</v>
      </c>
      <c r="Q38">
        <v>0</v>
      </c>
      <c r="R38">
        <v>0</v>
      </c>
      <c r="S38">
        <v>1</v>
      </c>
      <c r="T38" t="s">
        <v>92</v>
      </c>
      <c r="U38" t="s">
        <v>42</v>
      </c>
      <c r="V38">
        <v>328</v>
      </c>
      <c r="W38">
        <v>108</v>
      </c>
    </row>
    <row r="39" spans="1:23" x14ac:dyDescent="0.3">
      <c r="A39" t="s">
        <v>1910</v>
      </c>
      <c r="B39" t="s">
        <v>1911</v>
      </c>
      <c r="C39" t="s">
        <v>45</v>
      </c>
      <c r="D39" t="s">
        <v>1912</v>
      </c>
      <c r="E39">
        <v>45000</v>
      </c>
      <c r="F39" t="s">
        <v>60</v>
      </c>
      <c r="G39" t="s">
        <v>48</v>
      </c>
      <c r="H39" t="s">
        <v>110</v>
      </c>
      <c r="I39" t="s">
        <v>554</v>
      </c>
      <c r="J39">
        <v>1983</v>
      </c>
      <c r="K39" t="s">
        <v>166</v>
      </c>
      <c r="L39">
        <v>1</v>
      </c>
      <c r="M39">
        <v>4.8</v>
      </c>
      <c r="N39">
        <v>0</v>
      </c>
      <c r="O39">
        <v>0</v>
      </c>
      <c r="P39">
        <v>0</v>
      </c>
      <c r="Q39">
        <v>0</v>
      </c>
      <c r="R39">
        <v>0</v>
      </c>
      <c r="S39">
        <v>1</v>
      </c>
      <c r="T39" t="s">
        <v>1725</v>
      </c>
      <c r="U39" t="s">
        <v>42</v>
      </c>
      <c r="V39">
        <v>226</v>
      </c>
      <c r="W39">
        <v>39</v>
      </c>
    </row>
    <row r="40" spans="1:23" x14ac:dyDescent="0.3">
      <c r="A40" t="s">
        <v>1679</v>
      </c>
      <c r="B40" t="s">
        <v>1680</v>
      </c>
      <c r="C40" t="s">
        <v>1681</v>
      </c>
      <c r="D40" t="s">
        <v>1682</v>
      </c>
      <c r="E40">
        <v>46220</v>
      </c>
      <c r="F40" t="s">
        <v>60</v>
      </c>
      <c r="G40" t="s">
        <v>48</v>
      </c>
      <c r="H40" t="s">
        <v>110</v>
      </c>
      <c r="I40" t="s">
        <v>554</v>
      </c>
      <c r="J40">
        <v>2008</v>
      </c>
      <c r="K40" t="s">
        <v>50</v>
      </c>
      <c r="L40">
        <v>0</v>
      </c>
      <c r="N40">
        <v>0</v>
      </c>
      <c r="O40">
        <v>0</v>
      </c>
      <c r="P40">
        <v>0</v>
      </c>
      <c r="Q40">
        <v>0</v>
      </c>
      <c r="R40">
        <v>1</v>
      </c>
      <c r="S40">
        <v>0</v>
      </c>
      <c r="T40" t="s">
        <v>92</v>
      </c>
      <c r="U40" t="s">
        <v>33</v>
      </c>
      <c r="V40">
        <v>283</v>
      </c>
      <c r="W40">
        <v>14</v>
      </c>
    </row>
    <row r="41" spans="1:23" x14ac:dyDescent="0.3">
      <c r="A41" t="s">
        <v>1328</v>
      </c>
      <c r="B41" t="s">
        <v>1329</v>
      </c>
      <c r="C41" t="s">
        <v>1330</v>
      </c>
      <c r="D41" t="s">
        <v>1331</v>
      </c>
      <c r="E41">
        <v>46621</v>
      </c>
      <c r="F41" t="s">
        <v>67</v>
      </c>
      <c r="G41" t="s">
        <v>48</v>
      </c>
      <c r="H41" t="s">
        <v>120</v>
      </c>
      <c r="I41" t="s">
        <v>764</v>
      </c>
      <c r="J41">
        <v>1929</v>
      </c>
      <c r="K41" t="s">
        <v>212</v>
      </c>
      <c r="L41">
        <v>0</v>
      </c>
      <c r="M41">
        <v>3.9</v>
      </c>
      <c r="N41">
        <v>0</v>
      </c>
      <c r="O41">
        <v>0</v>
      </c>
      <c r="P41">
        <v>0</v>
      </c>
      <c r="Q41">
        <v>0</v>
      </c>
      <c r="R41">
        <v>0</v>
      </c>
      <c r="S41">
        <v>0</v>
      </c>
      <c r="T41" t="s">
        <v>92</v>
      </c>
      <c r="U41" t="s">
        <v>51</v>
      </c>
      <c r="V41">
        <v>246</v>
      </c>
      <c r="W41">
        <v>93</v>
      </c>
    </row>
    <row r="42" spans="1:23" x14ac:dyDescent="0.3">
      <c r="A42" t="s">
        <v>1328</v>
      </c>
      <c r="B42" t="s">
        <v>1329</v>
      </c>
      <c r="C42" t="s">
        <v>1330</v>
      </c>
      <c r="D42" t="s">
        <v>1331</v>
      </c>
      <c r="E42">
        <v>46621</v>
      </c>
      <c r="F42" t="s">
        <v>67</v>
      </c>
      <c r="G42" t="s">
        <v>48</v>
      </c>
      <c r="H42" t="s">
        <v>120</v>
      </c>
      <c r="I42" t="s">
        <v>764</v>
      </c>
      <c r="J42">
        <v>1929</v>
      </c>
      <c r="K42" t="s">
        <v>212</v>
      </c>
      <c r="L42">
        <v>0</v>
      </c>
      <c r="M42">
        <v>3.9</v>
      </c>
      <c r="N42">
        <v>0</v>
      </c>
      <c r="O42">
        <v>0</v>
      </c>
      <c r="P42">
        <v>0</v>
      </c>
      <c r="Q42">
        <v>0</v>
      </c>
      <c r="R42">
        <v>0</v>
      </c>
      <c r="S42">
        <v>0</v>
      </c>
      <c r="T42" t="s">
        <v>92</v>
      </c>
      <c r="U42" t="s">
        <v>51</v>
      </c>
      <c r="V42">
        <v>246</v>
      </c>
      <c r="W42">
        <v>93</v>
      </c>
    </row>
    <row r="43" spans="1:23" x14ac:dyDescent="0.3">
      <c r="A43" t="s">
        <v>1328</v>
      </c>
      <c r="B43" t="s">
        <v>1329</v>
      </c>
      <c r="C43" t="s">
        <v>1330</v>
      </c>
      <c r="D43" t="s">
        <v>1331</v>
      </c>
      <c r="E43">
        <v>46621</v>
      </c>
      <c r="F43" t="s">
        <v>67</v>
      </c>
      <c r="G43" t="s">
        <v>48</v>
      </c>
      <c r="H43" t="s">
        <v>120</v>
      </c>
      <c r="I43" t="s">
        <v>764</v>
      </c>
      <c r="J43">
        <v>1929</v>
      </c>
      <c r="K43" t="s">
        <v>212</v>
      </c>
      <c r="L43">
        <v>0</v>
      </c>
      <c r="M43">
        <v>3.9</v>
      </c>
      <c r="N43">
        <v>0</v>
      </c>
      <c r="O43">
        <v>0</v>
      </c>
      <c r="P43">
        <v>0</v>
      </c>
      <c r="Q43">
        <v>0</v>
      </c>
      <c r="R43">
        <v>0</v>
      </c>
      <c r="S43">
        <v>0</v>
      </c>
      <c r="T43" t="s">
        <v>92</v>
      </c>
      <c r="U43" t="s">
        <v>51</v>
      </c>
      <c r="V43">
        <v>246</v>
      </c>
      <c r="W43">
        <v>93</v>
      </c>
    </row>
    <row r="44" spans="1:23" x14ac:dyDescent="0.3">
      <c r="A44" t="s">
        <v>1328</v>
      </c>
      <c r="B44" t="s">
        <v>1329</v>
      </c>
      <c r="C44" t="s">
        <v>1330</v>
      </c>
      <c r="D44" t="s">
        <v>1331</v>
      </c>
      <c r="E44">
        <v>46621</v>
      </c>
      <c r="F44" t="s">
        <v>67</v>
      </c>
      <c r="G44" t="s">
        <v>48</v>
      </c>
      <c r="H44" t="s">
        <v>120</v>
      </c>
      <c r="I44" t="s">
        <v>764</v>
      </c>
      <c r="J44">
        <v>1929</v>
      </c>
      <c r="K44" t="s">
        <v>212</v>
      </c>
      <c r="L44">
        <v>0</v>
      </c>
      <c r="M44">
        <v>3.9</v>
      </c>
      <c r="N44">
        <v>0</v>
      </c>
      <c r="O44">
        <v>0</v>
      </c>
      <c r="P44">
        <v>0</v>
      </c>
      <c r="Q44">
        <v>0</v>
      </c>
      <c r="R44">
        <v>0</v>
      </c>
      <c r="S44">
        <v>0</v>
      </c>
      <c r="T44" t="s">
        <v>92</v>
      </c>
      <c r="U44" t="s">
        <v>51</v>
      </c>
      <c r="V44">
        <v>246</v>
      </c>
      <c r="W44">
        <v>93</v>
      </c>
    </row>
    <row r="45" spans="1:23" x14ac:dyDescent="0.3">
      <c r="A45" t="s">
        <v>1328</v>
      </c>
      <c r="B45" t="s">
        <v>1329</v>
      </c>
      <c r="C45" t="s">
        <v>1330</v>
      </c>
      <c r="D45" t="s">
        <v>1331</v>
      </c>
      <c r="E45">
        <v>46621</v>
      </c>
      <c r="F45" t="s">
        <v>67</v>
      </c>
      <c r="G45" t="s">
        <v>48</v>
      </c>
      <c r="H45" t="s">
        <v>120</v>
      </c>
      <c r="I45" t="s">
        <v>764</v>
      </c>
      <c r="J45">
        <v>1929</v>
      </c>
      <c r="K45" t="s">
        <v>212</v>
      </c>
      <c r="L45">
        <v>0</v>
      </c>
      <c r="M45">
        <v>3.9</v>
      </c>
      <c r="N45">
        <v>0</v>
      </c>
      <c r="O45">
        <v>0</v>
      </c>
      <c r="P45">
        <v>0</v>
      </c>
      <c r="Q45">
        <v>0</v>
      </c>
      <c r="R45">
        <v>0</v>
      </c>
      <c r="S45">
        <v>0</v>
      </c>
      <c r="T45" t="s">
        <v>92</v>
      </c>
      <c r="U45" t="s">
        <v>51</v>
      </c>
      <c r="V45">
        <v>246</v>
      </c>
      <c r="W45">
        <v>93</v>
      </c>
    </row>
    <row r="46" spans="1:23" x14ac:dyDescent="0.3">
      <c r="A46" t="s">
        <v>1595</v>
      </c>
      <c r="B46" t="s">
        <v>572</v>
      </c>
      <c r="C46" t="s">
        <v>1596</v>
      </c>
      <c r="D46" t="s">
        <v>1597</v>
      </c>
      <c r="E46">
        <v>46739</v>
      </c>
      <c r="F46" t="s">
        <v>47</v>
      </c>
      <c r="G46" t="s">
        <v>318</v>
      </c>
      <c r="H46" t="s">
        <v>319</v>
      </c>
      <c r="I46" t="s">
        <v>320</v>
      </c>
      <c r="K46" t="s">
        <v>166</v>
      </c>
      <c r="L46">
        <v>0</v>
      </c>
      <c r="M46">
        <v>4</v>
      </c>
      <c r="N46">
        <v>1</v>
      </c>
      <c r="O46">
        <v>0</v>
      </c>
      <c r="P46">
        <v>0</v>
      </c>
      <c r="Q46">
        <v>0</v>
      </c>
      <c r="R46">
        <v>1</v>
      </c>
      <c r="S46">
        <v>0</v>
      </c>
      <c r="T46" t="s">
        <v>92</v>
      </c>
      <c r="U46" t="s">
        <v>51</v>
      </c>
      <c r="V46">
        <v>432</v>
      </c>
    </row>
    <row r="47" spans="1:23" x14ac:dyDescent="0.3">
      <c r="A47" t="s">
        <v>1702</v>
      </c>
      <c r="B47" t="s">
        <v>1703</v>
      </c>
      <c r="C47" t="s">
        <v>365</v>
      </c>
      <c r="D47" t="s">
        <v>1704</v>
      </c>
      <c r="E47">
        <v>50637</v>
      </c>
      <c r="F47" t="s">
        <v>60</v>
      </c>
      <c r="G47" t="s">
        <v>48</v>
      </c>
      <c r="H47" t="s">
        <v>56</v>
      </c>
      <c r="I47" t="s">
        <v>56</v>
      </c>
      <c r="K47" t="s">
        <v>50</v>
      </c>
      <c r="L47">
        <v>0</v>
      </c>
      <c r="M47">
        <v>3.1</v>
      </c>
      <c r="N47">
        <v>0</v>
      </c>
      <c r="O47">
        <v>0</v>
      </c>
      <c r="P47">
        <v>0</v>
      </c>
      <c r="Q47">
        <v>0</v>
      </c>
      <c r="R47">
        <v>1</v>
      </c>
      <c r="S47">
        <v>0</v>
      </c>
      <c r="T47" t="s">
        <v>92</v>
      </c>
      <c r="U47" t="s">
        <v>51</v>
      </c>
      <c r="V47">
        <v>606</v>
      </c>
    </row>
    <row r="48" spans="1:23" x14ac:dyDescent="0.3">
      <c r="A48" t="s">
        <v>1388</v>
      </c>
      <c r="B48" t="s">
        <v>1389</v>
      </c>
      <c r="C48" t="s">
        <v>1390</v>
      </c>
      <c r="D48" t="s">
        <v>1391</v>
      </c>
      <c r="E48">
        <v>50692</v>
      </c>
      <c r="F48" t="s">
        <v>47</v>
      </c>
      <c r="G48" t="s">
        <v>48</v>
      </c>
      <c r="H48" t="s">
        <v>80</v>
      </c>
      <c r="I48" t="s">
        <v>545</v>
      </c>
      <c r="J48">
        <v>2002</v>
      </c>
      <c r="K48" t="s">
        <v>261</v>
      </c>
      <c r="L48">
        <v>0</v>
      </c>
      <c r="M48">
        <v>3.4</v>
      </c>
      <c r="N48">
        <v>1</v>
      </c>
      <c r="O48">
        <v>0</v>
      </c>
      <c r="P48">
        <v>0</v>
      </c>
      <c r="Q48">
        <v>0</v>
      </c>
      <c r="R48">
        <v>1</v>
      </c>
      <c r="S48">
        <v>0</v>
      </c>
      <c r="T48" t="s">
        <v>92</v>
      </c>
      <c r="U48" t="s">
        <v>33</v>
      </c>
      <c r="V48">
        <v>253</v>
      </c>
      <c r="W48">
        <v>20</v>
      </c>
    </row>
    <row r="49" spans="1:23" x14ac:dyDescent="0.3">
      <c r="A49" t="s">
        <v>1198</v>
      </c>
      <c r="B49" t="s">
        <v>1199</v>
      </c>
      <c r="C49" t="s">
        <v>1200</v>
      </c>
      <c r="D49" t="s">
        <v>1201</v>
      </c>
      <c r="E49">
        <v>51672</v>
      </c>
      <c r="F49" t="s">
        <v>27</v>
      </c>
      <c r="G49" t="s">
        <v>28</v>
      </c>
      <c r="H49" t="s">
        <v>384</v>
      </c>
      <c r="I49" t="s">
        <v>588</v>
      </c>
      <c r="J49">
        <v>2013</v>
      </c>
      <c r="K49" t="s">
        <v>50</v>
      </c>
      <c r="L49">
        <v>0</v>
      </c>
      <c r="M49">
        <v>3</v>
      </c>
      <c r="N49">
        <v>1</v>
      </c>
      <c r="O49">
        <v>0</v>
      </c>
      <c r="P49">
        <v>0</v>
      </c>
      <c r="Q49">
        <v>0</v>
      </c>
      <c r="R49">
        <v>1</v>
      </c>
      <c r="S49">
        <v>0</v>
      </c>
      <c r="T49" t="s">
        <v>222</v>
      </c>
      <c r="U49" t="s">
        <v>51</v>
      </c>
      <c r="V49">
        <v>319</v>
      </c>
      <c r="W49">
        <v>9</v>
      </c>
    </row>
    <row r="50" spans="1:23" x14ac:dyDescent="0.3">
      <c r="A50" t="s">
        <v>1629</v>
      </c>
      <c r="B50" t="s">
        <v>572</v>
      </c>
      <c r="C50" t="s">
        <v>95</v>
      </c>
      <c r="D50" t="s">
        <v>1630</v>
      </c>
      <c r="E50">
        <v>52000</v>
      </c>
      <c r="F50" t="s">
        <v>47</v>
      </c>
      <c r="G50" t="s">
        <v>347</v>
      </c>
      <c r="H50" t="s">
        <v>1005</v>
      </c>
      <c r="I50" t="s">
        <v>1006</v>
      </c>
      <c r="J50">
        <v>1989</v>
      </c>
      <c r="K50" t="s">
        <v>261</v>
      </c>
      <c r="L50">
        <v>0</v>
      </c>
      <c r="M50">
        <v>2.6</v>
      </c>
      <c r="N50">
        <v>0</v>
      </c>
      <c r="O50">
        <v>0</v>
      </c>
      <c r="P50">
        <v>0</v>
      </c>
      <c r="Q50">
        <v>0</v>
      </c>
      <c r="R50">
        <v>1</v>
      </c>
      <c r="S50">
        <v>0</v>
      </c>
      <c r="T50" t="s">
        <v>92</v>
      </c>
      <c r="U50" t="s">
        <v>51</v>
      </c>
      <c r="V50">
        <v>407</v>
      </c>
      <c r="W50">
        <v>33</v>
      </c>
    </row>
    <row r="51" spans="1:23" x14ac:dyDescent="0.3">
      <c r="A51" t="s">
        <v>1646</v>
      </c>
      <c r="B51" t="s">
        <v>572</v>
      </c>
      <c r="C51" t="s">
        <v>1647</v>
      </c>
      <c r="D51" t="s">
        <v>1648</v>
      </c>
      <c r="E51">
        <v>52032</v>
      </c>
      <c r="F51" t="s">
        <v>55</v>
      </c>
      <c r="G51" t="s">
        <v>48</v>
      </c>
      <c r="H51" t="s">
        <v>39</v>
      </c>
      <c r="I51" t="s">
        <v>40</v>
      </c>
      <c r="K51" t="s">
        <v>50</v>
      </c>
      <c r="L51">
        <v>0</v>
      </c>
      <c r="M51">
        <v>3.4</v>
      </c>
      <c r="N51">
        <v>1</v>
      </c>
      <c r="O51">
        <v>0</v>
      </c>
      <c r="P51">
        <v>0</v>
      </c>
      <c r="Q51">
        <v>0</v>
      </c>
      <c r="R51">
        <v>1</v>
      </c>
      <c r="S51">
        <v>0</v>
      </c>
      <c r="T51" t="s">
        <v>92</v>
      </c>
      <c r="U51" t="s">
        <v>42</v>
      </c>
      <c r="V51">
        <v>215</v>
      </c>
    </row>
    <row r="52" spans="1:23" x14ac:dyDescent="0.3">
      <c r="A52" t="s">
        <v>1566</v>
      </c>
      <c r="B52" t="s">
        <v>1567</v>
      </c>
      <c r="C52" t="s">
        <v>1568</v>
      </c>
      <c r="D52" t="s">
        <v>1569</v>
      </c>
      <c r="E52">
        <v>52625</v>
      </c>
      <c r="F52" t="s">
        <v>67</v>
      </c>
      <c r="G52" t="s">
        <v>48</v>
      </c>
      <c r="H52" t="s">
        <v>120</v>
      </c>
      <c r="I52" t="s">
        <v>480</v>
      </c>
      <c r="J52">
        <v>1908</v>
      </c>
      <c r="K52" t="s">
        <v>41</v>
      </c>
      <c r="L52">
        <v>0</v>
      </c>
      <c r="M52">
        <v>2.9</v>
      </c>
      <c r="N52">
        <v>0</v>
      </c>
      <c r="O52">
        <v>0</v>
      </c>
      <c r="P52">
        <v>0</v>
      </c>
      <c r="Q52">
        <v>0</v>
      </c>
      <c r="R52">
        <v>0</v>
      </c>
      <c r="S52">
        <v>0</v>
      </c>
      <c r="T52" t="s">
        <v>92</v>
      </c>
      <c r="U52" t="s">
        <v>51</v>
      </c>
      <c r="V52">
        <v>404</v>
      </c>
      <c r="W52">
        <v>114</v>
      </c>
    </row>
    <row r="53" spans="1:23" x14ac:dyDescent="0.3">
      <c r="A53" t="s">
        <v>314</v>
      </c>
      <c r="B53" t="s">
        <v>1655</v>
      </c>
      <c r="C53" t="s">
        <v>316</v>
      </c>
      <c r="D53" t="s">
        <v>1656</v>
      </c>
      <c r="E53">
        <v>53640</v>
      </c>
      <c r="F53" t="s">
        <v>27</v>
      </c>
      <c r="G53" t="s">
        <v>318</v>
      </c>
      <c r="H53" t="s">
        <v>319</v>
      </c>
      <c r="I53" t="s">
        <v>320</v>
      </c>
      <c r="J53">
        <v>1960</v>
      </c>
      <c r="K53" t="s">
        <v>50</v>
      </c>
      <c r="L53">
        <v>1</v>
      </c>
      <c r="M53">
        <v>4.2</v>
      </c>
      <c r="N53">
        <v>0</v>
      </c>
      <c r="O53">
        <v>0</v>
      </c>
      <c r="P53">
        <v>0</v>
      </c>
      <c r="Q53">
        <v>0</v>
      </c>
      <c r="R53">
        <v>0</v>
      </c>
      <c r="S53">
        <v>0</v>
      </c>
      <c r="T53" t="s">
        <v>92</v>
      </c>
      <c r="U53" t="s">
        <v>42</v>
      </c>
      <c r="V53">
        <v>663</v>
      </c>
      <c r="W53">
        <v>62</v>
      </c>
    </row>
    <row r="54" spans="1:23" x14ac:dyDescent="0.3">
      <c r="A54" t="s">
        <v>1592</v>
      </c>
      <c r="B54" t="s">
        <v>572</v>
      </c>
      <c r="C54" t="s">
        <v>1593</v>
      </c>
      <c r="D54" t="s">
        <v>1594</v>
      </c>
      <c r="E54">
        <v>53877</v>
      </c>
      <c r="F54" t="s">
        <v>60</v>
      </c>
      <c r="G54" t="s">
        <v>347</v>
      </c>
      <c r="H54" t="s">
        <v>56</v>
      </c>
      <c r="I54" t="s">
        <v>56</v>
      </c>
      <c r="K54" t="s">
        <v>50</v>
      </c>
      <c r="L54">
        <v>0</v>
      </c>
      <c r="M54">
        <v>3.3</v>
      </c>
      <c r="N54">
        <v>0</v>
      </c>
      <c r="O54">
        <v>0</v>
      </c>
      <c r="P54">
        <v>0</v>
      </c>
      <c r="Q54">
        <v>0</v>
      </c>
      <c r="R54">
        <v>0</v>
      </c>
      <c r="S54">
        <v>0</v>
      </c>
      <c r="T54" t="s">
        <v>92</v>
      </c>
      <c r="U54" t="s">
        <v>33</v>
      </c>
      <c r="V54">
        <v>57</v>
      </c>
    </row>
    <row r="55" spans="1:23" x14ac:dyDescent="0.3">
      <c r="A55" t="s">
        <v>2006</v>
      </c>
      <c r="B55" t="s">
        <v>2007</v>
      </c>
      <c r="C55" t="s">
        <v>336</v>
      </c>
      <c r="D55" t="s">
        <v>2008</v>
      </c>
      <c r="E55">
        <v>54120</v>
      </c>
      <c r="F55" t="s">
        <v>67</v>
      </c>
      <c r="G55" t="s">
        <v>265</v>
      </c>
      <c r="H55" t="s">
        <v>80</v>
      </c>
      <c r="I55" t="s">
        <v>545</v>
      </c>
      <c r="J55">
        <v>1931</v>
      </c>
      <c r="K55" t="s">
        <v>212</v>
      </c>
      <c r="L55">
        <v>1</v>
      </c>
      <c r="M55">
        <v>4.3</v>
      </c>
      <c r="N55">
        <v>0</v>
      </c>
      <c r="O55">
        <v>0</v>
      </c>
      <c r="P55">
        <v>0</v>
      </c>
      <c r="Q55">
        <v>0</v>
      </c>
      <c r="R55">
        <v>1</v>
      </c>
      <c r="S55">
        <v>1</v>
      </c>
      <c r="T55" t="s">
        <v>509</v>
      </c>
      <c r="U55" t="s">
        <v>33</v>
      </c>
      <c r="V55">
        <v>549</v>
      </c>
      <c r="W55">
        <v>91</v>
      </c>
    </row>
    <row r="56" spans="1:23" x14ac:dyDescent="0.3">
      <c r="A56" t="s">
        <v>749</v>
      </c>
      <c r="B56" t="s">
        <v>750</v>
      </c>
      <c r="C56" t="s">
        <v>751</v>
      </c>
      <c r="D56" t="s">
        <v>752</v>
      </c>
      <c r="E56">
        <v>54281</v>
      </c>
      <c r="F56" t="s">
        <v>60</v>
      </c>
      <c r="G56" t="s">
        <v>48</v>
      </c>
      <c r="H56" t="s">
        <v>56</v>
      </c>
      <c r="I56" t="s">
        <v>56</v>
      </c>
      <c r="K56" t="s">
        <v>50</v>
      </c>
      <c r="L56">
        <v>0</v>
      </c>
      <c r="N56">
        <v>1</v>
      </c>
      <c r="O56">
        <v>0</v>
      </c>
      <c r="P56">
        <v>0</v>
      </c>
      <c r="Q56">
        <v>0</v>
      </c>
      <c r="R56">
        <v>0</v>
      </c>
      <c r="S56">
        <v>1</v>
      </c>
      <c r="T56" t="s">
        <v>32</v>
      </c>
      <c r="U56" t="s">
        <v>33</v>
      </c>
      <c r="V56">
        <v>344</v>
      </c>
    </row>
    <row r="57" spans="1:23" x14ac:dyDescent="0.3">
      <c r="A57" t="s">
        <v>749</v>
      </c>
      <c r="B57" t="s">
        <v>750</v>
      </c>
      <c r="C57" t="s">
        <v>751</v>
      </c>
      <c r="D57" t="s">
        <v>752</v>
      </c>
      <c r="E57">
        <v>54281</v>
      </c>
      <c r="F57" t="s">
        <v>60</v>
      </c>
      <c r="G57" t="s">
        <v>48</v>
      </c>
      <c r="H57" t="s">
        <v>56</v>
      </c>
      <c r="I57" t="s">
        <v>56</v>
      </c>
      <c r="K57" t="s">
        <v>50</v>
      </c>
      <c r="L57">
        <v>0</v>
      </c>
      <c r="N57">
        <v>1</v>
      </c>
      <c r="O57">
        <v>0</v>
      </c>
      <c r="P57">
        <v>0</v>
      </c>
      <c r="Q57">
        <v>0</v>
      </c>
      <c r="R57">
        <v>0</v>
      </c>
      <c r="S57">
        <v>1</v>
      </c>
      <c r="T57" t="s">
        <v>32</v>
      </c>
      <c r="U57" t="s">
        <v>33</v>
      </c>
      <c r="V57">
        <v>344</v>
      </c>
    </row>
    <row r="58" spans="1:23" x14ac:dyDescent="0.3">
      <c r="A58" t="s">
        <v>857</v>
      </c>
      <c r="B58" t="s">
        <v>1761</v>
      </c>
      <c r="C58" t="s">
        <v>859</v>
      </c>
      <c r="D58" t="s">
        <v>1762</v>
      </c>
      <c r="E58">
        <v>54291</v>
      </c>
      <c r="F58" t="s">
        <v>67</v>
      </c>
      <c r="G58" t="s">
        <v>265</v>
      </c>
      <c r="H58" t="s">
        <v>80</v>
      </c>
      <c r="I58" t="s">
        <v>545</v>
      </c>
      <c r="J58">
        <v>1946</v>
      </c>
      <c r="K58" t="s">
        <v>50</v>
      </c>
      <c r="L58">
        <v>0</v>
      </c>
      <c r="M58">
        <v>4.5</v>
      </c>
      <c r="N58">
        <v>0</v>
      </c>
      <c r="O58">
        <v>0</v>
      </c>
      <c r="P58">
        <v>0</v>
      </c>
      <c r="Q58">
        <v>0</v>
      </c>
      <c r="R58">
        <v>0</v>
      </c>
      <c r="S58">
        <v>1</v>
      </c>
      <c r="T58" t="s">
        <v>1725</v>
      </c>
      <c r="U58" t="s">
        <v>51</v>
      </c>
      <c r="V58">
        <v>506</v>
      </c>
      <c r="W58">
        <v>76</v>
      </c>
    </row>
    <row r="59" spans="1:23" x14ac:dyDescent="0.3">
      <c r="A59" t="s">
        <v>857</v>
      </c>
      <c r="B59" t="s">
        <v>1761</v>
      </c>
      <c r="C59" t="s">
        <v>859</v>
      </c>
      <c r="D59" t="s">
        <v>1762</v>
      </c>
      <c r="E59">
        <v>54291</v>
      </c>
      <c r="F59" t="s">
        <v>67</v>
      </c>
      <c r="G59" t="s">
        <v>265</v>
      </c>
      <c r="H59" t="s">
        <v>80</v>
      </c>
      <c r="I59" t="s">
        <v>545</v>
      </c>
      <c r="J59">
        <v>1946</v>
      </c>
      <c r="K59" t="s">
        <v>50</v>
      </c>
      <c r="L59">
        <v>0</v>
      </c>
      <c r="M59">
        <v>4.5</v>
      </c>
      <c r="N59">
        <v>0</v>
      </c>
      <c r="O59">
        <v>0</v>
      </c>
      <c r="P59">
        <v>0</v>
      </c>
      <c r="Q59">
        <v>0</v>
      </c>
      <c r="R59">
        <v>0</v>
      </c>
      <c r="S59">
        <v>1</v>
      </c>
      <c r="T59" t="s">
        <v>1725</v>
      </c>
      <c r="U59" t="s">
        <v>51</v>
      </c>
      <c r="V59">
        <v>506</v>
      </c>
      <c r="W59">
        <v>76</v>
      </c>
    </row>
    <row r="60" spans="1:23" x14ac:dyDescent="0.3">
      <c r="A60" t="s">
        <v>857</v>
      </c>
      <c r="B60" t="s">
        <v>1761</v>
      </c>
      <c r="C60" t="s">
        <v>859</v>
      </c>
      <c r="D60" t="s">
        <v>1762</v>
      </c>
      <c r="E60">
        <v>54291</v>
      </c>
      <c r="F60" t="s">
        <v>67</v>
      </c>
      <c r="G60" t="s">
        <v>265</v>
      </c>
      <c r="H60" t="s">
        <v>80</v>
      </c>
      <c r="I60" t="s">
        <v>545</v>
      </c>
      <c r="J60">
        <v>1946</v>
      </c>
      <c r="K60" t="s">
        <v>50</v>
      </c>
      <c r="L60">
        <v>0</v>
      </c>
      <c r="M60">
        <v>4.5</v>
      </c>
      <c r="N60">
        <v>0</v>
      </c>
      <c r="O60">
        <v>0</v>
      </c>
      <c r="P60">
        <v>0</v>
      </c>
      <c r="Q60">
        <v>0</v>
      </c>
      <c r="R60">
        <v>0</v>
      </c>
      <c r="S60">
        <v>1</v>
      </c>
      <c r="T60" t="s">
        <v>1725</v>
      </c>
      <c r="U60" t="s">
        <v>51</v>
      </c>
      <c r="V60">
        <v>506</v>
      </c>
      <c r="W60">
        <v>76</v>
      </c>
    </row>
    <row r="61" spans="1:23" x14ac:dyDescent="0.3">
      <c r="A61" t="s">
        <v>857</v>
      </c>
      <c r="B61" t="s">
        <v>1761</v>
      </c>
      <c r="C61" t="s">
        <v>859</v>
      </c>
      <c r="D61" t="s">
        <v>1762</v>
      </c>
      <c r="E61">
        <v>54291</v>
      </c>
      <c r="F61" t="s">
        <v>67</v>
      </c>
      <c r="G61" t="s">
        <v>265</v>
      </c>
      <c r="H61" t="s">
        <v>80</v>
      </c>
      <c r="I61" t="s">
        <v>545</v>
      </c>
      <c r="J61">
        <v>1946</v>
      </c>
      <c r="K61" t="s">
        <v>50</v>
      </c>
      <c r="L61">
        <v>0</v>
      </c>
      <c r="M61">
        <v>4.5</v>
      </c>
      <c r="N61">
        <v>0</v>
      </c>
      <c r="O61">
        <v>0</v>
      </c>
      <c r="P61">
        <v>0</v>
      </c>
      <c r="Q61">
        <v>0</v>
      </c>
      <c r="R61">
        <v>0</v>
      </c>
      <c r="S61">
        <v>1</v>
      </c>
      <c r="T61" t="s">
        <v>1725</v>
      </c>
      <c r="U61" t="s">
        <v>51</v>
      </c>
      <c r="V61">
        <v>506</v>
      </c>
      <c r="W61">
        <v>76</v>
      </c>
    </row>
    <row r="62" spans="1:23" x14ac:dyDescent="0.3">
      <c r="A62" t="s">
        <v>857</v>
      </c>
      <c r="B62" t="s">
        <v>1761</v>
      </c>
      <c r="C62" t="s">
        <v>859</v>
      </c>
      <c r="D62" t="s">
        <v>1762</v>
      </c>
      <c r="E62">
        <v>54291</v>
      </c>
      <c r="F62" t="s">
        <v>67</v>
      </c>
      <c r="G62" t="s">
        <v>265</v>
      </c>
      <c r="H62" t="s">
        <v>80</v>
      </c>
      <c r="I62" t="s">
        <v>545</v>
      </c>
      <c r="J62">
        <v>1946</v>
      </c>
      <c r="K62" t="s">
        <v>50</v>
      </c>
      <c r="L62">
        <v>0</v>
      </c>
      <c r="M62">
        <v>4.5</v>
      </c>
      <c r="N62">
        <v>0</v>
      </c>
      <c r="O62">
        <v>0</v>
      </c>
      <c r="P62">
        <v>0</v>
      </c>
      <c r="Q62">
        <v>0</v>
      </c>
      <c r="R62">
        <v>0</v>
      </c>
      <c r="S62">
        <v>1</v>
      </c>
      <c r="T62" t="s">
        <v>1725</v>
      </c>
      <c r="U62" t="s">
        <v>51</v>
      </c>
      <c r="V62">
        <v>506</v>
      </c>
      <c r="W62">
        <v>76</v>
      </c>
    </row>
    <row r="63" spans="1:23" x14ac:dyDescent="0.3">
      <c r="A63" t="s">
        <v>1540</v>
      </c>
      <c r="B63" t="s">
        <v>1541</v>
      </c>
      <c r="C63" t="s">
        <v>36</v>
      </c>
      <c r="D63" t="s">
        <v>1542</v>
      </c>
      <c r="E63">
        <v>55000</v>
      </c>
      <c r="F63" t="s">
        <v>55</v>
      </c>
      <c r="G63" t="s">
        <v>48</v>
      </c>
      <c r="H63" t="s">
        <v>56</v>
      </c>
      <c r="I63" t="s">
        <v>56</v>
      </c>
      <c r="K63" t="s">
        <v>50</v>
      </c>
      <c r="L63">
        <v>0</v>
      </c>
      <c r="N63">
        <v>0</v>
      </c>
      <c r="O63">
        <v>0</v>
      </c>
      <c r="P63">
        <v>0</v>
      </c>
      <c r="Q63">
        <v>0</v>
      </c>
      <c r="R63">
        <v>0</v>
      </c>
      <c r="S63">
        <v>0</v>
      </c>
      <c r="T63" t="s">
        <v>509</v>
      </c>
      <c r="U63" t="s">
        <v>33</v>
      </c>
      <c r="V63">
        <v>111</v>
      </c>
    </row>
    <row r="64" spans="1:23" x14ac:dyDescent="0.3">
      <c r="A64" t="s">
        <v>1415</v>
      </c>
      <c r="B64" t="s">
        <v>1416</v>
      </c>
      <c r="C64" t="s">
        <v>1417</v>
      </c>
      <c r="D64" t="s">
        <v>1418</v>
      </c>
      <c r="E64">
        <v>55278</v>
      </c>
      <c r="F64" t="s">
        <v>67</v>
      </c>
      <c r="G64" t="s">
        <v>28</v>
      </c>
      <c r="H64" t="s">
        <v>120</v>
      </c>
      <c r="I64" t="s">
        <v>121</v>
      </c>
      <c r="J64">
        <v>2003</v>
      </c>
      <c r="K64" t="s">
        <v>212</v>
      </c>
      <c r="L64">
        <v>0</v>
      </c>
      <c r="M64">
        <v>3.4</v>
      </c>
      <c r="N64">
        <v>0</v>
      </c>
      <c r="O64">
        <v>0</v>
      </c>
      <c r="P64">
        <v>0</v>
      </c>
      <c r="Q64">
        <v>1</v>
      </c>
      <c r="R64">
        <v>1</v>
      </c>
      <c r="S64">
        <v>0</v>
      </c>
      <c r="T64" t="s">
        <v>92</v>
      </c>
      <c r="U64" t="s">
        <v>42</v>
      </c>
      <c r="V64">
        <v>407</v>
      </c>
      <c r="W64">
        <v>19</v>
      </c>
    </row>
    <row r="65" spans="1:23" x14ac:dyDescent="0.3">
      <c r="A65" t="s">
        <v>1376</v>
      </c>
      <c r="B65" t="s">
        <v>572</v>
      </c>
      <c r="C65" t="s">
        <v>1377</v>
      </c>
      <c r="D65" t="s">
        <v>1378</v>
      </c>
      <c r="E65">
        <v>56139</v>
      </c>
      <c r="F65" t="s">
        <v>60</v>
      </c>
      <c r="G65" t="s">
        <v>347</v>
      </c>
      <c r="H65" t="s">
        <v>1005</v>
      </c>
      <c r="I65" t="s">
        <v>1379</v>
      </c>
      <c r="J65">
        <v>1887</v>
      </c>
      <c r="K65" t="s">
        <v>41</v>
      </c>
      <c r="L65">
        <v>0</v>
      </c>
      <c r="M65">
        <v>3.8</v>
      </c>
      <c r="N65">
        <v>0</v>
      </c>
      <c r="O65">
        <v>0</v>
      </c>
      <c r="P65">
        <v>0</v>
      </c>
      <c r="Q65">
        <v>0</v>
      </c>
      <c r="R65">
        <v>1</v>
      </c>
      <c r="S65">
        <v>0</v>
      </c>
      <c r="T65" t="s">
        <v>92</v>
      </c>
      <c r="U65" t="s">
        <v>51</v>
      </c>
      <c r="V65">
        <v>780</v>
      </c>
      <c r="W65">
        <v>135</v>
      </c>
    </row>
    <row r="66" spans="1:23" x14ac:dyDescent="0.3">
      <c r="A66" t="s">
        <v>1376</v>
      </c>
      <c r="B66" t="s">
        <v>572</v>
      </c>
      <c r="C66" t="s">
        <v>1377</v>
      </c>
      <c r="D66" t="s">
        <v>1378</v>
      </c>
      <c r="E66">
        <v>56139</v>
      </c>
      <c r="F66" t="s">
        <v>60</v>
      </c>
      <c r="G66" t="s">
        <v>347</v>
      </c>
      <c r="H66" t="s">
        <v>1005</v>
      </c>
      <c r="I66" t="s">
        <v>1379</v>
      </c>
      <c r="J66">
        <v>1887</v>
      </c>
      <c r="K66" t="s">
        <v>41</v>
      </c>
      <c r="L66">
        <v>0</v>
      </c>
      <c r="M66">
        <v>3.8</v>
      </c>
      <c r="N66">
        <v>0</v>
      </c>
      <c r="O66">
        <v>0</v>
      </c>
      <c r="P66">
        <v>0</v>
      </c>
      <c r="Q66">
        <v>0</v>
      </c>
      <c r="R66">
        <v>1</v>
      </c>
      <c r="S66">
        <v>0</v>
      </c>
      <c r="T66" t="s">
        <v>92</v>
      </c>
      <c r="U66" t="s">
        <v>51</v>
      </c>
      <c r="V66">
        <v>780</v>
      </c>
      <c r="W66">
        <v>135</v>
      </c>
    </row>
    <row r="67" spans="1:23" x14ac:dyDescent="0.3">
      <c r="A67" t="s">
        <v>1376</v>
      </c>
      <c r="B67" t="s">
        <v>572</v>
      </c>
      <c r="C67" t="s">
        <v>1377</v>
      </c>
      <c r="D67" t="s">
        <v>1378</v>
      </c>
      <c r="E67">
        <v>56139</v>
      </c>
      <c r="F67" t="s">
        <v>60</v>
      </c>
      <c r="G67" t="s">
        <v>347</v>
      </c>
      <c r="H67" t="s">
        <v>1005</v>
      </c>
      <c r="I67" t="s">
        <v>1379</v>
      </c>
      <c r="J67">
        <v>1887</v>
      </c>
      <c r="K67" t="s">
        <v>41</v>
      </c>
      <c r="L67">
        <v>0</v>
      </c>
      <c r="M67">
        <v>3.8</v>
      </c>
      <c r="N67">
        <v>0</v>
      </c>
      <c r="O67">
        <v>0</v>
      </c>
      <c r="P67">
        <v>0</v>
      </c>
      <c r="Q67">
        <v>0</v>
      </c>
      <c r="R67">
        <v>1</v>
      </c>
      <c r="S67">
        <v>0</v>
      </c>
      <c r="T67" t="s">
        <v>92</v>
      </c>
      <c r="U67" t="s">
        <v>51</v>
      </c>
      <c r="V67">
        <v>780</v>
      </c>
      <c r="W67">
        <v>135</v>
      </c>
    </row>
    <row r="68" spans="1:23" x14ac:dyDescent="0.3">
      <c r="A68" t="s">
        <v>1376</v>
      </c>
      <c r="B68" t="s">
        <v>572</v>
      </c>
      <c r="C68" t="s">
        <v>1377</v>
      </c>
      <c r="D68" t="s">
        <v>1378</v>
      </c>
      <c r="E68">
        <v>56139</v>
      </c>
      <c r="F68" t="s">
        <v>60</v>
      </c>
      <c r="G68" t="s">
        <v>347</v>
      </c>
      <c r="H68" t="s">
        <v>1005</v>
      </c>
      <c r="I68" t="s">
        <v>1379</v>
      </c>
      <c r="J68">
        <v>1887</v>
      </c>
      <c r="K68" t="s">
        <v>41</v>
      </c>
      <c r="L68">
        <v>0</v>
      </c>
      <c r="M68">
        <v>3.8</v>
      </c>
      <c r="N68">
        <v>0</v>
      </c>
      <c r="O68">
        <v>0</v>
      </c>
      <c r="P68">
        <v>0</v>
      </c>
      <c r="Q68">
        <v>0</v>
      </c>
      <c r="R68">
        <v>1</v>
      </c>
      <c r="S68">
        <v>0</v>
      </c>
      <c r="T68" t="s">
        <v>92</v>
      </c>
      <c r="U68" t="s">
        <v>51</v>
      </c>
      <c r="V68">
        <v>780</v>
      </c>
      <c r="W68">
        <v>135</v>
      </c>
    </row>
    <row r="69" spans="1:23" x14ac:dyDescent="0.3">
      <c r="A69" t="s">
        <v>1376</v>
      </c>
      <c r="B69" t="s">
        <v>572</v>
      </c>
      <c r="C69" t="s">
        <v>1377</v>
      </c>
      <c r="D69" t="s">
        <v>1378</v>
      </c>
      <c r="E69">
        <v>56139</v>
      </c>
      <c r="F69" t="s">
        <v>60</v>
      </c>
      <c r="G69" t="s">
        <v>347</v>
      </c>
      <c r="H69" t="s">
        <v>1005</v>
      </c>
      <c r="I69" t="s">
        <v>1379</v>
      </c>
      <c r="J69">
        <v>1887</v>
      </c>
      <c r="K69" t="s">
        <v>41</v>
      </c>
      <c r="L69">
        <v>0</v>
      </c>
      <c r="M69">
        <v>3.8</v>
      </c>
      <c r="N69">
        <v>0</v>
      </c>
      <c r="O69">
        <v>0</v>
      </c>
      <c r="P69">
        <v>0</v>
      </c>
      <c r="Q69">
        <v>0</v>
      </c>
      <c r="R69">
        <v>1</v>
      </c>
      <c r="S69">
        <v>0</v>
      </c>
      <c r="T69" t="s">
        <v>92</v>
      </c>
      <c r="U69" t="s">
        <v>51</v>
      </c>
      <c r="V69">
        <v>780</v>
      </c>
      <c r="W69">
        <v>135</v>
      </c>
    </row>
    <row r="70" spans="1:23" x14ac:dyDescent="0.3">
      <c r="A70" t="s">
        <v>421</v>
      </c>
      <c r="B70" t="s">
        <v>58</v>
      </c>
      <c r="C70" t="s">
        <v>422</v>
      </c>
      <c r="D70" t="s">
        <v>423</v>
      </c>
      <c r="E70">
        <v>56280</v>
      </c>
      <c r="F70" t="s">
        <v>145</v>
      </c>
      <c r="G70" t="s">
        <v>68</v>
      </c>
      <c r="H70" t="s">
        <v>110</v>
      </c>
      <c r="I70" t="s">
        <v>111</v>
      </c>
      <c r="J70">
        <v>1988</v>
      </c>
      <c r="K70" t="s">
        <v>204</v>
      </c>
      <c r="L70">
        <v>1</v>
      </c>
      <c r="M70">
        <v>3.4</v>
      </c>
      <c r="N70">
        <v>1</v>
      </c>
      <c r="O70">
        <v>0</v>
      </c>
      <c r="P70">
        <v>0</v>
      </c>
      <c r="Q70">
        <v>0</v>
      </c>
      <c r="R70">
        <v>0</v>
      </c>
      <c r="S70">
        <v>0</v>
      </c>
      <c r="T70" t="s">
        <v>32</v>
      </c>
      <c r="U70" t="s">
        <v>42</v>
      </c>
      <c r="V70">
        <v>110</v>
      </c>
      <c r="W70">
        <v>34</v>
      </c>
    </row>
    <row r="71" spans="1:23" x14ac:dyDescent="0.3">
      <c r="A71" t="s">
        <v>1526</v>
      </c>
      <c r="B71" t="s">
        <v>572</v>
      </c>
      <c r="C71" t="s">
        <v>1527</v>
      </c>
      <c r="D71" t="s">
        <v>1528</v>
      </c>
      <c r="E71">
        <v>56311</v>
      </c>
      <c r="F71" t="s">
        <v>85</v>
      </c>
      <c r="G71" t="s">
        <v>28</v>
      </c>
      <c r="H71" t="s">
        <v>29</v>
      </c>
      <c r="I71" t="s">
        <v>30</v>
      </c>
      <c r="J71">
        <v>1984</v>
      </c>
      <c r="K71" t="s">
        <v>204</v>
      </c>
      <c r="L71">
        <v>0</v>
      </c>
      <c r="M71">
        <v>3.6</v>
      </c>
      <c r="N71">
        <v>1</v>
      </c>
      <c r="O71">
        <v>0</v>
      </c>
      <c r="P71">
        <v>0</v>
      </c>
      <c r="Q71">
        <v>0</v>
      </c>
      <c r="R71">
        <v>1</v>
      </c>
      <c r="S71">
        <v>0</v>
      </c>
      <c r="T71" t="s">
        <v>92</v>
      </c>
      <c r="U71" t="s">
        <v>51</v>
      </c>
      <c r="V71">
        <v>346</v>
      </c>
      <c r="W71">
        <v>38</v>
      </c>
    </row>
    <row r="72" spans="1:23" x14ac:dyDescent="0.3">
      <c r="A72" t="s">
        <v>235</v>
      </c>
      <c r="B72" t="s">
        <v>1697</v>
      </c>
      <c r="C72" t="s">
        <v>237</v>
      </c>
      <c r="D72" t="s">
        <v>1698</v>
      </c>
      <c r="E72">
        <v>56614</v>
      </c>
      <c r="F72" t="s">
        <v>27</v>
      </c>
      <c r="G72" t="s">
        <v>28</v>
      </c>
      <c r="H72" t="s">
        <v>120</v>
      </c>
      <c r="I72" t="s">
        <v>186</v>
      </c>
      <c r="J72">
        <v>1894</v>
      </c>
      <c r="K72" t="s">
        <v>82</v>
      </c>
      <c r="L72">
        <v>0</v>
      </c>
      <c r="M72">
        <v>3.9</v>
      </c>
      <c r="N72">
        <v>0</v>
      </c>
      <c r="O72">
        <v>0</v>
      </c>
      <c r="P72">
        <v>0</v>
      </c>
      <c r="Q72">
        <v>0</v>
      </c>
      <c r="R72">
        <v>1</v>
      </c>
      <c r="S72">
        <v>0</v>
      </c>
      <c r="T72" t="s">
        <v>92</v>
      </c>
      <c r="U72" t="s">
        <v>33</v>
      </c>
      <c r="V72">
        <v>344</v>
      </c>
      <c r="W72">
        <v>128</v>
      </c>
    </row>
    <row r="73" spans="1:23" x14ac:dyDescent="0.3">
      <c r="A73" t="s">
        <v>1325</v>
      </c>
      <c r="B73" t="s">
        <v>572</v>
      </c>
      <c r="C73" t="s">
        <v>1326</v>
      </c>
      <c r="D73" t="s">
        <v>1327</v>
      </c>
      <c r="E73">
        <v>56820</v>
      </c>
      <c r="F73" t="s">
        <v>27</v>
      </c>
      <c r="G73" t="s">
        <v>318</v>
      </c>
      <c r="H73" t="s">
        <v>319</v>
      </c>
      <c r="I73" t="s">
        <v>320</v>
      </c>
      <c r="J73">
        <v>1885</v>
      </c>
      <c r="K73" t="s">
        <v>41</v>
      </c>
      <c r="L73">
        <v>1</v>
      </c>
      <c r="M73">
        <v>4.2</v>
      </c>
      <c r="N73">
        <v>1</v>
      </c>
      <c r="O73">
        <v>0</v>
      </c>
      <c r="P73">
        <v>1</v>
      </c>
      <c r="Q73">
        <v>1</v>
      </c>
      <c r="R73">
        <v>1</v>
      </c>
      <c r="S73">
        <v>0</v>
      </c>
      <c r="T73" t="s">
        <v>92</v>
      </c>
      <c r="U73" t="s">
        <v>51</v>
      </c>
      <c r="V73">
        <v>815</v>
      </c>
      <c r="W73">
        <v>137</v>
      </c>
    </row>
    <row r="74" spans="1:23" x14ac:dyDescent="0.3">
      <c r="A74" t="s">
        <v>1325</v>
      </c>
      <c r="B74" t="s">
        <v>572</v>
      </c>
      <c r="C74" t="s">
        <v>1326</v>
      </c>
      <c r="D74" t="s">
        <v>1327</v>
      </c>
      <c r="E74">
        <v>56820</v>
      </c>
      <c r="F74" t="s">
        <v>27</v>
      </c>
      <c r="G74" t="s">
        <v>318</v>
      </c>
      <c r="H74" t="s">
        <v>319</v>
      </c>
      <c r="I74" t="s">
        <v>320</v>
      </c>
      <c r="J74">
        <v>1885</v>
      </c>
      <c r="K74" t="s">
        <v>41</v>
      </c>
      <c r="L74">
        <v>1</v>
      </c>
      <c r="M74">
        <v>4.2</v>
      </c>
      <c r="N74">
        <v>1</v>
      </c>
      <c r="O74">
        <v>0</v>
      </c>
      <c r="P74">
        <v>1</v>
      </c>
      <c r="Q74">
        <v>1</v>
      </c>
      <c r="R74">
        <v>1</v>
      </c>
      <c r="S74">
        <v>0</v>
      </c>
      <c r="T74" t="s">
        <v>92</v>
      </c>
      <c r="U74" t="s">
        <v>51</v>
      </c>
      <c r="V74">
        <v>815</v>
      </c>
      <c r="W74">
        <v>137</v>
      </c>
    </row>
    <row r="75" spans="1:23" x14ac:dyDescent="0.3">
      <c r="A75" t="s">
        <v>1325</v>
      </c>
      <c r="B75" t="s">
        <v>572</v>
      </c>
      <c r="C75" t="s">
        <v>1326</v>
      </c>
      <c r="D75" t="s">
        <v>1327</v>
      </c>
      <c r="E75">
        <v>56820</v>
      </c>
      <c r="F75" t="s">
        <v>27</v>
      </c>
      <c r="G75" t="s">
        <v>318</v>
      </c>
      <c r="H75" t="s">
        <v>319</v>
      </c>
      <c r="I75" t="s">
        <v>320</v>
      </c>
      <c r="J75">
        <v>1885</v>
      </c>
      <c r="K75" t="s">
        <v>41</v>
      </c>
      <c r="L75">
        <v>1</v>
      </c>
      <c r="M75">
        <v>4.2</v>
      </c>
      <c r="N75">
        <v>1</v>
      </c>
      <c r="O75">
        <v>0</v>
      </c>
      <c r="P75">
        <v>1</v>
      </c>
      <c r="Q75">
        <v>1</v>
      </c>
      <c r="R75">
        <v>1</v>
      </c>
      <c r="S75">
        <v>0</v>
      </c>
      <c r="T75" t="s">
        <v>92</v>
      </c>
      <c r="U75" t="s">
        <v>51</v>
      </c>
      <c r="V75">
        <v>815</v>
      </c>
      <c r="W75">
        <v>137</v>
      </c>
    </row>
    <row r="76" spans="1:23" x14ac:dyDescent="0.3">
      <c r="A76" t="s">
        <v>1325</v>
      </c>
      <c r="B76" t="s">
        <v>572</v>
      </c>
      <c r="C76" t="s">
        <v>1326</v>
      </c>
      <c r="D76" t="s">
        <v>1327</v>
      </c>
      <c r="E76">
        <v>56820</v>
      </c>
      <c r="F76" t="s">
        <v>27</v>
      </c>
      <c r="G76" t="s">
        <v>318</v>
      </c>
      <c r="H76" t="s">
        <v>319</v>
      </c>
      <c r="I76" t="s">
        <v>320</v>
      </c>
      <c r="J76">
        <v>1885</v>
      </c>
      <c r="K76" t="s">
        <v>41</v>
      </c>
      <c r="L76">
        <v>1</v>
      </c>
      <c r="M76">
        <v>4.2</v>
      </c>
      <c r="N76">
        <v>1</v>
      </c>
      <c r="O76">
        <v>0</v>
      </c>
      <c r="P76">
        <v>1</v>
      </c>
      <c r="Q76">
        <v>1</v>
      </c>
      <c r="R76">
        <v>1</v>
      </c>
      <c r="S76">
        <v>0</v>
      </c>
      <c r="T76" t="s">
        <v>92</v>
      </c>
      <c r="U76" t="s">
        <v>51</v>
      </c>
      <c r="V76">
        <v>815</v>
      </c>
      <c r="W76">
        <v>137</v>
      </c>
    </row>
    <row r="77" spans="1:23" x14ac:dyDescent="0.3">
      <c r="A77" t="s">
        <v>1325</v>
      </c>
      <c r="B77" t="s">
        <v>572</v>
      </c>
      <c r="C77" t="s">
        <v>1326</v>
      </c>
      <c r="D77" t="s">
        <v>1327</v>
      </c>
      <c r="E77">
        <v>56820</v>
      </c>
      <c r="F77" t="s">
        <v>27</v>
      </c>
      <c r="G77" t="s">
        <v>318</v>
      </c>
      <c r="H77" t="s">
        <v>319</v>
      </c>
      <c r="I77" t="s">
        <v>320</v>
      </c>
      <c r="J77">
        <v>1885</v>
      </c>
      <c r="K77" t="s">
        <v>41</v>
      </c>
      <c r="L77">
        <v>1</v>
      </c>
      <c r="M77">
        <v>4.2</v>
      </c>
      <c r="N77">
        <v>1</v>
      </c>
      <c r="O77">
        <v>0</v>
      </c>
      <c r="P77">
        <v>1</v>
      </c>
      <c r="Q77">
        <v>1</v>
      </c>
      <c r="R77">
        <v>1</v>
      </c>
      <c r="S77">
        <v>0</v>
      </c>
      <c r="T77" t="s">
        <v>92</v>
      </c>
      <c r="U77" t="s">
        <v>51</v>
      </c>
      <c r="V77">
        <v>815</v>
      </c>
      <c r="W77">
        <v>137</v>
      </c>
    </row>
    <row r="78" spans="1:23" x14ac:dyDescent="0.3">
      <c r="A78" t="s">
        <v>889</v>
      </c>
      <c r="B78" t="s">
        <v>1846</v>
      </c>
      <c r="C78" t="s">
        <v>891</v>
      </c>
      <c r="D78" t="s">
        <v>1847</v>
      </c>
      <c r="E78">
        <v>57243</v>
      </c>
      <c r="F78" t="s">
        <v>27</v>
      </c>
      <c r="G78" t="s">
        <v>28</v>
      </c>
      <c r="H78" t="s">
        <v>120</v>
      </c>
      <c r="I78" t="s">
        <v>764</v>
      </c>
      <c r="J78">
        <v>1837</v>
      </c>
      <c r="K78" t="s">
        <v>31</v>
      </c>
      <c r="L78">
        <v>0</v>
      </c>
      <c r="M78">
        <v>4.0999999999999996</v>
      </c>
      <c r="N78">
        <v>1</v>
      </c>
      <c r="O78">
        <v>0</v>
      </c>
      <c r="P78">
        <v>1</v>
      </c>
      <c r="Q78">
        <v>1</v>
      </c>
      <c r="R78">
        <v>0</v>
      </c>
      <c r="S78">
        <v>1</v>
      </c>
      <c r="T78" t="s">
        <v>509</v>
      </c>
      <c r="U78" t="s">
        <v>42</v>
      </c>
      <c r="V78">
        <v>522</v>
      </c>
      <c r="W78">
        <v>185</v>
      </c>
    </row>
    <row r="79" spans="1:23" x14ac:dyDescent="0.3">
      <c r="A79" t="s">
        <v>1827</v>
      </c>
      <c r="B79" t="s">
        <v>1828</v>
      </c>
      <c r="C79" t="s">
        <v>279</v>
      </c>
      <c r="D79" t="s">
        <v>1829</v>
      </c>
      <c r="E79">
        <v>57262</v>
      </c>
      <c r="F79" t="s">
        <v>60</v>
      </c>
      <c r="G79" t="s">
        <v>48</v>
      </c>
      <c r="H79" t="s">
        <v>29</v>
      </c>
      <c r="I79" t="s">
        <v>49</v>
      </c>
      <c r="J79">
        <v>2004</v>
      </c>
      <c r="K79" t="s">
        <v>112</v>
      </c>
      <c r="L79">
        <v>0</v>
      </c>
      <c r="M79">
        <v>3</v>
      </c>
      <c r="N79">
        <v>0</v>
      </c>
      <c r="O79">
        <v>0</v>
      </c>
      <c r="P79">
        <v>0</v>
      </c>
      <c r="Q79">
        <v>0</v>
      </c>
      <c r="R79">
        <v>0</v>
      </c>
      <c r="S79">
        <v>1</v>
      </c>
      <c r="T79" t="s">
        <v>509</v>
      </c>
      <c r="U79" t="s">
        <v>42</v>
      </c>
      <c r="V79">
        <v>204</v>
      </c>
      <c r="W79">
        <v>18</v>
      </c>
    </row>
    <row r="80" spans="1:23" x14ac:dyDescent="0.3">
      <c r="A80" t="s">
        <v>106</v>
      </c>
      <c r="B80" t="s">
        <v>107</v>
      </c>
      <c r="C80" t="s">
        <v>108</v>
      </c>
      <c r="D80" t="s">
        <v>109</v>
      </c>
      <c r="E80">
        <v>57500</v>
      </c>
      <c r="F80" t="s">
        <v>60</v>
      </c>
      <c r="G80" t="s">
        <v>48</v>
      </c>
      <c r="H80" t="s">
        <v>110</v>
      </c>
      <c r="I80" t="s">
        <v>111</v>
      </c>
      <c r="K80" t="s">
        <v>112</v>
      </c>
      <c r="L80">
        <v>0</v>
      </c>
      <c r="M80">
        <v>4.2</v>
      </c>
      <c r="N80">
        <v>1</v>
      </c>
      <c r="O80">
        <v>0</v>
      </c>
      <c r="P80">
        <v>0</v>
      </c>
      <c r="Q80">
        <v>0</v>
      </c>
      <c r="R80">
        <v>0</v>
      </c>
      <c r="S80">
        <v>0</v>
      </c>
      <c r="T80" t="s">
        <v>32</v>
      </c>
      <c r="U80" t="s">
        <v>33</v>
      </c>
      <c r="V80">
        <v>70</v>
      </c>
    </row>
    <row r="81" spans="1:23" x14ac:dyDescent="0.3">
      <c r="A81" t="s">
        <v>147</v>
      </c>
      <c r="B81" t="s">
        <v>148</v>
      </c>
      <c r="C81" t="s">
        <v>149</v>
      </c>
      <c r="D81" t="s">
        <v>150</v>
      </c>
      <c r="E81">
        <v>57500</v>
      </c>
      <c r="F81" t="s">
        <v>151</v>
      </c>
      <c r="G81" t="s">
        <v>68</v>
      </c>
      <c r="H81" t="s">
        <v>29</v>
      </c>
      <c r="I81" t="s">
        <v>69</v>
      </c>
      <c r="J81">
        <v>2014</v>
      </c>
      <c r="K81" t="s">
        <v>50</v>
      </c>
      <c r="L81">
        <v>0</v>
      </c>
      <c r="M81">
        <v>4.0999999999999996</v>
      </c>
      <c r="N81">
        <v>1</v>
      </c>
      <c r="O81">
        <v>0</v>
      </c>
      <c r="P81">
        <v>0</v>
      </c>
      <c r="Q81">
        <v>0</v>
      </c>
      <c r="R81">
        <v>0</v>
      </c>
      <c r="S81">
        <v>1</v>
      </c>
      <c r="T81" t="s">
        <v>32</v>
      </c>
      <c r="U81" t="s">
        <v>33</v>
      </c>
      <c r="V81">
        <v>438</v>
      </c>
      <c r="W81">
        <v>8</v>
      </c>
    </row>
    <row r="82" spans="1:23" x14ac:dyDescent="0.3">
      <c r="A82" t="s">
        <v>106</v>
      </c>
      <c r="B82" t="s">
        <v>107</v>
      </c>
      <c r="C82" t="s">
        <v>108</v>
      </c>
      <c r="D82" t="s">
        <v>109</v>
      </c>
      <c r="E82">
        <v>57500</v>
      </c>
      <c r="F82" t="s">
        <v>60</v>
      </c>
      <c r="G82" t="s">
        <v>48</v>
      </c>
      <c r="H82" t="s">
        <v>110</v>
      </c>
      <c r="I82" t="s">
        <v>111</v>
      </c>
      <c r="K82" t="s">
        <v>112</v>
      </c>
      <c r="L82">
        <v>0</v>
      </c>
      <c r="M82">
        <v>4.2</v>
      </c>
      <c r="N82">
        <v>1</v>
      </c>
      <c r="O82">
        <v>0</v>
      </c>
      <c r="P82">
        <v>0</v>
      </c>
      <c r="Q82">
        <v>0</v>
      </c>
      <c r="R82">
        <v>0</v>
      </c>
      <c r="S82">
        <v>0</v>
      </c>
      <c r="T82" t="s">
        <v>32</v>
      </c>
      <c r="U82" t="s">
        <v>33</v>
      </c>
      <c r="V82">
        <v>70</v>
      </c>
    </row>
    <row r="83" spans="1:23" x14ac:dyDescent="0.3">
      <c r="A83" t="s">
        <v>106</v>
      </c>
      <c r="B83" t="s">
        <v>107</v>
      </c>
      <c r="C83" t="s">
        <v>108</v>
      </c>
      <c r="D83" t="s">
        <v>109</v>
      </c>
      <c r="E83">
        <v>57500</v>
      </c>
      <c r="F83" t="s">
        <v>60</v>
      </c>
      <c r="G83" t="s">
        <v>48</v>
      </c>
      <c r="H83" t="s">
        <v>110</v>
      </c>
      <c r="I83" t="s">
        <v>111</v>
      </c>
      <c r="K83" t="s">
        <v>112</v>
      </c>
      <c r="L83">
        <v>0</v>
      </c>
      <c r="M83">
        <v>4.2</v>
      </c>
      <c r="N83">
        <v>1</v>
      </c>
      <c r="O83">
        <v>0</v>
      </c>
      <c r="P83">
        <v>0</v>
      </c>
      <c r="Q83">
        <v>0</v>
      </c>
      <c r="R83">
        <v>0</v>
      </c>
      <c r="S83">
        <v>0</v>
      </c>
      <c r="T83" t="s">
        <v>32</v>
      </c>
      <c r="U83" t="s">
        <v>33</v>
      </c>
      <c r="V83">
        <v>70</v>
      </c>
    </row>
    <row r="84" spans="1:23" x14ac:dyDescent="0.3">
      <c r="A84" t="s">
        <v>106</v>
      </c>
      <c r="B84" t="s">
        <v>107</v>
      </c>
      <c r="C84" t="s">
        <v>108</v>
      </c>
      <c r="D84" t="s">
        <v>109</v>
      </c>
      <c r="E84">
        <v>57500</v>
      </c>
      <c r="F84" t="s">
        <v>60</v>
      </c>
      <c r="G84" t="s">
        <v>48</v>
      </c>
      <c r="H84" t="s">
        <v>110</v>
      </c>
      <c r="I84" t="s">
        <v>111</v>
      </c>
      <c r="K84" t="s">
        <v>112</v>
      </c>
      <c r="L84">
        <v>0</v>
      </c>
      <c r="M84">
        <v>4.2</v>
      </c>
      <c r="N84">
        <v>1</v>
      </c>
      <c r="O84">
        <v>0</v>
      </c>
      <c r="P84">
        <v>0</v>
      </c>
      <c r="Q84">
        <v>0</v>
      </c>
      <c r="R84">
        <v>0</v>
      </c>
      <c r="S84">
        <v>0</v>
      </c>
      <c r="T84" t="s">
        <v>32</v>
      </c>
      <c r="U84" t="s">
        <v>33</v>
      </c>
      <c r="V84">
        <v>70</v>
      </c>
    </row>
    <row r="85" spans="1:23" x14ac:dyDescent="0.3">
      <c r="A85" t="s">
        <v>106</v>
      </c>
      <c r="B85" t="s">
        <v>107</v>
      </c>
      <c r="C85" t="s">
        <v>108</v>
      </c>
      <c r="D85" t="s">
        <v>109</v>
      </c>
      <c r="E85">
        <v>57500</v>
      </c>
      <c r="F85" t="s">
        <v>60</v>
      </c>
      <c r="G85" t="s">
        <v>48</v>
      </c>
      <c r="H85" t="s">
        <v>110</v>
      </c>
      <c r="I85" t="s">
        <v>111</v>
      </c>
      <c r="K85" t="s">
        <v>112</v>
      </c>
      <c r="L85">
        <v>0</v>
      </c>
      <c r="M85">
        <v>4.2</v>
      </c>
      <c r="N85">
        <v>1</v>
      </c>
      <c r="O85">
        <v>0</v>
      </c>
      <c r="P85">
        <v>0</v>
      </c>
      <c r="Q85">
        <v>0</v>
      </c>
      <c r="R85">
        <v>0</v>
      </c>
      <c r="S85">
        <v>0</v>
      </c>
      <c r="T85" t="s">
        <v>32</v>
      </c>
      <c r="U85" t="s">
        <v>33</v>
      </c>
      <c r="V85">
        <v>70</v>
      </c>
    </row>
    <row r="86" spans="1:23" x14ac:dyDescent="0.3">
      <c r="A86" t="s">
        <v>106</v>
      </c>
      <c r="B86" t="s">
        <v>107</v>
      </c>
      <c r="C86" t="s">
        <v>108</v>
      </c>
      <c r="D86" t="s">
        <v>109</v>
      </c>
      <c r="E86">
        <v>57500</v>
      </c>
      <c r="F86" t="s">
        <v>60</v>
      </c>
      <c r="G86" t="s">
        <v>48</v>
      </c>
      <c r="H86" t="s">
        <v>110</v>
      </c>
      <c r="I86" t="s">
        <v>111</v>
      </c>
      <c r="K86" t="s">
        <v>112</v>
      </c>
      <c r="L86">
        <v>0</v>
      </c>
      <c r="M86">
        <v>4.2</v>
      </c>
      <c r="N86">
        <v>1</v>
      </c>
      <c r="O86">
        <v>0</v>
      </c>
      <c r="P86">
        <v>0</v>
      </c>
      <c r="Q86">
        <v>0</v>
      </c>
      <c r="R86">
        <v>0</v>
      </c>
      <c r="S86">
        <v>0</v>
      </c>
      <c r="T86" t="s">
        <v>32</v>
      </c>
      <c r="U86" t="s">
        <v>33</v>
      </c>
      <c r="V86">
        <v>70</v>
      </c>
    </row>
    <row r="87" spans="1:23" x14ac:dyDescent="0.3">
      <c r="A87" t="s">
        <v>106</v>
      </c>
      <c r="B87" t="s">
        <v>107</v>
      </c>
      <c r="C87" t="s">
        <v>108</v>
      </c>
      <c r="D87" t="s">
        <v>109</v>
      </c>
      <c r="E87">
        <v>57500</v>
      </c>
      <c r="F87" t="s">
        <v>60</v>
      </c>
      <c r="G87" t="s">
        <v>48</v>
      </c>
      <c r="H87" t="s">
        <v>110</v>
      </c>
      <c r="I87" t="s">
        <v>111</v>
      </c>
      <c r="K87" t="s">
        <v>112</v>
      </c>
      <c r="L87">
        <v>0</v>
      </c>
      <c r="M87">
        <v>4.2</v>
      </c>
      <c r="N87">
        <v>1</v>
      </c>
      <c r="O87">
        <v>0</v>
      </c>
      <c r="P87">
        <v>0</v>
      </c>
      <c r="Q87">
        <v>0</v>
      </c>
      <c r="R87">
        <v>0</v>
      </c>
      <c r="S87">
        <v>0</v>
      </c>
      <c r="T87" t="s">
        <v>32</v>
      </c>
      <c r="U87" t="s">
        <v>33</v>
      </c>
      <c r="V87">
        <v>70</v>
      </c>
    </row>
    <row r="88" spans="1:23" x14ac:dyDescent="0.3">
      <c r="A88" t="s">
        <v>106</v>
      </c>
      <c r="B88" t="s">
        <v>107</v>
      </c>
      <c r="C88" t="s">
        <v>108</v>
      </c>
      <c r="D88" t="s">
        <v>109</v>
      </c>
      <c r="E88">
        <v>57500</v>
      </c>
      <c r="F88" t="s">
        <v>60</v>
      </c>
      <c r="G88" t="s">
        <v>48</v>
      </c>
      <c r="H88" t="s">
        <v>110</v>
      </c>
      <c r="I88" t="s">
        <v>111</v>
      </c>
      <c r="K88" t="s">
        <v>112</v>
      </c>
      <c r="L88">
        <v>0</v>
      </c>
      <c r="M88">
        <v>4.2</v>
      </c>
      <c r="N88">
        <v>1</v>
      </c>
      <c r="O88">
        <v>0</v>
      </c>
      <c r="P88">
        <v>0</v>
      </c>
      <c r="Q88">
        <v>0</v>
      </c>
      <c r="R88">
        <v>0</v>
      </c>
      <c r="S88">
        <v>0</v>
      </c>
      <c r="T88" t="s">
        <v>32</v>
      </c>
      <c r="U88" t="s">
        <v>33</v>
      </c>
      <c r="V88">
        <v>70</v>
      </c>
    </row>
    <row r="89" spans="1:23" x14ac:dyDescent="0.3">
      <c r="A89" t="s">
        <v>106</v>
      </c>
      <c r="B89" t="s">
        <v>107</v>
      </c>
      <c r="C89" t="s">
        <v>108</v>
      </c>
      <c r="D89" t="s">
        <v>109</v>
      </c>
      <c r="E89">
        <v>57500</v>
      </c>
      <c r="F89" t="s">
        <v>60</v>
      </c>
      <c r="G89" t="s">
        <v>48</v>
      </c>
      <c r="H89" t="s">
        <v>110</v>
      </c>
      <c r="I89" t="s">
        <v>111</v>
      </c>
      <c r="K89" t="s">
        <v>112</v>
      </c>
      <c r="L89">
        <v>0</v>
      </c>
      <c r="M89">
        <v>4.2</v>
      </c>
      <c r="N89">
        <v>1</v>
      </c>
      <c r="O89">
        <v>0</v>
      </c>
      <c r="P89">
        <v>0</v>
      </c>
      <c r="Q89">
        <v>0</v>
      </c>
      <c r="R89">
        <v>0</v>
      </c>
      <c r="S89">
        <v>0</v>
      </c>
      <c r="T89" t="s">
        <v>32</v>
      </c>
      <c r="U89" t="s">
        <v>33</v>
      </c>
      <c r="V89">
        <v>70</v>
      </c>
    </row>
    <row r="90" spans="1:23" x14ac:dyDescent="0.3">
      <c r="A90" t="s">
        <v>106</v>
      </c>
      <c r="B90" t="s">
        <v>107</v>
      </c>
      <c r="C90" t="s">
        <v>108</v>
      </c>
      <c r="D90" t="s">
        <v>109</v>
      </c>
      <c r="E90">
        <v>57500</v>
      </c>
      <c r="F90" t="s">
        <v>60</v>
      </c>
      <c r="G90" t="s">
        <v>48</v>
      </c>
      <c r="H90" t="s">
        <v>110</v>
      </c>
      <c r="I90" t="s">
        <v>111</v>
      </c>
      <c r="K90" t="s">
        <v>112</v>
      </c>
      <c r="L90">
        <v>0</v>
      </c>
      <c r="M90">
        <v>4.2</v>
      </c>
      <c r="N90">
        <v>1</v>
      </c>
      <c r="O90">
        <v>0</v>
      </c>
      <c r="P90">
        <v>0</v>
      </c>
      <c r="Q90">
        <v>0</v>
      </c>
      <c r="R90">
        <v>0</v>
      </c>
      <c r="S90">
        <v>0</v>
      </c>
      <c r="T90" t="s">
        <v>32</v>
      </c>
      <c r="U90" t="s">
        <v>33</v>
      </c>
      <c r="V90">
        <v>70</v>
      </c>
    </row>
    <row r="91" spans="1:23" x14ac:dyDescent="0.3">
      <c r="A91" t="s">
        <v>106</v>
      </c>
      <c r="B91" t="s">
        <v>107</v>
      </c>
      <c r="C91" t="s">
        <v>108</v>
      </c>
      <c r="D91" t="s">
        <v>109</v>
      </c>
      <c r="E91">
        <v>57500</v>
      </c>
      <c r="F91" t="s">
        <v>60</v>
      </c>
      <c r="G91" t="s">
        <v>48</v>
      </c>
      <c r="H91" t="s">
        <v>110</v>
      </c>
      <c r="I91" t="s">
        <v>111</v>
      </c>
      <c r="K91" t="s">
        <v>112</v>
      </c>
      <c r="L91">
        <v>0</v>
      </c>
      <c r="M91">
        <v>4.2</v>
      </c>
      <c r="N91">
        <v>1</v>
      </c>
      <c r="O91">
        <v>0</v>
      </c>
      <c r="P91">
        <v>0</v>
      </c>
      <c r="Q91">
        <v>0</v>
      </c>
      <c r="R91">
        <v>0</v>
      </c>
      <c r="S91">
        <v>0</v>
      </c>
      <c r="T91" t="s">
        <v>32</v>
      </c>
      <c r="U91" t="s">
        <v>33</v>
      </c>
      <c r="V91">
        <v>70</v>
      </c>
    </row>
    <row r="92" spans="1:23" x14ac:dyDescent="0.3">
      <c r="A92" t="s">
        <v>106</v>
      </c>
      <c r="B92" t="s">
        <v>107</v>
      </c>
      <c r="C92" t="s">
        <v>108</v>
      </c>
      <c r="D92" t="s">
        <v>109</v>
      </c>
      <c r="E92">
        <v>57500</v>
      </c>
      <c r="F92" t="s">
        <v>60</v>
      </c>
      <c r="G92" t="s">
        <v>48</v>
      </c>
      <c r="H92" t="s">
        <v>110</v>
      </c>
      <c r="I92" t="s">
        <v>111</v>
      </c>
      <c r="K92" t="s">
        <v>112</v>
      </c>
      <c r="L92">
        <v>0</v>
      </c>
      <c r="M92">
        <v>4.2</v>
      </c>
      <c r="N92">
        <v>1</v>
      </c>
      <c r="O92">
        <v>0</v>
      </c>
      <c r="P92">
        <v>0</v>
      </c>
      <c r="Q92">
        <v>0</v>
      </c>
      <c r="R92">
        <v>0</v>
      </c>
      <c r="S92">
        <v>0</v>
      </c>
      <c r="T92" t="s">
        <v>32</v>
      </c>
      <c r="U92" t="s">
        <v>33</v>
      </c>
      <c r="V92">
        <v>70</v>
      </c>
    </row>
    <row r="93" spans="1:23" x14ac:dyDescent="0.3">
      <c r="A93" t="s">
        <v>106</v>
      </c>
      <c r="B93" t="s">
        <v>107</v>
      </c>
      <c r="C93" t="s">
        <v>108</v>
      </c>
      <c r="D93" t="s">
        <v>109</v>
      </c>
      <c r="E93">
        <v>57500</v>
      </c>
      <c r="F93" t="s">
        <v>60</v>
      </c>
      <c r="G93" t="s">
        <v>48</v>
      </c>
      <c r="H93" t="s">
        <v>110</v>
      </c>
      <c r="I93" t="s">
        <v>111</v>
      </c>
      <c r="K93" t="s">
        <v>112</v>
      </c>
      <c r="L93">
        <v>0</v>
      </c>
      <c r="M93">
        <v>4.2</v>
      </c>
      <c r="N93">
        <v>1</v>
      </c>
      <c r="O93">
        <v>0</v>
      </c>
      <c r="P93">
        <v>0</v>
      </c>
      <c r="Q93">
        <v>0</v>
      </c>
      <c r="R93">
        <v>0</v>
      </c>
      <c r="S93">
        <v>0</v>
      </c>
      <c r="T93" t="s">
        <v>32</v>
      </c>
      <c r="U93" t="s">
        <v>33</v>
      </c>
      <c r="V93">
        <v>70</v>
      </c>
    </row>
    <row r="94" spans="1:23" x14ac:dyDescent="0.3">
      <c r="A94" t="s">
        <v>106</v>
      </c>
      <c r="B94" t="s">
        <v>107</v>
      </c>
      <c r="C94" t="s">
        <v>108</v>
      </c>
      <c r="D94" t="s">
        <v>109</v>
      </c>
      <c r="E94">
        <v>57500</v>
      </c>
      <c r="F94" t="s">
        <v>60</v>
      </c>
      <c r="G94" t="s">
        <v>48</v>
      </c>
      <c r="H94" t="s">
        <v>110</v>
      </c>
      <c r="I94" t="s">
        <v>111</v>
      </c>
      <c r="K94" t="s">
        <v>112</v>
      </c>
      <c r="L94">
        <v>0</v>
      </c>
      <c r="M94">
        <v>4.2</v>
      </c>
      <c r="N94">
        <v>1</v>
      </c>
      <c r="O94">
        <v>0</v>
      </c>
      <c r="P94">
        <v>0</v>
      </c>
      <c r="Q94">
        <v>0</v>
      </c>
      <c r="R94">
        <v>0</v>
      </c>
      <c r="S94">
        <v>0</v>
      </c>
      <c r="T94" t="s">
        <v>32</v>
      </c>
      <c r="U94" t="s">
        <v>33</v>
      </c>
      <c r="V94">
        <v>70</v>
      </c>
    </row>
    <row r="95" spans="1:23" x14ac:dyDescent="0.3">
      <c r="A95" t="s">
        <v>106</v>
      </c>
      <c r="B95" t="s">
        <v>107</v>
      </c>
      <c r="C95" t="s">
        <v>108</v>
      </c>
      <c r="D95" t="s">
        <v>109</v>
      </c>
      <c r="E95">
        <v>57500</v>
      </c>
      <c r="F95" t="s">
        <v>60</v>
      </c>
      <c r="G95" t="s">
        <v>48</v>
      </c>
      <c r="H95" t="s">
        <v>110</v>
      </c>
      <c r="I95" t="s">
        <v>111</v>
      </c>
      <c r="K95" t="s">
        <v>112</v>
      </c>
      <c r="L95">
        <v>0</v>
      </c>
      <c r="M95">
        <v>4.2</v>
      </c>
      <c r="N95">
        <v>1</v>
      </c>
      <c r="O95">
        <v>0</v>
      </c>
      <c r="P95">
        <v>0</v>
      </c>
      <c r="Q95">
        <v>0</v>
      </c>
      <c r="R95">
        <v>0</v>
      </c>
      <c r="S95">
        <v>0</v>
      </c>
      <c r="T95" t="s">
        <v>32</v>
      </c>
      <c r="U95" t="s">
        <v>33</v>
      </c>
      <c r="V95">
        <v>70</v>
      </c>
    </row>
    <row r="96" spans="1:23" x14ac:dyDescent="0.3">
      <c r="A96" t="s">
        <v>106</v>
      </c>
      <c r="B96" t="s">
        <v>107</v>
      </c>
      <c r="C96" t="s">
        <v>108</v>
      </c>
      <c r="D96" t="s">
        <v>109</v>
      </c>
      <c r="E96">
        <v>57500</v>
      </c>
      <c r="F96" t="s">
        <v>60</v>
      </c>
      <c r="G96" t="s">
        <v>48</v>
      </c>
      <c r="H96" t="s">
        <v>110</v>
      </c>
      <c r="I96" t="s">
        <v>111</v>
      </c>
      <c r="K96" t="s">
        <v>112</v>
      </c>
      <c r="L96">
        <v>0</v>
      </c>
      <c r="M96">
        <v>4.2</v>
      </c>
      <c r="N96">
        <v>1</v>
      </c>
      <c r="O96">
        <v>0</v>
      </c>
      <c r="P96">
        <v>0</v>
      </c>
      <c r="Q96">
        <v>0</v>
      </c>
      <c r="R96">
        <v>0</v>
      </c>
      <c r="S96">
        <v>0</v>
      </c>
      <c r="T96" t="s">
        <v>32</v>
      </c>
      <c r="U96" t="s">
        <v>33</v>
      </c>
      <c r="V96">
        <v>70</v>
      </c>
    </row>
    <row r="97" spans="1:23" x14ac:dyDescent="0.3">
      <c r="A97" t="s">
        <v>106</v>
      </c>
      <c r="B97" t="s">
        <v>107</v>
      </c>
      <c r="C97" t="s">
        <v>108</v>
      </c>
      <c r="D97" t="s">
        <v>109</v>
      </c>
      <c r="E97">
        <v>57500</v>
      </c>
      <c r="F97" t="s">
        <v>60</v>
      </c>
      <c r="G97" t="s">
        <v>48</v>
      </c>
      <c r="H97" t="s">
        <v>110</v>
      </c>
      <c r="I97" t="s">
        <v>111</v>
      </c>
      <c r="K97" t="s">
        <v>112</v>
      </c>
      <c r="L97">
        <v>0</v>
      </c>
      <c r="M97">
        <v>4.2</v>
      </c>
      <c r="N97">
        <v>1</v>
      </c>
      <c r="O97">
        <v>0</v>
      </c>
      <c r="P97">
        <v>0</v>
      </c>
      <c r="Q97">
        <v>0</v>
      </c>
      <c r="R97">
        <v>0</v>
      </c>
      <c r="S97">
        <v>0</v>
      </c>
      <c r="T97" t="s">
        <v>32</v>
      </c>
      <c r="U97" t="s">
        <v>33</v>
      </c>
      <c r="V97">
        <v>70</v>
      </c>
    </row>
    <row r="98" spans="1:23" x14ac:dyDescent="0.3">
      <c r="A98" t="s">
        <v>106</v>
      </c>
      <c r="B98" t="s">
        <v>107</v>
      </c>
      <c r="C98" t="s">
        <v>108</v>
      </c>
      <c r="D98" t="s">
        <v>109</v>
      </c>
      <c r="E98">
        <v>57500</v>
      </c>
      <c r="F98" t="s">
        <v>60</v>
      </c>
      <c r="G98" t="s">
        <v>48</v>
      </c>
      <c r="H98" t="s">
        <v>110</v>
      </c>
      <c r="I98" t="s">
        <v>111</v>
      </c>
      <c r="K98" t="s">
        <v>112</v>
      </c>
      <c r="L98">
        <v>0</v>
      </c>
      <c r="M98">
        <v>4.2</v>
      </c>
      <c r="N98">
        <v>1</v>
      </c>
      <c r="O98">
        <v>0</v>
      </c>
      <c r="P98">
        <v>0</v>
      </c>
      <c r="Q98">
        <v>0</v>
      </c>
      <c r="R98">
        <v>0</v>
      </c>
      <c r="S98">
        <v>0</v>
      </c>
      <c r="T98" t="s">
        <v>32</v>
      </c>
      <c r="U98" t="s">
        <v>33</v>
      </c>
      <c r="V98">
        <v>70</v>
      </c>
    </row>
    <row r="99" spans="1:23" x14ac:dyDescent="0.3">
      <c r="A99" t="s">
        <v>106</v>
      </c>
      <c r="B99" t="s">
        <v>107</v>
      </c>
      <c r="C99" t="s">
        <v>108</v>
      </c>
      <c r="D99" t="s">
        <v>109</v>
      </c>
      <c r="E99">
        <v>57500</v>
      </c>
      <c r="F99" t="s">
        <v>60</v>
      </c>
      <c r="G99" t="s">
        <v>48</v>
      </c>
      <c r="H99" t="s">
        <v>110</v>
      </c>
      <c r="I99" t="s">
        <v>111</v>
      </c>
      <c r="K99" t="s">
        <v>112</v>
      </c>
      <c r="L99">
        <v>0</v>
      </c>
      <c r="M99">
        <v>4.2</v>
      </c>
      <c r="N99">
        <v>1</v>
      </c>
      <c r="O99">
        <v>0</v>
      </c>
      <c r="P99">
        <v>0</v>
      </c>
      <c r="Q99">
        <v>0</v>
      </c>
      <c r="R99">
        <v>0</v>
      </c>
      <c r="S99">
        <v>0</v>
      </c>
      <c r="T99" t="s">
        <v>32</v>
      </c>
      <c r="U99" t="s">
        <v>33</v>
      </c>
      <c r="V99">
        <v>70</v>
      </c>
    </row>
    <row r="100" spans="1:23" x14ac:dyDescent="0.3">
      <c r="A100" t="s">
        <v>147</v>
      </c>
      <c r="B100" t="s">
        <v>148</v>
      </c>
      <c r="C100" t="s">
        <v>149</v>
      </c>
      <c r="D100" t="s">
        <v>697</v>
      </c>
      <c r="E100">
        <v>57500</v>
      </c>
      <c r="F100" t="s">
        <v>151</v>
      </c>
      <c r="G100" t="s">
        <v>68</v>
      </c>
      <c r="H100" t="s">
        <v>29</v>
      </c>
      <c r="I100" t="s">
        <v>69</v>
      </c>
      <c r="J100">
        <v>2014</v>
      </c>
      <c r="K100" t="s">
        <v>50</v>
      </c>
      <c r="L100">
        <v>0</v>
      </c>
      <c r="M100">
        <v>4.0999999999999996</v>
      </c>
      <c r="N100">
        <v>1</v>
      </c>
      <c r="O100">
        <v>0</v>
      </c>
      <c r="P100">
        <v>0</v>
      </c>
      <c r="Q100">
        <v>0</v>
      </c>
      <c r="R100">
        <v>0</v>
      </c>
      <c r="S100">
        <v>1</v>
      </c>
      <c r="T100" t="s">
        <v>32</v>
      </c>
      <c r="U100" t="s">
        <v>33</v>
      </c>
      <c r="V100">
        <v>439</v>
      </c>
      <c r="W100">
        <v>8</v>
      </c>
    </row>
    <row r="101" spans="1:23" x14ac:dyDescent="0.3">
      <c r="A101" t="s">
        <v>147</v>
      </c>
      <c r="B101" t="s">
        <v>148</v>
      </c>
      <c r="C101" t="s">
        <v>149</v>
      </c>
      <c r="D101" t="s">
        <v>697</v>
      </c>
      <c r="E101">
        <v>57500</v>
      </c>
      <c r="F101" t="s">
        <v>151</v>
      </c>
      <c r="G101" t="s">
        <v>68</v>
      </c>
      <c r="H101" t="s">
        <v>29</v>
      </c>
      <c r="I101" t="s">
        <v>69</v>
      </c>
      <c r="J101">
        <v>2014</v>
      </c>
      <c r="K101" t="s">
        <v>50</v>
      </c>
      <c r="L101">
        <v>0</v>
      </c>
      <c r="M101">
        <v>4.0999999999999996</v>
      </c>
      <c r="N101">
        <v>1</v>
      </c>
      <c r="O101">
        <v>0</v>
      </c>
      <c r="P101">
        <v>0</v>
      </c>
      <c r="Q101">
        <v>0</v>
      </c>
      <c r="R101">
        <v>0</v>
      </c>
      <c r="S101">
        <v>1</v>
      </c>
      <c r="T101" t="s">
        <v>32</v>
      </c>
      <c r="U101" t="s">
        <v>33</v>
      </c>
      <c r="V101">
        <v>439</v>
      </c>
      <c r="W101">
        <v>8</v>
      </c>
    </row>
    <row r="102" spans="1:23" x14ac:dyDescent="0.3">
      <c r="A102" t="s">
        <v>506</v>
      </c>
      <c r="B102" t="s">
        <v>1363</v>
      </c>
      <c r="C102" t="s">
        <v>108</v>
      </c>
      <c r="D102" t="s">
        <v>1392</v>
      </c>
      <c r="E102">
        <v>57500</v>
      </c>
      <c r="F102" t="s">
        <v>60</v>
      </c>
      <c r="G102" t="s">
        <v>48</v>
      </c>
      <c r="H102" t="s">
        <v>110</v>
      </c>
      <c r="I102" t="s">
        <v>111</v>
      </c>
      <c r="K102" t="s">
        <v>112</v>
      </c>
      <c r="L102">
        <v>0</v>
      </c>
      <c r="M102">
        <v>4.2</v>
      </c>
      <c r="N102">
        <v>0</v>
      </c>
      <c r="O102">
        <v>0</v>
      </c>
      <c r="P102">
        <v>0</v>
      </c>
      <c r="Q102">
        <v>0</v>
      </c>
      <c r="R102">
        <v>0</v>
      </c>
      <c r="S102">
        <v>0</v>
      </c>
      <c r="T102" t="s">
        <v>92</v>
      </c>
      <c r="U102" t="s">
        <v>33</v>
      </c>
      <c r="V102">
        <v>76</v>
      </c>
    </row>
    <row r="103" spans="1:23" x14ac:dyDescent="0.3">
      <c r="A103" t="s">
        <v>506</v>
      </c>
      <c r="B103" t="s">
        <v>1751</v>
      </c>
      <c r="C103" t="s">
        <v>108</v>
      </c>
      <c r="D103" t="s">
        <v>1752</v>
      </c>
      <c r="E103">
        <v>57500</v>
      </c>
      <c r="F103" t="s">
        <v>60</v>
      </c>
      <c r="G103" t="s">
        <v>48</v>
      </c>
      <c r="H103" t="s">
        <v>110</v>
      </c>
      <c r="I103" t="s">
        <v>111</v>
      </c>
      <c r="K103" t="s">
        <v>112</v>
      </c>
      <c r="L103">
        <v>0</v>
      </c>
      <c r="M103">
        <v>4.2</v>
      </c>
      <c r="N103">
        <v>1</v>
      </c>
      <c r="O103">
        <v>0</v>
      </c>
      <c r="P103">
        <v>0</v>
      </c>
      <c r="Q103">
        <v>0</v>
      </c>
      <c r="R103">
        <v>1</v>
      </c>
      <c r="S103">
        <v>1</v>
      </c>
      <c r="T103" t="s">
        <v>509</v>
      </c>
      <c r="U103" t="s">
        <v>33</v>
      </c>
      <c r="V103">
        <v>73</v>
      </c>
    </row>
    <row r="104" spans="1:23" x14ac:dyDescent="0.3">
      <c r="A104" t="s">
        <v>506</v>
      </c>
      <c r="B104" t="s">
        <v>1751</v>
      </c>
      <c r="C104" t="s">
        <v>108</v>
      </c>
      <c r="D104" t="s">
        <v>1752</v>
      </c>
      <c r="E104">
        <v>57500</v>
      </c>
      <c r="F104" t="s">
        <v>60</v>
      </c>
      <c r="G104" t="s">
        <v>48</v>
      </c>
      <c r="H104" t="s">
        <v>110</v>
      </c>
      <c r="I104" t="s">
        <v>111</v>
      </c>
      <c r="K104" t="s">
        <v>112</v>
      </c>
      <c r="L104">
        <v>0</v>
      </c>
      <c r="M104">
        <v>4.2</v>
      </c>
      <c r="N104">
        <v>1</v>
      </c>
      <c r="O104">
        <v>0</v>
      </c>
      <c r="P104">
        <v>0</v>
      </c>
      <c r="Q104">
        <v>0</v>
      </c>
      <c r="R104">
        <v>1</v>
      </c>
      <c r="S104">
        <v>1</v>
      </c>
      <c r="T104" t="s">
        <v>509</v>
      </c>
      <c r="U104" t="s">
        <v>33</v>
      </c>
      <c r="V104">
        <v>73</v>
      </c>
    </row>
    <row r="105" spans="1:23" x14ac:dyDescent="0.3">
      <c r="A105" t="s">
        <v>506</v>
      </c>
      <c r="B105" t="s">
        <v>1751</v>
      </c>
      <c r="C105" t="s">
        <v>108</v>
      </c>
      <c r="D105" t="s">
        <v>1752</v>
      </c>
      <c r="E105">
        <v>57500</v>
      </c>
      <c r="F105" t="s">
        <v>60</v>
      </c>
      <c r="G105" t="s">
        <v>48</v>
      </c>
      <c r="H105" t="s">
        <v>110</v>
      </c>
      <c r="I105" t="s">
        <v>111</v>
      </c>
      <c r="K105" t="s">
        <v>112</v>
      </c>
      <c r="L105">
        <v>0</v>
      </c>
      <c r="M105">
        <v>4.2</v>
      </c>
      <c r="N105">
        <v>1</v>
      </c>
      <c r="O105">
        <v>0</v>
      </c>
      <c r="P105">
        <v>0</v>
      </c>
      <c r="Q105">
        <v>0</v>
      </c>
      <c r="R105">
        <v>1</v>
      </c>
      <c r="S105">
        <v>1</v>
      </c>
      <c r="T105" t="s">
        <v>509</v>
      </c>
      <c r="U105" t="s">
        <v>33</v>
      </c>
      <c r="V105">
        <v>73</v>
      </c>
    </row>
    <row r="106" spans="1:23" x14ac:dyDescent="0.3">
      <c r="A106" t="s">
        <v>506</v>
      </c>
      <c r="B106" t="s">
        <v>1751</v>
      </c>
      <c r="C106" t="s">
        <v>108</v>
      </c>
      <c r="D106" t="s">
        <v>1752</v>
      </c>
      <c r="E106">
        <v>57500</v>
      </c>
      <c r="F106" t="s">
        <v>60</v>
      </c>
      <c r="G106" t="s">
        <v>48</v>
      </c>
      <c r="H106" t="s">
        <v>110</v>
      </c>
      <c r="I106" t="s">
        <v>111</v>
      </c>
      <c r="K106" t="s">
        <v>112</v>
      </c>
      <c r="L106">
        <v>0</v>
      </c>
      <c r="M106">
        <v>4.2</v>
      </c>
      <c r="N106">
        <v>1</v>
      </c>
      <c r="O106">
        <v>0</v>
      </c>
      <c r="P106">
        <v>0</v>
      </c>
      <c r="Q106">
        <v>0</v>
      </c>
      <c r="R106">
        <v>1</v>
      </c>
      <c r="S106">
        <v>1</v>
      </c>
      <c r="T106" t="s">
        <v>509</v>
      </c>
      <c r="U106" t="s">
        <v>33</v>
      </c>
      <c r="V106">
        <v>73</v>
      </c>
    </row>
    <row r="107" spans="1:23" x14ac:dyDescent="0.3">
      <c r="A107" t="s">
        <v>506</v>
      </c>
      <c r="B107" t="s">
        <v>1751</v>
      </c>
      <c r="C107" t="s">
        <v>108</v>
      </c>
      <c r="D107" t="s">
        <v>1752</v>
      </c>
      <c r="E107">
        <v>57500</v>
      </c>
      <c r="F107" t="s">
        <v>60</v>
      </c>
      <c r="G107" t="s">
        <v>48</v>
      </c>
      <c r="H107" t="s">
        <v>110</v>
      </c>
      <c r="I107" t="s">
        <v>111</v>
      </c>
      <c r="K107" t="s">
        <v>112</v>
      </c>
      <c r="L107">
        <v>0</v>
      </c>
      <c r="M107">
        <v>4.2</v>
      </c>
      <c r="N107">
        <v>1</v>
      </c>
      <c r="O107">
        <v>0</v>
      </c>
      <c r="P107">
        <v>0</v>
      </c>
      <c r="Q107">
        <v>0</v>
      </c>
      <c r="R107">
        <v>1</v>
      </c>
      <c r="S107">
        <v>1</v>
      </c>
      <c r="T107" t="s">
        <v>509</v>
      </c>
      <c r="U107" t="s">
        <v>33</v>
      </c>
      <c r="V107">
        <v>73</v>
      </c>
    </row>
    <row r="108" spans="1:23" x14ac:dyDescent="0.3">
      <c r="A108" t="s">
        <v>1992</v>
      </c>
      <c r="B108" t="s">
        <v>1993</v>
      </c>
      <c r="C108" t="s">
        <v>128</v>
      </c>
      <c r="D108" t="s">
        <v>1994</v>
      </c>
      <c r="E108">
        <v>57527</v>
      </c>
      <c r="F108" t="s">
        <v>67</v>
      </c>
      <c r="G108" t="s">
        <v>318</v>
      </c>
      <c r="H108" t="s">
        <v>319</v>
      </c>
      <c r="I108" t="s">
        <v>320</v>
      </c>
      <c r="J108">
        <v>1900</v>
      </c>
      <c r="K108" t="s">
        <v>41</v>
      </c>
      <c r="L108">
        <v>0</v>
      </c>
      <c r="M108">
        <v>4.5</v>
      </c>
      <c r="N108">
        <v>1</v>
      </c>
      <c r="O108">
        <v>0</v>
      </c>
      <c r="P108">
        <v>0</v>
      </c>
      <c r="Q108">
        <v>0</v>
      </c>
      <c r="R108">
        <v>1</v>
      </c>
      <c r="S108">
        <v>1</v>
      </c>
      <c r="T108" t="s">
        <v>1725</v>
      </c>
      <c r="U108" t="s">
        <v>33</v>
      </c>
      <c r="V108">
        <v>417</v>
      </c>
      <c r="W108">
        <v>122</v>
      </c>
    </row>
    <row r="109" spans="1:23" x14ac:dyDescent="0.3">
      <c r="A109" t="s">
        <v>643</v>
      </c>
      <c r="B109" t="s">
        <v>572</v>
      </c>
      <c r="C109" t="s">
        <v>644</v>
      </c>
      <c r="D109" t="s">
        <v>1373</v>
      </c>
      <c r="E109">
        <v>57839</v>
      </c>
      <c r="F109" t="s">
        <v>47</v>
      </c>
      <c r="G109" t="s">
        <v>646</v>
      </c>
      <c r="H109" t="s">
        <v>647</v>
      </c>
      <c r="I109" t="s">
        <v>648</v>
      </c>
      <c r="J109">
        <v>2017</v>
      </c>
      <c r="K109" t="s">
        <v>50</v>
      </c>
      <c r="L109">
        <v>0</v>
      </c>
      <c r="M109">
        <v>4.5999999999999996</v>
      </c>
      <c r="N109">
        <v>1</v>
      </c>
      <c r="O109">
        <v>0</v>
      </c>
      <c r="P109">
        <v>0</v>
      </c>
      <c r="Q109">
        <v>0</v>
      </c>
      <c r="R109">
        <v>1</v>
      </c>
      <c r="S109">
        <v>0</v>
      </c>
      <c r="T109" t="s">
        <v>92</v>
      </c>
      <c r="U109" t="s">
        <v>51</v>
      </c>
      <c r="V109">
        <v>528</v>
      </c>
      <c r="W109">
        <v>5</v>
      </c>
    </row>
    <row r="110" spans="1:23" x14ac:dyDescent="0.3">
      <c r="A110" t="s">
        <v>643</v>
      </c>
      <c r="B110" t="s">
        <v>572</v>
      </c>
      <c r="C110" t="s">
        <v>644</v>
      </c>
      <c r="D110" t="s">
        <v>1713</v>
      </c>
      <c r="E110">
        <v>57839</v>
      </c>
      <c r="F110" t="s">
        <v>47</v>
      </c>
      <c r="G110" t="s">
        <v>646</v>
      </c>
      <c r="H110" t="s">
        <v>647</v>
      </c>
      <c r="I110" t="s">
        <v>648</v>
      </c>
      <c r="J110">
        <v>2017</v>
      </c>
      <c r="K110" t="s">
        <v>50</v>
      </c>
      <c r="L110">
        <v>0</v>
      </c>
      <c r="M110">
        <v>4.5999999999999996</v>
      </c>
      <c r="N110">
        <v>1</v>
      </c>
      <c r="O110">
        <v>0</v>
      </c>
      <c r="P110">
        <v>0</v>
      </c>
      <c r="Q110">
        <v>0</v>
      </c>
      <c r="R110">
        <v>1</v>
      </c>
      <c r="S110">
        <v>0</v>
      </c>
      <c r="T110" t="s">
        <v>92</v>
      </c>
      <c r="U110" t="s">
        <v>51</v>
      </c>
      <c r="V110">
        <v>526</v>
      </c>
      <c r="W110">
        <v>5</v>
      </c>
    </row>
    <row r="111" spans="1:23" x14ac:dyDescent="0.3">
      <c r="A111" t="s">
        <v>643</v>
      </c>
      <c r="B111" t="s">
        <v>572</v>
      </c>
      <c r="C111" t="s">
        <v>644</v>
      </c>
      <c r="D111" t="s">
        <v>1373</v>
      </c>
      <c r="E111">
        <v>57839</v>
      </c>
      <c r="F111" t="s">
        <v>47</v>
      </c>
      <c r="G111" t="s">
        <v>646</v>
      </c>
      <c r="H111" t="s">
        <v>647</v>
      </c>
      <c r="I111" t="s">
        <v>648</v>
      </c>
      <c r="J111">
        <v>2017</v>
      </c>
      <c r="K111" t="s">
        <v>50</v>
      </c>
      <c r="L111">
        <v>0</v>
      </c>
      <c r="M111">
        <v>4.5999999999999996</v>
      </c>
      <c r="N111">
        <v>1</v>
      </c>
      <c r="O111">
        <v>0</v>
      </c>
      <c r="P111">
        <v>0</v>
      </c>
      <c r="Q111">
        <v>0</v>
      </c>
      <c r="R111">
        <v>1</v>
      </c>
      <c r="S111">
        <v>0</v>
      </c>
      <c r="T111" t="s">
        <v>92</v>
      </c>
      <c r="U111" t="s">
        <v>51</v>
      </c>
      <c r="V111">
        <v>528</v>
      </c>
      <c r="W111">
        <v>5</v>
      </c>
    </row>
    <row r="112" spans="1:23" x14ac:dyDescent="0.3">
      <c r="A112" t="s">
        <v>643</v>
      </c>
      <c r="B112" t="s">
        <v>572</v>
      </c>
      <c r="C112" t="s">
        <v>644</v>
      </c>
      <c r="D112" t="s">
        <v>1373</v>
      </c>
      <c r="E112">
        <v>57839</v>
      </c>
      <c r="F112" t="s">
        <v>47</v>
      </c>
      <c r="G112" t="s">
        <v>646</v>
      </c>
      <c r="H112" t="s">
        <v>647</v>
      </c>
      <c r="I112" t="s">
        <v>648</v>
      </c>
      <c r="J112">
        <v>2017</v>
      </c>
      <c r="K112" t="s">
        <v>50</v>
      </c>
      <c r="L112">
        <v>0</v>
      </c>
      <c r="M112">
        <v>4.5999999999999996</v>
      </c>
      <c r="N112">
        <v>1</v>
      </c>
      <c r="O112">
        <v>0</v>
      </c>
      <c r="P112">
        <v>0</v>
      </c>
      <c r="Q112">
        <v>0</v>
      </c>
      <c r="R112">
        <v>1</v>
      </c>
      <c r="S112">
        <v>0</v>
      </c>
      <c r="T112" t="s">
        <v>92</v>
      </c>
      <c r="U112" t="s">
        <v>51</v>
      </c>
      <c r="V112">
        <v>528</v>
      </c>
      <c r="W112">
        <v>5</v>
      </c>
    </row>
    <row r="113" spans="1:23" x14ac:dyDescent="0.3">
      <c r="A113" t="s">
        <v>643</v>
      </c>
      <c r="B113" t="s">
        <v>572</v>
      </c>
      <c r="C113" t="s">
        <v>644</v>
      </c>
      <c r="D113" t="s">
        <v>1713</v>
      </c>
      <c r="E113">
        <v>57839</v>
      </c>
      <c r="F113" t="s">
        <v>47</v>
      </c>
      <c r="G113" t="s">
        <v>646</v>
      </c>
      <c r="H113" t="s">
        <v>647</v>
      </c>
      <c r="I113" t="s">
        <v>648</v>
      </c>
      <c r="J113">
        <v>2017</v>
      </c>
      <c r="K113" t="s">
        <v>50</v>
      </c>
      <c r="L113">
        <v>0</v>
      </c>
      <c r="M113">
        <v>4.5999999999999996</v>
      </c>
      <c r="N113">
        <v>1</v>
      </c>
      <c r="O113">
        <v>0</v>
      </c>
      <c r="P113">
        <v>0</v>
      </c>
      <c r="Q113">
        <v>0</v>
      </c>
      <c r="R113">
        <v>1</v>
      </c>
      <c r="S113">
        <v>0</v>
      </c>
      <c r="T113" t="s">
        <v>92</v>
      </c>
      <c r="U113" t="s">
        <v>51</v>
      </c>
      <c r="V113">
        <v>526</v>
      </c>
      <c r="W113">
        <v>5</v>
      </c>
    </row>
    <row r="114" spans="1:23" x14ac:dyDescent="0.3">
      <c r="A114" t="s">
        <v>1531</v>
      </c>
      <c r="B114" t="s">
        <v>1410</v>
      </c>
      <c r="C114" t="s">
        <v>1512</v>
      </c>
      <c r="D114" t="s">
        <v>1532</v>
      </c>
      <c r="E114">
        <v>57851</v>
      </c>
      <c r="F114" t="s">
        <v>151</v>
      </c>
      <c r="G114" t="s">
        <v>48</v>
      </c>
      <c r="H114" t="s">
        <v>29</v>
      </c>
      <c r="I114" t="s">
        <v>69</v>
      </c>
      <c r="J114">
        <v>2006</v>
      </c>
      <c r="K114" t="s">
        <v>50</v>
      </c>
      <c r="L114">
        <v>0</v>
      </c>
      <c r="M114">
        <v>4.5</v>
      </c>
      <c r="N114">
        <v>1</v>
      </c>
      <c r="O114">
        <v>0</v>
      </c>
      <c r="P114">
        <v>0</v>
      </c>
      <c r="Q114">
        <v>0</v>
      </c>
      <c r="R114">
        <v>1</v>
      </c>
      <c r="S114">
        <v>0</v>
      </c>
      <c r="T114" t="s">
        <v>92</v>
      </c>
      <c r="U114" t="s">
        <v>33</v>
      </c>
      <c r="V114">
        <v>551</v>
      </c>
      <c r="W114">
        <v>16</v>
      </c>
    </row>
    <row r="115" spans="1:23" x14ac:dyDescent="0.3">
      <c r="A115" t="s">
        <v>1402</v>
      </c>
      <c r="B115" t="s">
        <v>572</v>
      </c>
      <c r="C115" t="s">
        <v>633</v>
      </c>
      <c r="D115" t="s">
        <v>1403</v>
      </c>
      <c r="E115">
        <v>58000</v>
      </c>
      <c r="F115" t="s">
        <v>151</v>
      </c>
      <c r="G115" t="s">
        <v>48</v>
      </c>
      <c r="H115" t="s">
        <v>80</v>
      </c>
      <c r="I115" t="s">
        <v>81</v>
      </c>
      <c r="J115">
        <v>1999</v>
      </c>
      <c r="K115" t="s">
        <v>204</v>
      </c>
      <c r="L115">
        <v>1</v>
      </c>
      <c r="M115">
        <v>3.8</v>
      </c>
      <c r="N115">
        <v>1</v>
      </c>
      <c r="O115">
        <v>0</v>
      </c>
      <c r="P115">
        <v>0</v>
      </c>
      <c r="Q115">
        <v>0</v>
      </c>
      <c r="R115">
        <v>0</v>
      </c>
      <c r="S115">
        <v>0</v>
      </c>
      <c r="T115" t="s">
        <v>92</v>
      </c>
      <c r="U115" t="s">
        <v>42</v>
      </c>
      <c r="V115">
        <v>123</v>
      </c>
      <c r="W115">
        <v>23</v>
      </c>
    </row>
    <row r="116" spans="1:23" x14ac:dyDescent="0.3">
      <c r="A116" t="s">
        <v>1380</v>
      </c>
      <c r="B116" t="s">
        <v>1410</v>
      </c>
      <c r="C116" t="s">
        <v>1458</v>
      </c>
      <c r="D116" t="s">
        <v>1459</v>
      </c>
      <c r="E116">
        <v>58000</v>
      </c>
      <c r="F116" t="s">
        <v>55</v>
      </c>
      <c r="G116" t="s">
        <v>28</v>
      </c>
      <c r="H116" t="s">
        <v>56</v>
      </c>
      <c r="I116" t="s">
        <v>56</v>
      </c>
      <c r="K116" t="s">
        <v>50</v>
      </c>
      <c r="L116">
        <v>1</v>
      </c>
      <c r="N116">
        <v>1</v>
      </c>
      <c r="O116">
        <v>0</v>
      </c>
      <c r="P116">
        <v>0</v>
      </c>
      <c r="Q116">
        <v>1</v>
      </c>
      <c r="R116">
        <v>0</v>
      </c>
      <c r="S116">
        <v>0</v>
      </c>
      <c r="T116" t="s">
        <v>92</v>
      </c>
      <c r="U116" t="s">
        <v>33</v>
      </c>
      <c r="V116">
        <v>119</v>
      </c>
    </row>
    <row r="117" spans="1:23" x14ac:dyDescent="0.3">
      <c r="A117" t="s">
        <v>1635</v>
      </c>
      <c r="B117" t="s">
        <v>572</v>
      </c>
      <c r="C117" t="s">
        <v>1636</v>
      </c>
      <c r="D117" t="s">
        <v>1637</v>
      </c>
      <c r="E117">
        <v>58056</v>
      </c>
      <c r="F117" t="s">
        <v>151</v>
      </c>
      <c r="G117" t="s">
        <v>48</v>
      </c>
      <c r="H117" t="s">
        <v>156</v>
      </c>
      <c r="I117" t="s">
        <v>1638</v>
      </c>
      <c r="J117">
        <v>2014</v>
      </c>
      <c r="K117" t="s">
        <v>50</v>
      </c>
      <c r="L117">
        <v>0</v>
      </c>
      <c r="M117">
        <v>3.6</v>
      </c>
      <c r="N117">
        <v>0</v>
      </c>
      <c r="O117">
        <v>0</v>
      </c>
      <c r="P117">
        <v>0</v>
      </c>
      <c r="Q117">
        <v>0</v>
      </c>
      <c r="R117">
        <v>0</v>
      </c>
      <c r="S117">
        <v>0</v>
      </c>
      <c r="T117" t="s">
        <v>92</v>
      </c>
      <c r="U117" t="s">
        <v>42</v>
      </c>
      <c r="V117">
        <v>200</v>
      </c>
      <c r="W117">
        <v>8</v>
      </c>
    </row>
    <row r="118" spans="1:23" x14ac:dyDescent="0.3">
      <c r="A118" t="s">
        <v>1683</v>
      </c>
      <c r="B118" t="s">
        <v>1363</v>
      </c>
      <c r="C118" t="s">
        <v>1347</v>
      </c>
      <c r="D118" t="s">
        <v>1684</v>
      </c>
      <c r="E118">
        <v>58162</v>
      </c>
      <c r="F118" t="s">
        <v>85</v>
      </c>
      <c r="G118" t="s">
        <v>28</v>
      </c>
      <c r="H118" t="s">
        <v>29</v>
      </c>
      <c r="I118" t="s">
        <v>49</v>
      </c>
      <c r="J118">
        <v>2002</v>
      </c>
      <c r="K118" t="s">
        <v>261</v>
      </c>
      <c r="L118">
        <v>0</v>
      </c>
      <c r="M118">
        <v>3.5</v>
      </c>
      <c r="N118">
        <v>1</v>
      </c>
      <c r="O118">
        <v>0</v>
      </c>
      <c r="P118">
        <v>0</v>
      </c>
      <c r="Q118">
        <v>0</v>
      </c>
      <c r="R118">
        <v>1</v>
      </c>
      <c r="S118">
        <v>0</v>
      </c>
      <c r="T118" t="s">
        <v>92</v>
      </c>
      <c r="U118" t="s">
        <v>33</v>
      </c>
      <c r="V118">
        <v>466</v>
      </c>
      <c r="W118">
        <v>20</v>
      </c>
    </row>
    <row r="119" spans="1:23" x14ac:dyDescent="0.3">
      <c r="A119" t="s">
        <v>1494</v>
      </c>
      <c r="B119" t="s">
        <v>1495</v>
      </c>
      <c r="C119" t="s">
        <v>36</v>
      </c>
      <c r="D119" t="s">
        <v>1496</v>
      </c>
      <c r="E119">
        <v>58475</v>
      </c>
      <c r="F119" t="s">
        <v>55</v>
      </c>
      <c r="G119" t="s">
        <v>28</v>
      </c>
      <c r="H119" t="s">
        <v>120</v>
      </c>
      <c r="I119" t="s">
        <v>480</v>
      </c>
      <c r="K119" t="s">
        <v>50</v>
      </c>
      <c r="L119">
        <v>0</v>
      </c>
      <c r="M119">
        <v>3.3</v>
      </c>
      <c r="N119">
        <v>0</v>
      </c>
      <c r="O119">
        <v>0</v>
      </c>
      <c r="P119">
        <v>0</v>
      </c>
      <c r="Q119">
        <v>0</v>
      </c>
      <c r="R119">
        <v>0</v>
      </c>
      <c r="S119">
        <v>0</v>
      </c>
      <c r="T119" t="s">
        <v>92</v>
      </c>
      <c r="U119" t="s">
        <v>33</v>
      </c>
      <c r="V119">
        <v>497</v>
      </c>
    </row>
    <row r="120" spans="1:23" x14ac:dyDescent="0.3">
      <c r="A120" t="s">
        <v>1384</v>
      </c>
      <c r="B120" t="s">
        <v>572</v>
      </c>
      <c r="C120" t="s">
        <v>1385</v>
      </c>
      <c r="D120" t="s">
        <v>1386</v>
      </c>
      <c r="E120">
        <v>59627</v>
      </c>
      <c r="F120" t="s">
        <v>27</v>
      </c>
      <c r="G120" t="s">
        <v>28</v>
      </c>
      <c r="H120" t="s">
        <v>120</v>
      </c>
      <c r="I120" t="s">
        <v>1387</v>
      </c>
      <c r="J120">
        <v>1883</v>
      </c>
      <c r="K120" t="s">
        <v>31</v>
      </c>
      <c r="L120">
        <v>0</v>
      </c>
      <c r="M120">
        <v>3.4</v>
      </c>
      <c r="N120">
        <v>0</v>
      </c>
      <c r="O120">
        <v>0</v>
      </c>
      <c r="P120">
        <v>0</v>
      </c>
      <c r="Q120">
        <v>0</v>
      </c>
      <c r="R120">
        <v>1</v>
      </c>
      <c r="S120">
        <v>0</v>
      </c>
      <c r="T120" t="s">
        <v>92</v>
      </c>
      <c r="U120" t="s">
        <v>51</v>
      </c>
      <c r="V120">
        <v>521</v>
      </c>
      <c r="W120">
        <v>139</v>
      </c>
    </row>
    <row r="121" spans="1:23" x14ac:dyDescent="0.3">
      <c r="A121" t="s">
        <v>1465</v>
      </c>
      <c r="B121" t="s">
        <v>1442</v>
      </c>
      <c r="C121" t="s">
        <v>36</v>
      </c>
      <c r="D121" t="s">
        <v>1466</v>
      </c>
      <c r="E121">
        <v>60000</v>
      </c>
      <c r="F121" t="s">
        <v>67</v>
      </c>
      <c r="G121" t="s">
        <v>48</v>
      </c>
      <c r="H121" t="s">
        <v>120</v>
      </c>
      <c r="I121" t="s">
        <v>186</v>
      </c>
      <c r="J121">
        <v>1917</v>
      </c>
      <c r="K121" t="s">
        <v>212</v>
      </c>
      <c r="L121">
        <v>0</v>
      </c>
      <c r="M121">
        <v>3.9</v>
      </c>
      <c r="N121">
        <v>0</v>
      </c>
      <c r="O121">
        <v>0</v>
      </c>
      <c r="P121">
        <v>0</v>
      </c>
      <c r="Q121">
        <v>0</v>
      </c>
      <c r="R121">
        <v>1</v>
      </c>
      <c r="S121">
        <v>0</v>
      </c>
      <c r="T121" t="s">
        <v>92</v>
      </c>
      <c r="U121" t="s">
        <v>51</v>
      </c>
      <c r="V121">
        <v>450</v>
      </c>
      <c r="W121">
        <v>105</v>
      </c>
    </row>
    <row r="122" spans="1:23" x14ac:dyDescent="0.3">
      <c r="A122" t="s">
        <v>1570</v>
      </c>
      <c r="B122" t="s">
        <v>1571</v>
      </c>
      <c r="C122" t="s">
        <v>36</v>
      </c>
      <c r="D122" t="s">
        <v>1572</v>
      </c>
      <c r="E122">
        <v>60000</v>
      </c>
      <c r="F122" t="s">
        <v>55</v>
      </c>
      <c r="G122" t="s">
        <v>28</v>
      </c>
      <c r="H122" t="s">
        <v>56</v>
      </c>
      <c r="I122" t="s">
        <v>56</v>
      </c>
      <c r="K122" t="s">
        <v>50</v>
      </c>
      <c r="L122">
        <v>1</v>
      </c>
      <c r="M122">
        <v>5</v>
      </c>
      <c r="N122">
        <v>1</v>
      </c>
      <c r="O122">
        <v>0</v>
      </c>
      <c r="P122">
        <v>0</v>
      </c>
      <c r="Q122">
        <v>0</v>
      </c>
      <c r="R122">
        <v>1</v>
      </c>
      <c r="S122">
        <v>0</v>
      </c>
      <c r="T122" t="s">
        <v>92</v>
      </c>
      <c r="U122" t="s">
        <v>42</v>
      </c>
      <c r="V122">
        <v>115</v>
      </c>
    </row>
    <row r="123" spans="1:23" x14ac:dyDescent="0.3">
      <c r="A123" t="s">
        <v>1669</v>
      </c>
      <c r="B123" t="s">
        <v>572</v>
      </c>
      <c r="C123" t="s">
        <v>36</v>
      </c>
      <c r="D123" t="s">
        <v>1670</v>
      </c>
      <c r="E123">
        <v>60000</v>
      </c>
      <c r="F123" t="s">
        <v>55</v>
      </c>
      <c r="G123" t="s">
        <v>48</v>
      </c>
      <c r="H123" t="s">
        <v>80</v>
      </c>
      <c r="I123" t="s">
        <v>81</v>
      </c>
      <c r="K123" t="s">
        <v>50</v>
      </c>
      <c r="L123">
        <v>0</v>
      </c>
      <c r="M123">
        <v>1</v>
      </c>
      <c r="N123">
        <v>1</v>
      </c>
      <c r="O123">
        <v>0</v>
      </c>
      <c r="P123">
        <v>0</v>
      </c>
      <c r="Q123">
        <v>0</v>
      </c>
      <c r="R123">
        <v>1</v>
      </c>
      <c r="S123">
        <v>0</v>
      </c>
      <c r="T123" t="s">
        <v>92</v>
      </c>
      <c r="U123" t="s">
        <v>42</v>
      </c>
      <c r="V123">
        <v>174</v>
      </c>
    </row>
    <row r="124" spans="1:23" x14ac:dyDescent="0.3">
      <c r="A124" t="s">
        <v>715</v>
      </c>
      <c r="B124" t="s">
        <v>1442</v>
      </c>
      <c r="C124" t="s">
        <v>656</v>
      </c>
      <c r="D124" t="s">
        <v>1443</v>
      </c>
      <c r="E124">
        <v>60458</v>
      </c>
      <c r="F124" t="s">
        <v>27</v>
      </c>
      <c r="G124" t="s">
        <v>38</v>
      </c>
      <c r="H124" t="s">
        <v>39</v>
      </c>
      <c r="I124" t="s">
        <v>40</v>
      </c>
      <c r="J124">
        <v>1811</v>
      </c>
      <c r="K124" t="s">
        <v>41</v>
      </c>
      <c r="L124">
        <v>0</v>
      </c>
      <c r="M124">
        <v>4</v>
      </c>
      <c r="N124">
        <v>1</v>
      </c>
      <c r="O124">
        <v>0</v>
      </c>
      <c r="P124">
        <v>0</v>
      </c>
      <c r="Q124">
        <v>0</v>
      </c>
      <c r="R124">
        <v>0</v>
      </c>
      <c r="S124">
        <v>0</v>
      </c>
      <c r="T124" t="s">
        <v>92</v>
      </c>
      <c r="U124" t="s">
        <v>51</v>
      </c>
      <c r="V124">
        <v>331</v>
      </c>
      <c r="W124">
        <v>211</v>
      </c>
    </row>
    <row r="125" spans="1:23" x14ac:dyDescent="0.3">
      <c r="A125" t="s">
        <v>639</v>
      </c>
      <c r="B125" t="s">
        <v>640</v>
      </c>
      <c r="C125" t="s">
        <v>641</v>
      </c>
      <c r="D125" t="s">
        <v>642</v>
      </c>
      <c r="E125">
        <v>61000</v>
      </c>
      <c r="F125" t="s">
        <v>60</v>
      </c>
      <c r="G125" t="s">
        <v>318</v>
      </c>
      <c r="H125" t="s">
        <v>319</v>
      </c>
      <c r="I125" t="s">
        <v>320</v>
      </c>
      <c r="K125" t="s">
        <v>173</v>
      </c>
      <c r="L125">
        <v>0</v>
      </c>
      <c r="M125">
        <v>4.0999999999999996</v>
      </c>
      <c r="N125">
        <v>1</v>
      </c>
      <c r="O125">
        <v>0</v>
      </c>
      <c r="P125">
        <v>0</v>
      </c>
      <c r="Q125">
        <v>0</v>
      </c>
      <c r="R125">
        <v>1</v>
      </c>
      <c r="S125">
        <v>1</v>
      </c>
      <c r="T125" t="s">
        <v>509</v>
      </c>
      <c r="U125" t="s">
        <v>51</v>
      </c>
      <c r="V125">
        <v>466</v>
      </c>
    </row>
    <row r="126" spans="1:23" x14ac:dyDescent="0.3">
      <c r="A126" t="s">
        <v>639</v>
      </c>
      <c r="B126" t="s">
        <v>640</v>
      </c>
      <c r="C126" t="s">
        <v>641</v>
      </c>
      <c r="D126" t="s">
        <v>642</v>
      </c>
      <c r="E126">
        <v>61000</v>
      </c>
      <c r="F126" t="s">
        <v>60</v>
      </c>
      <c r="G126" t="s">
        <v>318</v>
      </c>
      <c r="H126" t="s">
        <v>319</v>
      </c>
      <c r="I126" t="s">
        <v>320</v>
      </c>
      <c r="K126" t="s">
        <v>173</v>
      </c>
      <c r="L126">
        <v>0</v>
      </c>
      <c r="M126">
        <v>4.0999999999999996</v>
      </c>
      <c r="N126">
        <v>1</v>
      </c>
      <c r="O126">
        <v>0</v>
      </c>
      <c r="P126">
        <v>0</v>
      </c>
      <c r="Q126">
        <v>0</v>
      </c>
      <c r="R126">
        <v>1</v>
      </c>
      <c r="S126">
        <v>1</v>
      </c>
      <c r="T126" t="s">
        <v>509</v>
      </c>
      <c r="U126" t="s">
        <v>51</v>
      </c>
      <c r="V126">
        <v>466</v>
      </c>
    </row>
    <row r="127" spans="1:23" x14ac:dyDescent="0.3">
      <c r="A127" t="s">
        <v>1337</v>
      </c>
      <c r="B127" t="s">
        <v>572</v>
      </c>
      <c r="C127" t="s">
        <v>36</v>
      </c>
      <c r="D127" t="s">
        <v>1338</v>
      </c>
      <c r="E127">
        <v>61000</v>
      </c>
      <c r="F127" t="s">
        <v>56</v>
      </c>
      <c r="G127" t="s">
        <v>56</v>
      </c>
      <c r="H127" t="s">
        <v>56</v>
      </c>
      <c r="I127" t="s">
        <v>56</v>
      </c>
      <c r="K127" t="s">
        <v>56</v>
      </c>
      <c r="L127">
        <v>1</v>
      </c>
      <c r="N127">
        <v>0</v>
      </c>
      <c r="O127">
        <v>0</v>
      </c>
      <c r="P127">
        <v>0</v>
      </c>
      <c r="Q127">
        <v>0</v>
      </c>
      <c r="R127">
        <v>1</v>
      </c>
      <c r="S127">
        <v>0</v>
      </c>
      <c r="T127" t="s">
        <v>92</v>
      </c>
      <c r="U127" t="s">
        <v>33</v>
      </c>
      <c r="V127">
        <v>150</v>
      </c>
    </row>
    <row r="128" spans="1:23" x14ac:dyDescent="0.3">
      <c r="A128" t="s">
        <v>1337</v>
      </c>
      <c r="B128" t="s">
        <v>572</v>
      </c>
      <c r="C128" t="s">
        <v>36</v>
      </c>
      <c r="D128" t="s">
        <v>1338</v>
      </c>
      <c r="E128">
        <v>61000</v>
      </c>
      <c r="F128" t="s">
        <v>56</v>
      </c>
      <c r="G128" t="s">
        <v>56</v>
      </c>
      <c r="H128" t="s">
        <v>56</v>
      </c>
      <c r="I128" t="s">
        <v>56</v>
      </c>
      <c r="K128" t="s">
        <v>56</v>
      </c>
      <c r="L128">
        <v>1</v>
      </c>
      <c r="N128">
        <v>0</v>
      </c>
      <c r="O128">
        <v>0</v>
      </c>
      <c r="P128">
        <v>0</v>
      </c>
      <c r="Q128">
        <v>0</v>
      </c>
      <c r="R128">
        <v>1</v>
      </c>
      <c r="S128">
        <v>0</v>
      </c>
      <c r="T128" t="s">
        <v>92</v>
      </c>
      <c r="U128" t="s">
        <v>33</v>
      </c>
      <c r="V128">
        <v>150</v>
      </c>
    </row>
    <row r="129" spans="1:23" x14ac:dyDescent="0.3">
      <c r="A129" t="s">
        <v>1337</v>
      </c>
      <c r="B129" t="s">
        <v>572</v>
      </c>
      <c r="C129" t="s">
        <v>36</v>
      </c>
      <c r="D129" t="s">
        <v>1338</v>
      </c>
      <c r="E129">
        <v>61000</v>
      </c>
      <c r="F129" t="s">
        <v>56</v>
      </c>
      <c r="G129" t="s">
        <v>56</v>
      </c>
      <c r="H129" t="s">
        <v>56</v>
      </c>
      <c r="I129" t="s">
        <v>56</v>
      </c>
      <c r="K129" t="s">
        <v>56</v>
      </c>
      <c r="L129">
        <v>1</v>
      </c>
      <c r="N129">
        <v>0</v>
      </c>
      <c r="O129">
        <v>0</v>
      </c>
      <c r="P129">
        <v>0</v>
      </c>
      <c r="Q129">
        <v>0</v>
      </c>
      <c r="R129">
        <v>1</v>
      </c>
      <c r="S129">
        <v>0</v>
      </c>
      <c r="T129" t="s">
        <v>92</v>
      </c>
      <c r="U129" t="s">
        <v>33</v>
      </c>
      <c r="V129">
        <v>150</v>
      </c>
    </row>
    <row r="130" spans="1:23" x14ac:dyDescent="0.3">
      <c r="A130" t="s">
        <v>1337</v>
      </c>
      <c r="B130" t="s">
        <v>572</v>
      </c>
      <c r="C130" t="s">
        <v>36</v>
      </c>
      <c r="D130" t="s">
        <v>1338</v>
      </c>
      <c r="E130">
        <v>61000</v>
      </c>
      <c r="F130" t="s">
        <v>56</v>
      </c>
      <c r="G130" t="s">
        <v>56</v>
      </c>
      <c r="H130" t="s">
        <v>56</v>
      </c>
      <c r="I130" t="s">
        <v>56</v>
      </c>
      <c r="K130" t="s">
        <v>56</v>
      </c>
      <c r="L130">
        <v>1</v>
      </c>
      <c r="N130">
        <v>0</v>
      </c>
      <c r="O130">
        <v>0</v>
      </c>
      <c r="P130">
        <v>0</v>
      </c>
      <c r="Q130">
        <v>0</v>
      </c>
      <c r="R130">
        <v>1</v>
      </c>
      <c r="S130">
        <v>0</v>
      </c>
      <c r="T130" t="s">
        <v>92</v>
      </c>
      <c r="U130" t="s">
        <v>33</v>
      </c>
      <c r="V130">
        <v>150</v>
      </c>
    </row>
    <row r="131" spans="1:23" x14ac:dyDescent="0.3">
      <c r="A131" t="s">
        <v>1337</v>
      </c>
      <c r="B131" t="s">
        <v>572</v>
      </c>
      <c r="C131" t="s">
        <v>36</v>
      </c>
      <c r="D131" t="s">
        <v>1338</v>
      </c>
      <c r="E131">
        <v>61000</v>
      </c>
      <c r="F131" t="s">
        <v>56</v>
      </c>
      <c r="G131" t="s">
        <v>56</v>
      </c>
      <c r="H131" t="s">
        <v>56</v>
      </c>
      <c r="I131" t="s">
        <v>56</v>
      </c>
      <c r="K131" t="s">
        <v>56</v>
      </c>
      <c r="L131">
        <v>1</v>
      </c>
      <c r="N131">
        <v>0</v>
      </c>
      <c r="O131">
        <v>0</v>
      </c>
      <c r="P131">
        <v>0</v>
      </c>
      <c r="Q131">
        <v>0</v>
      </c>
      <c r="R131">
        <v>1</v>
      </c>
      <c r="S131">
        <v>0</v>
      </c>
      <c r="T131" t="s">
        <v>92</v>
      </c>
      <c r="U131" t="s">
        <v>33</v>
      </c>
      <c r="V131">
        <v>150</v>
      </c>
    </row>
    <row r="132" spans="1:23" x14ac:dyDescent="0.3">
      <c r="A132" t="s">
        <v>1117</v>
      </c>
      <c r="B132" t="s">
        <v>572</v>
      </c>
      <c r="C132" t="s">
        <v>365</v>
      </c>
      <c r="D132" t="s">
        <v>1543</v>
      </c>
      <c r="E132">
        <v>61551</v>
      </c>
      <c r="F132" t="s">
        <v>55</v>
      </c>
      <c r="G132" t="s">
        <v>48</v>
      </c>
      <c r="H132" t="s">
        <v>248</v>
      </c>
      <c r="I132" t="s">
        <v>310</v>
      </c>
      <c r="K132" t="s">
        <v>50</v>
      </c>
      <c r="L132">
        <v>0</v>
      </c>
      <c r="M132">
        <v>3.1</v>
      </c>
      <c r="N132">
        <v>0</v>
      </c>
      <c r="O132">
        <v>0</v>
      </c>
      <c r="P132">
        <v>0</v>
      </c>
      <c r="Q132">
        <v>1</v>
      </c>
      <c r="R132">
        <v>0</v>
      </c>
      <c r="S132">
        <v>0</v>
      </c>
      <c r="T132" t="s">
        <v>92</v>
      </c>
      <c r="U132" t="s">
        <v>51</v>
      </c>
      <c r="V132">
        <v>263</v>
      </c>
    </row>
    <row r="133" spans="1:23" x14ac:dyDescent="0.3">
      <c r="A133" t="s">
        <v>597</v>
      </c>
      <c r="B133" t="s">
        <v>978</v>
      </c>
      <c r="C133" t="s">
        <v>599</v>
      </c>
      <c r="D133" t="s">
        <v>979</v>
      </c>
      <c r="E133">
        <v>61680</v>
      </c>
      <c r="F133" t="s">
        <v>27</v>
      </c>
      <c r="G133" t="s">
        <v>318</v>
      </c>
      <c r="H133" t="s">
        <v>319</v>
      </c>
      <c r="I133" t="s">
        <v>320</v>
      </c>
      <c r="J133">
        <v>1905</v>
      </c>
      <c r="K133" t="s">
        <v>41</v>
      </c>
      <c r="L133">
        <v>1</v>
      </c>
      <c r="M133">
        <v>4.3</v>
      </c>
      <c r="N133">
        <v>0</v>
      </c>
      <c r="O133">
        <v>0</v>
      </c>
      <c r="P133">
        <v>0</v>
      </c>
      <c r="Q133">
        <v>0</v>
      </c>
      <c r="R133">
        <v>1</v>
      </c>
      <c r="S133">
        <v>0</v>
      </c>
      <c r="T133" t="s">
        <v>222</v>
      </c>
      <c r="U133" t="s">
        <v>42</v>
      </c>
      <c r="V133">
        <v>372</v>
      </c>
      <c r="W133">
        <v>117</v>
      </c>
    </row>
    <row r="134" spans="1:23" x14ac:dyDescent="0.3">
      <c r="A134" t="s">
        <v>597</v>
      </c>
      <c r="B134" t="s">
        <v>978</v>
      </c>
      <c r="C134" t="s">
        <v>599</v>
      </c>
      <c r="D134" t="s">
        <v>979</v>
      </c>
      <c r="E134">
        <v>61680</v>
      </c>
      <c r="F134" t="s">
        <v>27</v>
      </c>
      <c r="G134" t="s">
        <v>318</v>
      </c>
      <c r="H134" t="s">
        <v>319</v>
      </c>
      <c r="I134" t="s">
        <v>320</v>
      </c>
      <c r="J134">
        <v>1905</v>
      </c>
      <c r="K134" t="s">
        <v>41</v>
      </c>
      <c r="L134">
        <v>1</v>
      </c>
      <c r="M134">
        <v>4.3</v>
      </c>
      <c r="N134">
        <v>0</v>
      </c>
      <c r="O134">
        <v>0</v>
      </c>
      <c r="P134">
        <v>0</v>
      </c>
      <c r="Q134">
        <v>0</v>
      </c>
      <c r="R134">
        <v>1</v>
      </c>
      <c r="S134">
        <v>0</v>
      </c>
      <c r="T134" t="s">
        <v>222</v>
      </c>
      <c r="U134" t="s">
        <v>42</v>
      </c>
      <c r="V134">
        <v>372</v>
      </c>
      <c r="W134">
        <v>117</v>
      </c>
    </row>
    <row r="135" spans="1:23" x14ac:dyDescent="0.3">
      <c r="A135" t="s">
        <v>597</v>
      </c>
      <c r="B135" t="s">
        <v>978</v>
      </c>
      <c r="C135" t="s">
        <v>599</v>
      </c>
      <c r="D135" t="s">
        <v>979</v>
      </c>
      <c r="E135">
        <v>61680</v>
      </c>
      <c r="F135" t="s">
        <v>27</v>
      </c>
      <c r="G135" t="s">
        <v>318</v>
      </c>
      <c r="H135" t="s">
        <v>319</v>
      </c>
      <c r="I135" t="s">
        <v>320</v>
      </c>
      <c r="J135">
        <v>1905</v>
      </c>
      <c r="K135" t="s">
        <v>41</v>
      </c>
      <c r="L135">
        <v>1</v>
      </c>
      <c r="M135">
        <v>4.3</v>
      </c>
      <c r="N135">
        <v>0</v>
      </c>
      <c r="O135">
        <v>0</v>
      </c>
      <c r="P135">
        <v>0</v>
      </c>
      <c r="Q135">
        <v>0</v>
      </c>
      <c r="R135">
        <v>1</v>
      </c>
      <c r="S135">
        <v>0</v>
      </c>
      <c r="T135" t="s">
        <v>222</v>
      </c>
      <c r="U135" t="s">
        <v>42</v>
      </c>
      <c r="V135">
        <v>372</v>
      </c>
      <c r="W135">
        <v>117</v>
      </c>
    </row>
    <row r="136" spans="1:23" x14ac:dyDescent="0.3">
      <c r="A136" t="s">
        <v>597</v>
      </c>
      <c r="B136" t="s">
        <v>978</v>
      </c>
      <c r="C136" t="s">
        <v>599</v>
      </c>
      <c r="D136" t="s">
        <v>979</v>
      </c>
      <c r="E136">
        <v>61680</v>
      </c>
      <c r="F136" t="s">
        <v>27</v>
      </c>
      <c r="G136" t="s">
        <v>318</v>
      </c>
      <c r="H136" t="s">
        <v>319</v>
      </c>
      <c r="I136" t="s">
        <v>320</v>
      </c>
      <c r="J136">
        <v>1905</v>
      </c>
      <c r="K136" t="s">
        <v>41</v>
      </c>
      <c r="L136">
        <v>1</v>
      </c>
      <c r="M136">
        <v>4.3</v>
      </c>
      <c r="N136">
        <v>0</v>
      </c>
      <c r="O136">
        <v>0</v>
      </c>
      <c r="P136">
        <v>0</v>
      </c>
      <c r="Q136">
        <v>0</v>
      </c>
      <c r="R136">
        <v>1</v>
      </c>
      <c r="S136">
        <v>0</v>
      </c>
      <c r="T136" t="s">
        <v>222</v>
      </c>
      <c r="U136" t="s">
        <v>42</v>
      </c>
      <c r="V136">
        <v>372</v>
      </c>
      <c r="W136">
        <v>117</v>
      </c>
    </row>
    <row r="137" spans="1:23" x14ac:dyDescent="0.3">
      <c r="A137" t="s">
        <v>597</v>
      </c>
      <c r="B137" t="s">
        <v>978</v>
      </c>
      <c r="C137" t="s">
        <v>599</v>
      </c>
      <c r="D137" t="s">
        <v>979</v>
      </c>
      <c r="E137">
        <v>61680</v>
      </c>
      <c r="F137" t="s">
        <v>27</v>
      </c>
      <c r="G137" t="s">
        <v>318</v>
      </c>
      <c r="H137" t="s">
        <v>319</v>
      </c>
      <c r="I137" t="s">
        <v>320</v>
      </c>
      <c r="J137">
        <v>1905</v>
      </c>
      <c r="K137" t="s">
        <v>41</v>
      </c>
      <c r="L137">
        <v>1</v>
      </c>
      <c r="M137">
        <v>4.3</v>
      </c>
      <c r="N137">
        <v>0</v>
      </c>
      <c r="O137">
        <v>0</v>
      </c>
      <c r="P137">
        <v>0</v>
      </c>
      <c r="Q137">
        <v>0</v>
      </c>
      <c r="R137">
        <v>1</v>
      </c>
      <c r="S137">
        <v>0</v>
      </c>
      <c r="T137" t="s">
        <v>222</v>
      </c>
      <c r="U137" t="s">
        <v>42</v>
      </c>
      <c r="V137">
        <v>372</v>
      </c>
      <c r="W137">
        <v>117</v>
      </c>
    </row>
    <row r="138" spans="1:23" x14ac:dyDescent="0.3">
      <c r="A138" t="s">
        <v>597</v>
      </c>
      <c r="B138" t="s">
        <v>978</v>
      </c>
      <c r="C138" t="s">
        <v>599</v>
      </c>
      <c r="D138" t="s">
        <v>979</v>
      </c>
      <c r="E138">
        <v>61680</v>
      </c>
      <c r="F138" t="s">
        <v>27</v>
      </c>
      <c r="G138" t="s">
        <v>318</v>
      </c>
      <c r="H138" t="s">
        <v>319</v>
      </c>
      <c r="I138" t="s">
        <v>320</v>
      </c>
      <c r="J138">
        <v>1905</v>
      </c>
      <c r="K138" t="s">
        <v>41</v>
      </c>
      <c r="L138">
        <v>1</v>
      </c>
      <c r="M138">
        <v>4.3</v>
      </c>
      <c r="N138">
        <v>0</v>
      </c>
      <c r="O138">
        <v>0</v>
      </c>
      <c r="P138">
        <v>0</v>
      </c>
      <c r="Q138">
        <v>0</v>
      </c>
      <c r="R138">
        <v>1</v>
      </c>
      <c r="S138">
        <v>0</v>
      </c>
      <c r="T138" t="s">
        <v>222</v>
      </c>
      <c r="U138" t="s">
        <v>42</v>
      </c>
      <c r="V138">
        <v>372</v>
      </c>
      <c r="W138">
        <v>117</v>
      </c>
    </row>
    <row r="139" spans="1:23" x14ac:dyDescent="0.3">
      <c r="A139" t="s">
        <v>1521</v>
      </c>
      <c r="B139" t="s">
        <v>572</v>
      </c>
      <c r="C139" t="s">
        <v>1522</v>
      </c>
      <c r="D139" t="s">
        <v>1523</v>
      </c>
      <c r="E139">
        <v>61695</v>
      </c>
      <c r="F139" t="s">
        <v>67</v>
      </c>
      <c r="G139" t="s">
        <v>28</v>
      </c>
      <c r="H139" t="s">
        <v>101</v>
      </c>
      <c r="I139" t="s">
        <v>102</v>
      </c>
      <c r="J139">
        <v>1903</v>
      </c>
      <c r="K139" t="s">
        <v>41</v>
      </c>
      <c r="L139">
        <v>0</v>
      </c>
      <c r="M139">
        <v>3.6</v>
      </c>
      <c r="N139">
        <v>0</v>
      </c>
      <c r="O139">
        <v>0</v>
      </c>
      <c r="P139">
        <v>0</v>
      </c>
      <c r="Q139">
        <v>0</v>
      </c>
      <c r="R139">
        <v>1</v>
      </c>
      <c r="S139">
        <v>0</v>
      </c>
      <c r="T139" t="s">
        <v>92</v>
      </c>
      <c r="U139" t="s">
        <v>51</v>
      </c>
      <c r="V139">
        <v>426</v>
      </c>
      <c r="W139">
        <v>119</v>
      </c>
    </row>
    <row r="140" spans="1:23" x14ac:dyDescent="0.3">
      <c r="A140" t="s">
        <v>1557</v>
      </c>
      <c r="B140" t="s">
        <v>572</v>
      </c>
      <c r="C140" t="s">
        <v>1050</v>
      </c>
      <c r="D140" t="s">
        <v>1558</v>
      </c>
      <c r="E140">
        <v>61822</v>
      </c>
      <c r="F140" t="s">
        <v>151</v>
      </c>
      <c r="G140" t="s">
        <v>48</v>
      </c>
      <c r="H140" t="s">
        <v>56</v>
      </c>
      <c r="I140" t="s">
        <v>56</v>
      </c>
      <c r="K140" t="s">
        <v>50</v>
      </c>
      <c r="L140">
        <v>0</v>
      </c>
      <c r="M140">
        <v>3.9</v>
      </c>
      <c r="N140">
        <v>0</v>
      </c>
      <c r="O140">
        <v>0</v>
      </c>
      <c r="P140">
        <v>0</v>
      </c>
      <c r="Q140">
        <v>0</v>
      </c>
      <c r="R140">
        <v>1</v>
      </c>
      <c r="S140">
        <v>0</v>
      </c>
      <c r="T140" t="s">
        <v>92</v>
      </c>
      <c r="U140" t="s">
        <v>33</v>
      </c>
      <c r="V140">
        <v>549</v>
      </c>
    </row>
    <row r="141" spans="1:23" x14ac:dyDescent="0.3">
      <c r="A141" t="s">
        <v>1627</v>
      </c>
      <c r="B141" t="s">
        <v>1442</v>
      </c>
      <c r="C141" t="s">
        <v>312</v>
      </c>
      <c r="D141" t="s">
        <v>1628</v>
      </c>
      <c r="E141">
        <v>61917</v>
      </c>
      <c r="F141" t="s">
        <v>151</v>
      </c>
      <c r="G141" t="s">
        <v>48</v>
      </c>
      <c r="H141" t="s">
        <v>56</v>
      </c>
      <c r="I141" t="s">
        <v>56</v>
      </c>
      <c r="K141" t="s">
        <v>173</v>
      </c>
      <c r="L141">
        <v>0</v>
      </c>
      <c r="M141">
        <v>4.3</v>
      </c>
      <c r="N141">
        <v>0</v>
      </c>
      <c r="O141">
        <v>0</v>
      </c>
      <c r="P141">
        <v>0</v>
      </c>
      <c r="Q141">
        <v>0</v>
      </c>
      <c r="R141">
        <v>0</v>
      </c>
      <c r="S141">
        <v>0</v>
      </c>
      <c r="T141" t="s">
        <v>92</v>
      </c>
      <c r="U141" t="s">
        <v>51</v>
      </c>
      <c r="V141">
        <v>154</v>
      </c>
    </row>
    <row r="142" spans="1:23" x14ac:dyDescent="0.3">
      <c r="A142" t="s">
        <v>506</v>
      </c>
      <c r="B142" t="s">
        <v>507</v>
      </c>
      <c r="C142" t="s">
        <v>108</v>
      </c>
      <c r="D142" t="s">
        <v>508</v>
      </c>
      <c r="E142">
        <v>62500</v>
      </c>
      <c r="F142" t="s">
        <v>60</v>
      </c>
      <c r="G142" t="s">
        <v>48</v>
      </c>
      <c r="H142" t="s">
        <v>110</v>
      </c>
      <c r="I142" t="s">
        <v>111</v>
      </c>
      <c r="K142" t="s">
        <v>112</v>
      </c>
      <c r="L142">
        <v>0</v>
      </c>
      <c r="M142">
        <v>4.2</v>
      </c>
      <c r="N142">
        <v>0</v>
      </c>
      <c r="O142">
        <v>0</v>
      </c>
      <c r="P142">
        <v>0</v>
      </c>
      <c r="Q142">
        <v>0</v>
      </c>
      <c r="R142">
        <v>0</v>
      </c>
      <c r="S142">
        <v>1</v>
      </c>
      <c r="T142" t="s">
        <v>509</v>
      </c>
      <c r="U142" t="s">
        <v>33</v>
      </c>
      <c r="V142">
        <v>88</v>
      </c>
    </row>
    <row r="143" spans="1:23" x14ac:dyDescent="0.3">
      <c r="A143" t="s">
        <v>506</v>
      </c>
      <c r="B143" t="s">
        <v>507</v>
      </c>
      <c r="C143" t="s">
        <v>108</v>
      </c>
      <c r="D143" t="s">
        <v>508</v>
      </c>
      <c r="E143">
        <v>62500</v>
      </c>
      <c r="F143" t="s">
        <v>60</v>
      </c>
      <c r="G143" t="s">
        <v>48</v>
      </c>
      <c r="H143" t="s">
        <v>110</v>
      </c>
      <c r="I143" t="s">
        <v>111</v>
      </c>
      <c r="K143" t="s">
        <v>112</v>
      </c>
      <c r="L143">
        <v>0</v>
      </c>
      <c r="M143">
        <v>4.2</v>
      </c>
      <c r="N143">
        <v>0</v>
      </c>
      <c r="O143">
        <v>0</v>
      </c>
      <c r="P143">
        <v>0</v>
      </c>
      <c r="Q143">
        <v>0</v>
      </c>
      <c r="R143">
        <v>0</v>
      </c>
      <c r="S143">
        <v>1</v>
      </c>
      <c r="T143" t="s">
        <v>509</v>
      </c>
      <c r="U143" t="s">
        <v>33</v>
      </c>
      <c r="V143">
        <v>88</v>
      </c>
    </row>
    <row r="144" spans="1:23" x14ac:dyDescent="0.3">
      <c r="A144" t="s">
        <v>506</v>
      </c>
      <c r="B144" t="s">
        <v>507</v>
      </c>
      <c r="C144" t="s">
        <v>108</v>
      </c>
      <c r="D144" t="s">
        <v>508</v>
      </c>
      <c r="E144">
        <v>62500</v>
      </c>
      <c r="F144" t="s">
        <v>60</v>
      </c>
      <c r="G144" t="s">
        <v>48</v>
      </c>
      <c r="H144" t="s">
        <v>110</v>
      </c>
      <c r="I144" t="s">
        <v>111</v>
      </c>
      <c r="K144" t="s">
        <v>112</v>
      </c>
      <c r="L144">
        <v>0</v>
      </c>
      <c r="M144">
        <v>4.2</v>
      </c>
      <c r="N144">
        <v>0</v>
      </c>
      <c r="O144">
        <v>0</v>
      </c>
      <c r="P144">
        <v>0</v>
      </c>
      <c r="Q144">
        <v>0</v>
      </c>
      <c r="R144">
        <v>0</v>
      </c>
      <c r="S144">
        <v>1</v>
      </c>
      <c r="T144" t="s">
        <v>509</v>
      </c>
      <c r="U144" t="s">
        <v>33</v>
      </c>
      <c r="V144">
        <v>88</v>
      </c>
    </row>
    <row r="145" spans="1:22" x14ac:dyDescent="0.3">
      <c r="A145" t="s">
        <v>506</v>
      </c>
      <c r="B145" t="s">
        <v>507</v>
      </c>
      <c r="C145" t="s">
        <v>108</v>
      </c>
      <c r="D145" t="s">
        <v>508</v>
      </c>
      <c r="E145">
        <v>62500</v>
      </c>
      <c r="F145" t="s">
        <v>60</v>
      </c>
      <c r="G145" t="s">
        <v>48</v>
      </c>
      <c r="H145" t="s">
        <v>110</v>
      </c>
      <c r="I145" t="s">
        <v>111</v>
      </c>
      <c r="K145" t="s">
        <v>112</v>
      </c>
      <c r="L145">
        <v>0</v>
      </c>
      <c r="M145">
        <v>4.2</v>
      </c>
      <c r="N145">
        <v>0</v>
      </c>
      <c r="O145">
        <v>0</v>
      </c>
      <c r="P145">
        <v>0</v>
      </c>
      <c r="Q145">
        <v>0</v>
      </c>
      <c r="R145">
        <v>0</v>
      </c>
      <c r="S145">
        <v>1</v>
      </c>
      <c r="T145" t="s">
        <v>509</v>
      </c>
      <c r="U145" t="s">
        <v>33</v>
      </c>
      <c r="V145">
        <v>88</v>
      </c>
    </row>
    <row r="146" spans="1:22" x14ac:dyDescent="0.3">
      <c r="A146" t="s">
        <v>506</v>
      </c>
      <c r="B146" t="s">
        <v>507</v>
      </c>
      <c r="C146" t="s">
        <v>108</v>
      </c>
      <c r="D146" t="s">
        <v>508</v>
      </c>
      <c r="E146">
        <v>62500</v>
      </c>
      <c r="F146" t="s">
        <v>60</v>
      </c>
      <c r="G146" t="s">
        <v>48</v>
      </c>
      <c r="H146" t="s">
        <v>110</v>
      </c>
      <c r="I146" t="s">
        <v>111</v>
      </c>
      <c r="K146" t="s">
        <v>112</v>
      </c>
      <c r="L146">
        <v>0</v>
      </c>
      <c r="M146">
        <v>4.2</v>
      </c>
      <c r="N146">
        <v>0</v>
      </c>
      <c r="O146">
        <v>0</v>
      </c>
      <c r="P146">
        <v>0</v>
      </c>
      <c r="Q146">
        <v>0</v>
      </c>
      <c r="R146">
        <v>0</v>
      </c>
      <c r="S146">
        <v>1</v>
      </c>
      <c r="T146" t="s">
        <v>509</v>
      </c>
      <c r="U146" t="s">
        <v>33</v>
      </c>
      <c r="V146">
        <v>88</v>
      </c>
    </row>
    <row r="147" spans="1:22" x14ac:dyDescent="0.3">
      <c r="A147" t="s">
        <v>506</v>
      </c>
      <c r="B147" t="s">
        <v>507</v>
      </c>
      <c r="C147" t="s">
        <v>108</v>
      </c>
      <c r="D147" t="s">
        <v>508</v>
      </c>
      <c r="E147">
        <v>62500</v>
      </c>
      <c r="F147" t="s">
        <v>60</v>
      </c>
      <c r="G147" t="s">
        <v>48</v>
      </c>
      <c r="H147" t="s">
        <v>110</v>
      </c>
      <c r="I147" t="s">
        <v>111</v>
      </c>
      <c r="K147" t="s">
        <v>112</v>
      </c>
      <c r="L147">
        <v>0</v>
      </c>
      <c r="M147">
        <v>4.2</v>
      </c>
      <c r="N147">
        <v>0</v>
      </c>
      <c r="O147">
        <v>0</v>
      </c>
      <c r="P147">
        <v>0</v>
      </c>
      <c r="Q147">
        <v>0</v>
      </c>
      <c r="R147">
        <v>0</v>
      </c>
      <c r="S147">
        <v>1</v>
      </c>
      <c r="T147" t="s">
        <v>509</v>
      </c>
      <c r="U147" t="s">
        <v>33</v>
      </c>
      <c r="V147">
        <v>88</v>
      </c>
    </row>
    <row r="148" spans="1:22" x14ac:dyDescent="0.3">
      <c r="A148" t="s">
        <v>506</v>
      </c>
      <c r="B148" t="s">
        <v>507</v>
      </c>
      <c r="C148" t="s">
        <v>108</v>
      </c>
      <c r="D148" t="s">
        <v>508</v>
      </c>
      <c r="E148">
        <v>62500</v>
      </c>
      <c r="F148" t="s">
        <v>60</v>
      </c>
      <c r="G148" t="s">
        <v>48</v>
      </c>
      <c r="H148" t="s">
        <v>110</v>
      </c>
      <c r="I148" t="s">
        <v>111</v>
      </c>
      <c r="K148" t="s">
        <v>112</v>
      </c>
      <c r="L148">
        <v>0</v>
      </c>
      <c r="M148">
        <v>4.2</v>
      </c>
      <c r="N148">
        <v>0</v>
      </c>
      <c r="O148">
        <v>0</v>
      </c>
      <c r="P148">
        <v>0</v>
      </c>
      <c r="Q148">
        <v>0</v>
      </c>
      <c r="R148">
        <v>0</v>
      </c>
      <c r="S148">
        <v>1</v>
      </c>
      <c r="T148" t="s">
        <v>509</v>
      </c>
      <c r="U148" t="s">
        <v>33</v>
      </c>
      <c r="V148">
        <v>88</v>
      </c>
    </row>
    <row r="149" spans="1:22" x14ac:dyDescent="0.3">
      <c r="A149" t="s">
        <v>506</v>
      </c>
      <c r="B149" t="s">
        <v>507</v>
      </c>
      <c r="C149" t="s">
        <v>108</v>
      </c>
      <c r="D149" t="s">
        <v>508</v>
      </c>
      <c r="E149">
        <v>62500</v>
      </c>
      <c r="F149" t="s">
        <v>60</v>
      </c>
      <c r="G149" t="s">
        <v>48</v>
      </c>
      <c r="H149" t="s">
        <v>110</v>
      </c>
      <c r="I149" t="s">
        <v>111</v>
      </c>
      <c r="K149" t="s">
        <v>112</v>
      </c>
      <c r="L149">
        <v>0</v>
      </c>
      <c r="M149">
        <v>4.2</v>
      </c>
      <c r="N149">
        <v>0</v>
      </c>
      <c r="O149">
        <v>0</v>
      </c>
      <c r="P149">
        <v>0</v>
      </c>
      <c r="Q149">
        <v>0</v>
      </c>
      <c r="R149">
        <v>0</v>
      </c>
      <c r="S149">
        <v>1</v>
      </c>
      <c r="T149" t="s">
        <v>509</v>
      </c>
      <c r="U149" t="s">
        <v>33</v>
      </c>
      <c r="V149">
        <v>88</v>
      </c>
    </row>
    <row r="150" spans="1:22" x14ac:dyDescent="0.3">
      <c r="A150" t="s">
        <v>506</v>
      </c>
      <c r="B150" t="s">
        <v>507</v>
      </c>
      <c r="C150" t="s">
        <v>108</v>
      </c>
      <c r="D150" t="s">
        <v>508</v>
      </c>
      <c r="E150">
        <v>62500</v>
      </c>
      <c r="F150" t="s">
        <v>60</v>
      </c>
      <c r="G150" t="s">
        <v>48</v>
      </c>
      <c r="H150" t="s">
        <v>110</v>
      </c>
      <c r="I150" t="s">
        <v>111</v>
      </c>
      <c r="K150" t="s">
        <v>112</v>
      </c>
      <c r="L150">
        <v>0</v>
      </c>
      <c r="M150">
        <v>4.2</v>
      </c>
      <c r="N150">
        <v>0</v>
      </c>
      <c r="O150">
        <v>0</v>
      </c>
      <c r="P150">
        <v>0</v>
      </c>
      <c r="Q150">
        <v>0</v>
      </c>
      <c r="R150">
        <v>0</v>
      </c>
      <c r="S150">
        <v>1</v>
      </c>
      <c r="T150" t="s">
        <v>509</v>
      </c>
      <c r="U150" t="s">
        <v>33</v>
      </c>
      <c r="V150">
        <v>88</v>
      </c>
    </row>
    <row r="151" spans="1:22" x14ac:dyDescent="0.3">
      <c r="A151" t="s">
        <v>506</v>
      </c>
      <c r="B151" t="s">
        <v>507</v>
      </c>
      <c r="C151" t="s">
        <v>108</v>
      </c>
      <c r="D151" t="s">
        <v>508</v>
      </c>
      <c r="E151">
        <v>62500</v>
      </c>
      <c r="F151" t="s">
        <v>60</v>
      </c>
      <c r="G151" t="s">
        <v>48</v>
      </c>
      <c r="H151" t="s">
        <v>110</v>
      </c>
      <c r="I151" t="s">
        <v>111</v>
      </c>
      <c r="K151" t="s">
        <v>112</v>
      </c>
      <c r="L151">
        <v>0</v>
      </c>
      <c r="M151">
        <v>4.2</v>
      </c>
      <c r="N151">
        <v>0</v>
      </c>
      <c r="O151">
        <v>0</v>
      </c>
      <c r="P151">
        <v>0</v>
      </c>
      <c r="Q151">
        <v>0</v>
      </c>
      <c r="R151">
        <v>0</v>
      </c>
      <c r="S151">
        <v>1</v>
      </c>
      <c r="T151" t="s">
        <v>509</v>
      </c>
      <c r="U151" t="s">
        <v>33</v>
      </c>
      <c r="V151">
        <v>88</v>
      </c>
    </row>
    <row r="152" spans="1:22" x14ac:dyDescent="0.3">
      <c r="A152" t="s">
        <v>506</v>
      </c>
      <c r="B152" t="s">
        <v>507</v>
      </c>
      <c r="C152" t="s">
        <v>108</v>
      </c>
      <c r="D152" t="s">
        <v>508</v>
      </c>
      <c r="E152">
        <v>62500</v>
      </c>
      <c r="F152" t="s">
        <v>60</v>
      </c>
      <c r="G152" t="s">
        <v>48</v>
      </c>
      <c r="H152" t="s">
        <v>110</v>
      </c>
      <c r="I152" t="s">
        <v>111</v>
      </c>
      <c r="K152" t="s">
        <v>112</v>
      </c>
      <c r="L152">
        <v>0</v>
      </c>
      <c r="M152">
        <v>4.2</v>
      </c>
      <c r="N152">
        <v>0</v>
      </c>
      <c r="O152">
        <v>0</v>
      </c>
      <c r="P152">
        <v>0</v>
      </c>
      <c r="Q152">
        <v>0</v>
      </c>
      <c r="R152">
        <v>0</v>
      </c>
      <c r="S152">
        <v>1</v>
      </c>
      <c r="T152" t="s">
        <v>509</v>
      </c>
      <c r="U152" t="s">
        <v>33</v>
      </c>
      <c r="V152">
        <v>88</v>
      </c>
    </row>
    <row r="153" spans="1:22" x14ac:dyDescent="0.3">
      <c r="A153" t="s">
        <v>506</v>
      </c>
      <c r="B153" t="s">
        <v>507</v>
      </c>
      <c r="C153" t="s">
        <v>108</v>
      </c>
      <c r="D153" t="s">
        <v>508</v>
      </c>
      <c r="E153">
        <v>62500</v>
      </c>
      <c r="F153" t="s">
        <v>60</v>
      </c>
      <c r="G153" t="s">
        <v>48</v>
      </c>
      <c r="H153" t="s">
        <v>110</v>
      </c>
      <c r="I153" t="s">
        <v>111</v>
      </c>
      <c r="K153" t="s">
        <v>112</v>
      </c>
      <c r="L153">
        <v>0</v>
      </c>
      <c r="M153">
        <v>4.2</v>
      </c>
      <c r="N153">
        <v>0</v>
      </c>
      <c r="O153">
        <v>0</v>
      </c>
      <c r="P153">
        <v>0</v>
      </c>
      <c r="Q153">
        <v>0</v>
      </c>
      <c r="R153">
        <v>0</v>
      </c>
      <c r="S153">
        <v>1</v>
      </c>
      <c r="T153" t="s">
        <v>509</v>
      </c>
      <c r="U153" t="s">
        <v>33</v>
      </c>
      <c r="V153">
        <v>88</v>
      </c>
    </row>
    <row r="154" spans="1:22" x14ac:dyDescent="0.3">
      <c r="A154" t="s">
        <v>506</v>
      </c>
      <c r="B154" t="s">
        <v>507</v>
      </c>
      <c r="C154" t="s">
        <v>108</v>
      </c>
      <c r="D154" t="s">
        <v>508</v>
      </c>
      <c r="E154">
        <v>62500</v>
      </c>
      <c r="F154" t="s">
        <v>60</v>
      </c>
      <c r="G154" t="s">
        <v>48</v>
      </c>
      <c r="H154" t="s">
        <v>110</v>
      </c>
      <c r="I154" t="s">
        <v>111</v>
      </c>
      <c r="K154" t="s">
        <v>112</v>
      </c>
      <c r="L154">
        <v>0</v>
      </c>
      <c r="M154">
        <v>4.2</v>
      </c>
      <c r="N154">
        <v>0</v>
      </c>
      <c r="O154">
        <v>0</v>
      </c>
      <c r="P154">
        <v>0</v>
      </c>
      <c r="Q154">
        <v>0</v>
      </c>
      <c r="R154">
        <v>0</v>
      </c>
      <c r="S154">
        <v>1</v>
      </c>
      <c r="T154" t="s">
        <v>509</v>
      </c>
      <c r="U154" t="s">
        <v>33</v>
      </c>
      <c r="V154">
        <v>88</v>
      </c>
    </row>
    <row r="155" spans="1:22" x14ac:dyDescent="0.3">
      <c r="A155" t="s">
        <v>506</v>
      </c>
      <c r="B155" t="s">
        <v>507</v>
      </c>
      <c r="C155" t="s">
        <v>108</v>
      </c>
      <c r="D155" t="s">
        <v>508</v>
      </c>
      <c r="E155">
        <v>62500</v>
      </c>
      <c r="F155" t="s">
        <v>60</v>
      </c>
      <c r="G155" t="s">
        <v>48</v>
      </c>
      <c r="H155" t="s">
        <v>110</v>
      </c>
      <c r="I155" t="s">
        <v>111</v>
      </c>
      <c r="K155" t="s">
        <v>112</v>
      </c>
      <c r="L155">
        <v>0</v>
      </c>
      <c r="M155">
        <v>4.2</v>
      </c>
      <c r="N155">
        <v>0</v>
      </c>
      <c r="O155">
        <v>0</v>
      </c>
      <c r="P155">
        <v>0</v>
      </c>
      <c r="Q155">
        <v>0</v>
      </c>
      <c r="R155">
        <v>0</v>
      </c>
      <c r="S155">
        <v>1</v>
      </c>
      <c r="T155" t="s">
        <v>509</v>
      </c>
      <c r="U155" t="s">
        <v>33</v>
      </c>
      <c r="V155">
        <v>88</v>
      </c>
    </row>
    <row r="156" spans="1:22" x14ac:dyDescent="0.3">
      <c r="A156" t="s">
        <v>506</v>
      </c>
      <c r="B156" t="s">
        <v>507</v>
      </c>
      <c r="C156" t="s">
        <v>108</v>
      </c>
      <c r="D156" t="s">
        <v>508</v>
      </c>
      <c r="E156">
        <v>62500</v>
      </c>
      <c r="F156" t="s">
        <v>60</v>
      </c>
      <c r="G156" t="s">
        <v>48</v>
      </c>
      <c r="H156" t="s">
        <v>110</v>
      </c>
      <c r="I156" t="s">
        <v>111</v>
      </c>
      <c r="K156" t="s">
        <v>112</v>
      </c>
      <c r="L156">
        <v>0</v>
      </c>
      <c r="M156">
        <v>4.2</v>
      </c>
      <c r="N156">
        <v>0</v>
      </c>
      <c r="O156">
        <v>0</v>
      </c>
      <c r="P156">
        <v>0</v>
      </c>
      <c r="Q156">
        <v>0</v>
      </c>
      <c r="R156">
        <v>0</v>
      </c>
      <c r="S156">
        <v>1</v>
      </c>
      <c r="T156" t="s">
        <v>509</v>
      </c>
      <c r="U156" t="s">
        <v>33</v>
      </c>
      <c r="V156">
        <v>88</v>
      </c>
    </row>
    <row r="157" spans="1:22" x14ac:dyDescent="0.3">
      <c r="A157" t="s">
        <v>506</v>
      </c>
      <c r="B157" t="s">
        <v>507</v>
      </c>
      <c r="C157" t="s">
        <v>108</v>
      </c>
      <c r="D157" t="s">
        <v>508</v>
      </c>
      <c r="E157">
        <v>62500</v>
      </c>
      <c r="F157" t="s">
        <v>60</v>
      </c>
      <c r="G157" t="s">
        <v>48</v>
      </c>
      <c r="H157" t="s">
        <v>110</v>
      </c>
      <c r="I157" t="s">
        <v>111</v>
      </c>
      <c r="K157" t="s">
        <v>112</v>
      </c>
      <c r="L157">
        <v>0</v>
      </c>
      <c r="M157">
        <v>4.2</v>
      </c>
      <c r="N157">
        <v>0</v>
      </c>
      <c r="O157">
        <v>0</v>
      </c>
      <c r="P157">
        <v>0</v>
      </c>
      <c r="Q157">
        <v>0</v>
      </c>
      <c r="R157">
        <v>0</v>
      </c>
      <c r="S157">
        <v>1</v>
      </c>
      <c r="T157" t="s">
        <v>509</v>
      </c>
      <c r="U157" t="s">
        <v>33</v>
      </c>
      <c r="V157">
        <v>88</v>
      </c>
    </row>
    <row r="158" spans="1:22" x14ac:dyDescent="0.3">
      <c r="A158" t="s">
        <v>506</v>
      </c>
      <c r="B158" t="s">
        <v>507</v>
      </c>
      <c r="C158" t="s">
        <v>108</v>
      </c>
      <c r="D158" t="s">
        <v>508</v>
      </c>
      <c r="E158">
        <v>62500</v>
      </c>
      <c r="F158" t="s">
        <v>60</v>
      </c>
      <c r="G158" t="s">
        <v>48</v>
      </c>
      <c r="H158" t="s">
        <v>110</v>
      </c>
      <c r="I158" t="s">
        <v>111</v>
      </c>
      <c r="K158" t="s">
        <v>112</v>
      </c>
      <c r="L158">
        <v>0</v>
      </c>
      <c r="M158">
        <v>4.2</v>
      </c>
      <c r="N158">
        <v>0</v>
      </c>
      <c r="O158">
        <v>0</v>
      </c>
      <c r="P158">
        <v>0</v>
      </c>
      <c r="Q158">
        <v>0</v>
      </c>
      <c r="R158">
        <v>0</v>
      </c>
      <c r="S158">
        <v>1</v>
      </c>
      <c r="T158" t="s">
        <v>509</v>
      </c>
      <c r="U158" t="s">
        <v>33</v>
      </c>
      <c r="V158">
        <v>88</v>
      </c>
    </row>
    <row r="159" spans="1:22" x14ac:dyDescent="0.3">
      <c r="A159" t="s">
        <v>506</v>
      </c>
      <c r="B159" t="s">
        <v>507</v>
      </c>
      <c r="C159" t="s">
        <v>108</v>
      </c>
      <c r="D159" t="s">
        <v>508</v>
      </c>
      <c r="E159">
        <v>62500</v>
      </c>
      <c r="F159" t="s">
        <v>60</v>
      </c>
      <c r="G159" t="s">
        <v>48</v>
      </c>
      <c r="H159" t="s">
        <v>110</v>
      </c>
      <c r="I159" t="s">
        <v>111</v>
      </c>
      <c r="K159" t="s">
        <v>112</v>
      </c>
      <c r="L159">
        <v>0</v>
      </c>
      <c r="M159">
        <v>4.2</v>
      </c>
      <c r="N159">
        <v>0</v>
      </c>
      <c r="O159">
        <v>0</v>
      </c>
      <c r="P159">
        <v>0</v>
      </c>
      <c r="Q159">
        <v>0</v>
      </c>
      <c r="R159">
        <v>0</v>
      </c>
      <c r="S159">
        <v>1</v>
      </c>
      <c r="T159" t="s">
        <v>509</v>
      </c>
      <c r="U159" t="s">
        <v>33</v>
      </c>
      <c r="V159">
        <v>88</v>
      </c>
    </row>
    <row r="160" spans="1:22" x14ac:dyDescent="0.3">
      <c r="A160" t="s">
        <v>506</v>
      </c>
      <c r="B160" t="s">
        <v>507</v>
      </c>
      <c r="C160" t="s">
        <v>108</v>
      </c>
      <c r="D160" t="s">
        <v>508</v>
      </c>
      <c r="E160">
        <v>62500</v>
      </c>
      <c r="F160" t="s">
        <v>60</v>
      </c>
      <c r="G160" t="s">
        <v>48</v>
      </c>
      <c r="H160" t="s">
        <v>110</v>
      </c>
      <c r="I160" t="s">
        <v>111</v>
      </c>
      <c r="K160" t="s">
        <v>112</v>
      </c>
      <c r="L160">
        <v>0</v>
      </c>
      <c r="M160">
        <v>4.2</v>
      </c>
      <c r="N160">
        <v>0</v>
      </c>
      <c r="O160">
        <v>0</v>
      </c>
      <c r="P160">
        <v>0</v>
      </c>
      <c r="Q160">
        <v>0</v>
      </c>
      <c r="R160">
        <v>0</v>
      </c>
      <c r="S160">
        <v>1</v>
      </c>
      <c r="T160" t="s">
        <v>509</v>
      </c>
      <c r="U160" t="s">
        <v>33</v>
      </c>
      <c r="V160">
        <v>88</v>
      </c>
    </row>
    <row r="161" spans="1:23" x14ac:dyDescent="0.3">
      <c r="A161" t="s">
        <v>506</v>
      </c>
      <c r="B161" t="s">
        <v>507</v>
      </c>
      <c r="C161" t="s">
        <v>108</v>
      </c>
      <c r="D161" t="s">
        <v>508</v>
      </c>
      <c r="E161">
        <v>62500</v>
      </c>
      <c r="F161" t="s">
        <v>60</v>
      </c>
      <c r="G161" t="s">
        <v>48</v>
      </c>
      <c r="H161" t="s">
        <v>110</v>
      </c>
      <c r="I161" t="s">
        <v>111</v>
      </c>
      <c r="K161" t="s">
        <v>112</v>
      </c>
      <c r="L161">
        <v>0</v>
      </c>
      <c r="M161">
        <v>4.2</v>
      </c>
      <c r="N161">
        <v>0</v>
      </c>
      <c r="O161">
        <v>0</v>
      </c>
      <c r="P161">
        <v>0</v>
      </c>
      <c r="Q161">
        <v>0</v>
      </c>
      <c r="R161">
        <v>0</v>
      </c>
      <c r="S161">
        <v>1</v>
      </c>
      <c r="T161" t="s">
        <v>509</v>
      </c>
      <c r="U161" t="s">
        <v>33</v>
      </c>
      <c r="V161">
        <v>88</v>
      </c>
    </row>
    <row r="162" spans="1:23" x14ac:dyDescent="0.3">
      <c r="A162" t="s">
        <v>506</v>
      </c>
      <c r="B162" t="s">
        <v>507</v>
      </c>
      <c r="C162" t="s">
        <v>108</v>
      </c>
      <c r="D162" t="s">
        <v>508</v>
      </c>
      <c r="E162">
        <v>62500</v>
      </c>
      <c r="F162" t="s">
        <v>60</v>
      </c>
      <c r="G162" t="s">
        <v>48</v>
      </c>
      <c r="H162" t="s">
        <v>110</v>
      </c>
      <c r="I162" t="s">
        <v>111</v>
      </c>
      <c r="K162" t="s">
        <v>112</v>
      </c>
      <c r="L162">
        <v>0</v>
      </c>
      <c r="M162">
        <v>4.2</v>
      </c>
      <c r="N162">
        <v>0</v>
      </c>
      <c r="O162">
        <v>0</v>
      </c>
      <c r="P162">
        <v>0</v>
      </c>
      <c r="Q162">
        <v>0</v>
      </c>
      <c r="R162">
        <v>0</v>
      </c>
      <c r="S162">
        <v>1</v>
      </c>
      <c r="T162" t="s">
        <v>509</v>
      </c>
      <c r="U162" t="s">
        <v>33</v>
      </c>
      <c r="V162">
        <v>88</v>
      </c>
    </row>
    <row r="163" spans="1:23" x14ac:dyDescent="0.3">
      <c r="A163" t="s">
        <v>506</v>
      </c>
      <c r="B163" t="s">
        <v>507</v>
      </c>
      <c r="C163" t="s">
        <v>108</v>
      </c>
      <c r="D163" t="s">
        <v>508</v>
      </c>
      <c r="E163">
        <v>62500</v>
      </c>
      <c r="F163" t="s">
        <v>60</v>
      </c>
      <c r="G163" t="s">
        <v>48</v>
      </c>
      <c r="H163" t="s">
        <v>110</v>
      </c>
      <c r="I163" t="s">
        <v>111</v>
      </c>
      <c r="K163" t="s">
        <v>112</v>
      </c>
      <c r="L163">
        <v>0</v>
      </c>
      <c r="M163">
        <v>4.2</v>
      </c>
      <c r="N163">
        <v>0</v>
      </c>
      <c r="O163">
        <v>0</v>
      </c>
      <c r="P163">
        <v>0</v>
      </c>
      <c r="Q163">
        <v>0</v>
      </c>
      <c r="R163">
        <v>0</v>
      </c>
      <c r="S163">
        <v>1</v>
      </c>
      <c r="T163" t="s">
        <v>509</v>
      </c>
      <c r="U163" t="s">
        <v>33</v>
      </c>
      <c r="V163">
        <v>88</v>
      </c>
    </row>
    <row r="164" spans="1:23" x14ac:dyDescent="0.3">
      <c r="A164" t="s">
        <v>506</v>
      </c>
      <c r="B164" t="s">
        <v>507</v>
      </c>
      <c r="C164" t="s">
        <v>108</v>
      </c>
      <c r="D164" t="s">
        <v>508</v>
      </c>
      <c r="E164">
        <v>62500</v>
      </c>
      <c r="F164" t="s">
        <v>60</v>
      </c>
      <c r="G164" t="s">
        <v>48</v>
      </c>
      <c r="H164" t="s">
        <v>110</v>
      </c>
      <c r="I164" t="s">
        <v>111</v>
      </c>
      <c r="K164" t="s">
        <v>112</v>
      </c>
      <c r="L164">
        <v>0</v>
      </c>
      <c r="M164">
        <v>4.2</v>
      </c>
      <c r="N164">
        <v>0</v>
      </c>
      <c r="O164">
        <v>0</v>
      </c>
      <c r="P164">
        <v>0</v>
      </c>
      <c r="Q164">
        <v>0</v>
      </c>
      <c r="R164">
        <v>0</v>
      </c>
      <c r="S164">
        <v>1</v>
      </c>
      <c r="T164" t="s">
        <v>509</v>
      </c>
      <c r="U164" t="s">
        <v>33</v>
      </c>
      <c r="V164">
        <v>88</v>
      </c>
    </row>
    <row r="165" spans="1:23" x14ac:dyDescent="0.3">
      <c r="A165" t="s">
        <v>506</v>
      </c>
      <c r="B165" t="s">
        <v>507</v>
      </c>
      <c r="C165" t="s">
        <v>108</v>
      </c>
      <c r="D165" t="s">
        <v>508</v>
      </c>
      <c r="E165">
        <v>62500</v>
      </c>
      <c r="F165" t="s">
        <v>60</v>
      </c>
      <c r="G165" t="s">
        <v>48</v>
      </c>
      <c r="H165" t="s">
        <v>110</v>
      </c>
      <c r="I165" t="s">
        <v>111</v>
      </c>
      <c r="K165" t="s">
        <v>112</v>
      </c>
      <c r="L165">
        <v>0</v>
      </c>
      <c r="M165">
        <v>4.2</v>
      </c>
      <c r="N165">
        <v>0</v>
      </c>
      <c r="O165">
        <v>0</v>
      </c>
      <c r="P165">
        <v>0</v>
      </c>
      <c r="Q165">
        <v>0</v>
      </c>
      <c r="R165">
        <v>0</v>
      </c>
      <c r="S165">
        <v>1</v>
      </c>
      <c r="T165" t="s">
        <v>509</v>
      </c>
      <c r="U165" t="s">
        <v>33</v>
      </c>
      <c r="V165">
        <v>88</v>
      </c>
    </row>
    <row r="166" spans="1:23" x14ac:dyDescent="0.3">
      <c r="A166" t="s">
        <v>1475</v>
      </c>
      <c r="B166" t="s">
        <v>1476</v>
      </c>
      <c r="C166" t="s">
        <v>1432</v>
      </c>
      <c r="D166" t="s">
        <v>1477</v>
      </c>
      <c r="E166">
        <v>62550</v>
      </c>
      <c r="F166" t="s">
        <v>67</v>
      </c>
      <c r="G166" t="s">
        <v>28</v>
      </c>
      <c r="H166" t="s">
        <v>110</v>
      </c>
      <c r="I166" t="s">
        <v>1478</v>
      </c>
      <c r="J166">
        <v>1971</v>
      </c>
      <c r="K166" t="s">
        <v>41</v>
      </c>
      <c r="L166">
        <v>0</v>
      </c>
      <c r="M166">
        <v>4.0999999999999996</v>
      </c>
      <c r="N166">
        <v>0</v>
      </c>
      <c r="O166">
        <v>0</v>
      </c>
      <c r="P166">
        <v>0</v>
      </c>
      <c r="Q166">
        <v>0</v>
      </c>
      <c r="R166">
        <v>1</v>
      </c>
      <c r="S166">
        <v>0</v>
      </c>
      <c r="T166" t="s">
        <v>92</v>
      </c>
      <c r="U166" t="s">
        <v>51</v>
      </c>
      <c r="V166">
        <v>606</v>
      </c>
      <c r="W166">
        <v>51</v>
      </c>
    </row>
    <row r="167" spans="1:23" x14ac:dyDescent="0.3">
      <c r="A167" t="s">
        <v>1550</v>
      </c>
      <c r="B167" t="s">
        <v>1410</v>
      </c>
      <c r="C167" t="s">
        <v>1551</v>
      </c>
      <c r="D167" t="s">
        <v>1552</v>
      </c>
      <c r="E167">
        <v>62656</v>
      </c>
      <c r="F167" t="s">
        <v>85</v>
      </c>
      <c r="G167" t="s">
        <v>48</v>
      </c>
      <c r="H167" t="s">
        <v>120</v>
      </c>
      <c r="I167" t="s">
        <v>480</v>
      </c>
      <c r="J167">
        <v>1989</v>
      </c>
      <c r="K167" t="s">
        <v>212</v>
      </c>
      <c r="L167">
        <v>0</v>
      </c>
      <c r="M167">
        <v>2.7</v>
      </c>
      <c r="N167">
        <v>1</v>
      </c>
      <c r="O167">
        <v>0</v>
      </c>
      <c r="P167">
        <v>0</v>
      </c>
      <c r="Q167">
        <v>0</v>
      </c>
      <c r="R167">
        <v>1</v>
      </c>
      <c r="S167">
        <v>0</v>
      </c>
      <c r="T167" t="s">
        <v>92</v>
      </c>
      <c r="U167" t="s">
        <v>33</v>
      </c>
      <c r="V167">
        <v>199</v>
      </c>
      <c r="W167">
        <v>33</v>
      </c>
    </row>
    <row r="168" spans="1:23" x14ac:dyDescent="0.3">
      <c r="A168" t="s">
        <v>1380</v>
      </c>
      <c r="B168" t="s">
        <v>1381</v>
      </c>
      <c r="C168" t="s">
        <v>1382</v>
      </c>
      <c r="D168" t="s">
        <v>1383</v>
      </c>
      <c r="E168">
        <v>63000</v>
      </c>
      <c r="F168" t="s">
        <v>55</v>
      </c>
      <c r="G168" t="s">
        <v>28</v>
      </c>
      <c r="H168" t="s">
        <v>56</v>
      </c>
      <c r="I168" t="s">
        <v>56</v>
      </c>
      <c r="K168" t="s">
        <v>50</v>
      </c>
      <c r="L168">
        <v>1</v>
      </c>
      <c r="N168">
        <v>1</v>
      </c>
      <c r="O168">
        <v>0</v>
      </c>
      <c r="P168">
        <v>0</v>
      </c>
      <c r="Q168">
        <v>1</v>
      </c>
      <c r="R168">
        <v>1</v>
      </c>
      <c r="S168">
        <v>0</v>
      </c>
      <c r="T168" t="s">
        <v>92</v>
      </c>
      <c r="U168" t="s">
        <v>33</v>
      </c>
      <c r="V168">
        <v>220</v>
      </c>
    </row>
    <row r="169" spans="1:23" x14ac:dyDescent="0.3">
      <c r="A169" t="s">
        <v>1667</v>
      </c>
      <c r="B169" t="s">
        <v>572</v>
      </c>
      <c r="C169" t="s">
        <v>149</v>
      </c>
      <c r="D169" t="s">
        <v>1668</v>
      </c>
      <c r="E169">
        <v>63211</v>
      </c>
      <c r="F169" t="s">
        <v>47</v>
      </c>
      <c r="G169" t="s">
        <v>48</v>
      </c>
      <c r="H169" t="s">
        <v>110</v>
      </c>
      <c r="I169" t="s">
        <v>181</v>
      </c>
      <c r="J169">
        <v>1923</v>
      </c>
      <c r="K169" t="s">
        <v>261</v>
      </c>
      <c r="L169">
        <v>0</v>
      </c>
      <c r="M169">
        <v>3.6</v>
      </c>
      <c r="N169">
        <v>0</v>
      </c>
      <c r="O169">
        <v>0</v>
      </c>
      <c r="P169">
        <v>0</v>
      </c>
      <c r="Q169">
        <v>0</v>
      </c>
      <c r="R169">
        <v>1</v>
      </c>
      <c r="S169">
        <v>0</v>
      </c>
      <c r="T169" t="s">
        <v>92</v>
      </c>
      <c r="U169" t="s">
        <v>51</v>
      </c>
      <c r="V169">
        <v>547</v>
      </c>
      <c r="W169">
        <v>99</v>
      </c>
    </row>
    <row r="170" spans="1:23" x14ac:dyDescent="0.3">
      <c r="A170" t="s">
        <v>1479</v>
      </c>
      <c r="B170" t="s">
        <v>1480</v>
      </c>
      <c r="C170" t="s">
        <v>168</v>
      </c>
      <c r="D170" t="s">
        <v>1481</v>
      </c>
      <c r="E170">
        <v>63331</v>
      </c>
      <c r="F170" t="s">
        <v>27</v>
      </c>
      <c r="G170" t="s">
        <v>28</v>
      </c>
      <c r="H170" t="s">
        <v>80</v>
      </c>
      <c r="I170" t="s">
        <v>81</v>
      </c>
      <c r="J170">
        <v>1976</v>
      </c>
      <c r="K170" t="s">
        <v>31</v>
      </c>
      <c r="L170">
        <v>0</v>
      </c>
      <c r="M170">
        <v>3.9</v>
      </c>
      <c r="N170">
        <v>1</v>
      </c>
      <c r="O170">
        <v>0</v>
      </c>
      <c r="P170">
        <v>0</v>
      </c>
      <c r="Q170">
        <v>0</v>
      </c>
      <c r="R170">
        <v>0</v>
      </c>
      <c r="S170">
        <v>1</v>
      </c>
      <c r="T170" t="s">
        <v>92</v>
      </c>
      <c r="U170" t="s">
        <v>33</v>
      </c>
      <c r="V170">
        <v>685</v>
      </c>
      <c r="W170">
        <v>46</v>
      </c>
    </row>
    <row r="171" spans="1:23" x14ac:dyDescent="0.3">
      <c r="A171" t="s">
        <v>1435</v>
      </c>
      <c r="B171" t="s">
        <v>572</v>
      </c>
      <c r="C171" t="s">
        <v>1436</v>
      </c>
      <c r="D171" t="s">
        <v>1437</v>
      </c>
      <c r="E171">
        <v>63954</v>
      </c>
      <c r="F171" t="s">
        <v>55</v>
      </c>
      <c r="G171" t="s">
        <v>28</v>
      </c>
      <c r="H171" t="s">
        <v>120</v>
      </c>
      <c r="I171" t="s">
        <v>186</v>
      </c>
      <c r="K171" t="s">
        <v>50</v>
      </c>
      <c r="L171">
        <v>0</v>
      </c>
      <c r="M171">
        <v>3.8</v>
      </c>
      <c r="N171">
        <v>0</v>
      </c>
      <c r="O171">
        <v>0</v>
      </c>
      <c r="P171">
        <v>0</v>
      </c>
      <c r="Q171">
        <v>0</v>
      </c>
      <c r="R171">
        <v>1</v>
      </c>
      <c r="S171">
        <v>0</v>
      </c>
      <c r="T171" t="s">
        <v>92</v>
      </c>
      <c r="U171" t="s">
        <v>51</v>
      </c>
      <c r="V171">
        <v>251</v>
      </c>
    </row>
    <row r="172" spans="1:23" x14ac:dyDescent="0.3">
      <c r="A172" t="s">
        <v>1562</v>
      </c>
      <c r="B172" t="s">
        <v>572</v>
      </c>
      <c r="C172" t="s">
        <v>1563</v>
      </c>
      <c r="D172" t="s">
        <v>1564</v>
      </c>
      <c r="E172">
        <v>64075</v>
      </c>
      <c r="F172" t="s">
        <v>27</v>
      </c>
      <c r="G172" t="s">
        <v>28</v>
      </c>
      <c r="H172" t="s">
        <v>74</v>
      </c>
      <c r="I172" t="s">
        <v>1565</v>
      </c>
      <c r="J172">
        <v>1945</v>
      </c>
      <c r="K172" t="s">
        <v>31</v>
      </c>
      <c r="L172">
        <v>0</v>
      </c>
      <c r="M172">
        <v>3.4</v>
      </c>
      <c r="N172">
        <v>0</v>
      </c>
      <c r="O172">
        <v>0</v>
      </c>
      <c r="P172">
        <v>0</v>
      </c>
      <c r="Q172">
        <v>0</v>
      </c>
      <c r="R172">
        <v>1</v>
      </c>
      <c r="S172">
        <v>0</v>
      </c>
      <c r="T172" t="s">
        <v>92</v>
      </c>
      <c r="U172" t="s">
        <v>42</v>
      </c>
      <c r="V172">
        <v>524</v>
      </c>
      <c r="W172">
        <v>77</v>
      </c>
    </row>
    <row r="173" spans="1:23" x14ac:dyDescent="0.3">
      <c r="A173" t="s">
        <v>1250</v>
      </c>
      <c r="B173" t="s">
        <v>1251</v>
      </c>
      <c r="C173" t="s">
        <v>1252</v>
      </c>
      <c r="D173" t="s">
        <v>1253</v>
      </c>
      <c r="E173">
        <v>64380</v>
      </c>
      <c r="F173" t="s">
        <v>151</v>
      </c>
      <c r="G173" t="s">
        <v>48</v>
      </c>
      <c r="H173" t="s">
        <v>29</v>
      </c>
      <c r="I173" t="s">
        <v>69</v>
      </c>
      <c r="J173">
        <v>2016</v>
      </c>
      <c r="K173" t="s">
        <v>50</v>
      </c>
      <c r="L173">
        <v>0</v>
      </c>
      <c r="M173">
        <v>4.8</v>
      </c>
      <c r="N173">
        <v>1</v>
      </c>
      <c r="O173">
        <v>1</v>
      </c>
      <c r="P173">
        <v>1</v>
      </c>
      <c r="Q173">
        <v>1</v>
      </c>
      <c r="R173">
        <v>0</v>
      </c>
      <c r="S173">
        <v>0</v>
      </c>
      <c r="T173" t="s">
        <v>222</v>
      </c>
      <c r="U173" t="s">
        <v>51</v>
      </c>
      <c r="V173">
        <v>575</v>
      </c>
      <c r="W173">
        <v>6</v>
      </c>
    </row>
    <row r="174" spans="1:23" x14ac:dyDescent="0.3">
      <c r="A174" t="s">
        <v>1486</v>
      </c>
      <c r="B174" t="s">
        <v>572</v>
      </c>
      <c r="C174" t="s">
        <v>782</v>
      </c>
      <c r="D174" t="s">
        <v>1487</v>
      </c>
      <c r="E174">
        <v>64608</v>
      </c>
      <c r="F174" t="s">
        <v>60</v>
      </c>
      <c r="G174" t="s">
        <v>28</v>
      </c>
      <c r="H174" t="s">
        <v>29</v>
      </c>
      <c r="I174" t="s">
        <v>49</v>
      </c>
      <c r="K174" t="s">
        <v>50</v>
      </c>
      <c r="L174">
        <v>0</v>
      </c>
      <c r="M174">
        <v>4.4000000000000004</v>
      </c>
      <c r="N174">
        <v>1</v>
      </c>
      <c r="O174">
        <v>0</v>
      </c>
      <c r="P174">
        <v>0</v>
      </c>
      <c r="Q174">
        <v>0</v>
      </c>
      <c r="R174">
        <v>1</v>
      </c>
      <c r="S174">
        <v>0</v>
      </c>
      <c r="T174" t="s">
        <v>92</v>
      </c>
      <c r="U174" t="s">
        <v>51</v>
      </c>
      <c r="V174">
        <v>299</v>
      </c>
    </row>
    <row r="175" spans="1:23" x14ac:dyDescent="0.3">
      <c r="A175" t="s">
        <v>164</v>
      </c>
      <c r="B175" t="s">
        <v>58</v>
      </c>
      <c r="C175" t="s">
        <v>36</v>
      </c>
      <c r="D175" t="s">
        <v>165</v>
      </c>
      <c r="E175">
        <v>65000</v>
      </c>
      <c r="F175" t="s">
        <v>47</v>
      </c>
      <c r="G175" t="s">
        <v>48</v>
      </c>
      <c r="H175" t="s">
        <v>29</v>
      </c>
      <c r="I175" t="s">
        <v>146</v>
      </c>
      <c r="J175">
        <v>2004</v>
      </c>
      <c r="K175" t="s">
        <v>166</v>
      </c>
      <c r="L175">
        <v>1</v>
      </c>
      <c r="N175">
        <v>1</v>
      </c>
      <c r="O175">
        <v>0</v>
      </c>
      <c r="P175">
        <v>0</v>
      </c>
      <c r="Q175">
        <v>0</v>
      </c>
      <c r="R175">
        <v>0</v>
      </c>
      <c r="S175">
        <v>0</v>
      </c>
      <c r="T175" t="s">
        <v>32</v>
      </c>
      <c r="U175" t="s">
        <v>42</v>
      </c>
      <c r="V175">
        <v>56</v>
      </c>
      <c r="W175">
        <v>18</v>
      </c>
    </row>
    <row r="176" spans="1:23" x14ac:dyDescent="0.3">
      <c r="A176" t="s">
        <v>1259</v>
      </c>
      <c r="B176" t="s">
        <v>943</v>
      </c>
      <c r="C176" t="s">
        <v>45</v>
      </c>
      <c r="D176" t="s">
        <v>1260</v>
      </c>
      <c r="E176">
        <v>65000</v>
      </c>
      <c r="F176" t="s">
        <v>60</v>
      </c>
      <c r="G176" t="s">
        <v>48</v>
      </c>
      <c r="H176" t="s">
        <v>86</v>
      </c>
      <c r="I176" t="s">
        <v>203</v>
      </c>
      <c r="K176" t="s">
        <v>50</v>
      </c>
      <c r="L176">
        <v>0</v>
      </c>
      <c r="M176">
        <v>4</v>
      </c>
      <c r="N176">
        <v>1</v>
      </c>
      <c r="O176">
        <v>1</v>
      </c>
      <c r="P176">
        <v>0</v>
      </c>
      <c r="Q176">
        <v>0</v>
      </c>
      <c r="R176">
        <v>0</v>
      </c>
      <c r="S176">
        <v>0</v>
      </c>
      <c r="T176" t="s">
        <v>222</v>
      </c>
      <c r="U176" t="s">
        <v>33</v>
      </c>
      <c r="V176">
        <v>267</v>
      </c>
    </row>
    <row r="177" spans="1:23" x14ac:dyDescent="0.3">
      <c r="A177" t="s">
        <v>1380</v>
      </c>
      <c r="B177" t="s">
        <v>1453</v>
      </c>
      <c r="C177" t="s">
        <v>869</v>
      </c>
      <c r="D177" t="s">
        <v>1454</v>
      </c>
      <c r="E177">
        <v>65000</v>
      </c>
      <c r="F177" t="s">
        <v>55</v>
      </c>
      <c r="G177" t="s">
        <v>28</v>
      </c>
      <c r="H177" t="s">
        <v>56</v>
      </c>
      <c r="I177" t="s">
        <v>56</v>
      </c>
      <c r="K177" t="s">
        <v>50</v>
      </c>
      <c r="L177">
        <v>1</v>
      </c>
      <c r="N177">
        <v>1</v>
      </c>
      <c r="O177">
        <v>0</v>
      </c>
      <c r="P177">
        <v>0</v>
      </c>
      <c r="Q177">
        <v>0</v>
      </c>
      <c r="R177">
        <v>0</v>
      </c>
      <c r="S177">
        <v>0</v>
      </c>
      <c r="T177" t="s">
        <v>92</v>
      </c>
      <c r="U177" t="s">
        <v>33</v>
      </c>
      <c r="V177">
        <v>87</v>
      </c>
    </row>
    <row r="178" spans="1:23" x14ac:dyDescent="0.3">
      <c r="A178" t="s">
        <v>1710</v>
      </c>
      <c r="B178" t="s">
        <v>1410</v>
      </c>
      <c r="C178" t="s">
        <v>45</v>
      </c>
      <c r="D178" t="s">
        <v>1711</v>
      </c>
      <c r="E178">
        <v>65000</v>
      </c>
      <c r="F178" t="s">
        <v>47</v>
      </c>
      <c r="G178" t="s">
        <v>48</v>
      </c>
      <c r="H178" t="s">
        <v>384</v>
      </c>
      <c r="I178" t="s">
        <v>1712</v>
      </c>
      <c r="J178">
        <v>2008</v>
      </c>
      <c r="K178" t="s">
        <v>50</v>
      </c>
      <c r="L178">
        <v>0</v>
      </c>
      <c r="M178">
        <v>3.1</v>
      </c>
      <c r="N178">
        <v>0</v>
      </c>
      <c r="O178">
        <v>0</v>
      </c>
      <c r="P178">
        <v>0</v>
      </c>
      <c r="Q178">
        <v>0</v>
      </c>
      <c r="R178">
        <v>1</v>
      </c>
      <c r="S178">
        <v>0</v>
      </c>
      <c r="T178" t="s">
        <v>92</v>
      </c>
      <c r="U178" t="s">
        <v>33</v>
      </c>
      <c r="V178">
        <v>292</v>
      </c>
      <c r="W178">
        <v>14</v>
      </c>
    </row>
    <row r="179" spans="1:23" x14ac:dyDescent="0.3">
      <c r="A179" t="s">
        <v>1710</v>
      </c>
      <c r="B179" t="s">
        <v>1410</v>
      </c>
      <c r="C179" t="s">
        <v>45</v>
      </c>
      <c r="D179" t="s">
        <v>1711</v>
      </c>
      <c r="E179">
        <v>65000</v>
      </c>
      <c r="F179" t="s">
        <v>47</v>
      </c>
      <c r="G179" t="s">
        <v>48</v>
      </c>
      <c r="H179" t="s">
        <v>384</v>
      </c>
      <c r="I179" t="s">
        <v>1712</v>
      </c>
      <c r="J179">
        <v>2008</v>
      </c>
      <c r="K179" t="s">
        <v>50</v>
      </c>
      <c r="L179">
        <v>0</v>
      </c>
      <c r="M179">
        <v>3.1</v>
      </c>
      <c r="N179">
        <v>0</v>
      </c>
      <c r="O179">
        <v>0</v>
      </c>
      <c r="P179">
        <v>0</v>
      </c>
      <c r="Q179">
        <v>0</v>
      </c>
      <c r="R179">
        <v>1</v>
      </c>
      <c r="S179">
        <v>0</v>
      </c>
      <c r="T179" t="s">
        <v>92</v>
      </c>
      <c r="U179" t="s">
        <v>33</v>
      </c>
      <c r="V179">
        <v>292</v>
      </c>
      <c r="W179">
        <v>14</v>
      </c>
    </row>
    <row r="180" spans="1:23" x14ac:dyDescent="0.3">
      <c r="A180" t="s">
        <v>1710</v>
      </c>
      <c r="B180" t="s">
        <v>1410</v>
      </c>
      <c r="C180" t="s">
        <v>45</v>
      </c>
      <c r="D180" t="s">
        <v>1711</v>
      </c>
      <c r="E180">
        <v>65000</v>
      </c>
      <c r="F180" t="s">
        <v>47</v>
      </c>
      <c r="G180" t="s">
        <v>48</v>
      </c>
      <c r="H180" t="s">
        <v>384</v>
      </c>
      <c r="I180" t="s">
        <v>1712</v>
      </c>
      <c r="J180">
        <v>2008</v>
      </c>
      <c r="K180" t="s">
        <v>50</v>
      </c>
      <c r="L180">
        <v>0</v>
      </c>
      <c r="M180">
        <v>3.1</v>
      </c>
      <c r="N180">
        <v>0</v>
      </c>
      <c r="O180">
        <v>0</v>
      </c>
      <c r="P180">
        <v>0</v>
      </c>
      <c r="Q180">
        <v>0</v>
      </c>
      <c r="R180">
        <v>1</v>
      </c>
      <c r="S180">
        <v>0</v>
      </c>
      <c r="T180" t="s">
        <v>92</v>
      </c>
      <c r="U180" t="s">
        <v>33</v>
      </c>
      <c r="V180">
        <v>292</v>
      </c>
      <c r="W180">
        <v>14</v>
      </c>
    </row>
    <row r="181" spans="1:23" x14ac:dyDescent="0.3">
      <c r="A181" t="s">
        <v>1710</v>
      </c>
      <c r="B181" t="s">
        <v>1410</v>
      </c>
      <c r="C181" t="s">
        <v>45</v>
      </c>
      <c r="D181" t="s">
        <v>1711</v>
      </c>
      <c r="E181">
        <v>65000</v>
      </c>
      <c r="F181" t="s">
        <v>47</v>
      </c>
      <c r="G181" t="s">
        <v>48</v>
      </c>
      <c r="H181" t="s">
        <v>384</v>
      </c>
      <c r="I181" t="s">
        <v>1712</v>
      </c>
      <c r="J181">
        <v>2008</v>
      </c>
      <c r="K181" t="s">
        <v>50</v>
      </c>
      <c r="L181">
        <v>0</v>
      </c>
      <c r="M181">
        <v>3.1</v>
      </c>
      <c r="N181">
        <v>0</v>
      </c>
      <c r="O181">
        <v>0</v>
      </c>
      <c r="P181">
        <v>0</v>
      </c>
      <c r="Q181">
        <v>0</v>
      </c>
      <c r="R181">
        <v>1</v>
      </c>
      <c r="S181">
        <v>0</v>
      </c>
      <c r="T181" t="s">
        <v>92</v>
      </c>
      <c r="U181" t="s">
        <v>33</v>
      </c>
      <c r="V181">
        <v>292</v>
      </c>
      <c r="W181">
        <v>14</v>
      </c>
    </row>
    <row r="182" spans="1:23" x14ac:dyDescent="0.3">
      <c r="A182" t="s">
        <v>924</v>
      </c>
      <c r="B182" t="s">
        <v>572</v>
      </c>
      <c r="C182" t="s">
        <v>1319</v>
      </c>
      <c r="D182" t="s">
        <v>1320</v>
      </c>
      <c r="E182">
        <v>65004</v>
      </c>
      <c r="F182" t="s">
        <v>27</v>
      </c>
      <c r="G182" t="s">
        <v>48</v>
      </c>
      <c r="H182" t="s">
        <v>110</v>
      </c>
      <c r="I182" t="s">
        <v>111</v>
      </c>
      <c r="J182">
        <v>1850</v>
      </c>
      <c r="K182" t="s">
        <v>31</v>
      </c>
      <c r="L182">
        <v>0</v>
      </c>
      <c r="M182">
        <v>4</v>
      </c>
      <c r="N182">
        <v>1</v>
      </c>
      <c r="O182">
        <v>0</v>
      </c>
      <c r="P182">
        <v>0</v>
      </c>
      <c r="Q182">
        <v>0</v>
      </c>
      <c r="R182">
        <v>1</v>
      </c>
      <c r="S182">
        <v>1</v>
      </c>
      <c r="T182" t="s">
        <v>92</v>
      </c>
      <c r="U182" t="s">
        <v>51</v>
      </c>
      <c r="V182">
        <v>919</v>
      </c>
      <c r="W182">
        <v>172</v>
      </c>
    </row>
    <row r="183" spans="1:23" x14ac:dyDescent="0.3">
      <c r="A183" t="s">
        <v>924</v>
      </c>
      <c r="B183" t="s">
        <v>572</v>
      </c>
      <c r="C183" t="s">
        <v>1319</v>
      </c>
      <c r="D183" t="s">
        <v>1705</v>
      </c>
      <c r="E183">
        <v>65004</v>
      </c>
      <c r="F183" t="s">
        <v>27</v>
      </c>
      <c r="G183" t="s">
        <v>48</v>
      </c>
      <c r="H183" t="s">
        <v>110</v>
      </c>
      <c r="I183" t="s">
        <v>111</v>
      </c>
      <c r="J183">
        <v>1850</v>
      </c>
      <c r="K183" t="s">
        <v>31</v>
      </c>
      <c r="L183">
        <v>0</v>
      </c>
      <c r="M183">
        <v>4</v>
      </c>
      <c r="N183">
        <v>1</v>
      </c>
      <c r="O183">
        <v>0</v>
      </c>
      <c r="P183">
        <v>0</v>
      </c>
      <c r="Q183">
        <v>0</v>
      </c>
      <c r="R183">
        <v>1</v>
      </c>
      <c r="S183">
        <v>1</v>
      </c>
      <c r="T183" t="s">
        <v>92</v>
      </c>
      <c r="U183" t="s">
        <v>51</v>
      </c>
      <c r="V183">
        <v>921</v>
      </c>
      <c r="W183">
        <v>172</v>
      </c>
    </row>
    <row r="184" spans="1:23" x14ac:dyDescent="0.3">
      <c r="A184" t="s">
        <v>924</v>
      </c>
      <c r="B184" t="s">
        <v>572</v>
      </c>
      <c r="C184" t="s">
        <v>1319</v>
      </c>
      <c r="D184" t="s">
        <v>1705</v>
      </c>
      <c r="E184">
        <v>65004</v>
      </c>
      <c r="F184" t="s">
        <v>27</v>
      </c>
      <c r="G184" t="s">
        <v>48</v>
      </c>
      <c r="H184" t="s">
        <v>110</v>
      </c>
      <c r="I184" t="s">
        <v>111</v>
      </c>
      <c r="J184">
        <v>1850</v>
      </c>
      <c r="K184" t="s">
        <v>31</v>
      </c>
      <c r="L184">
        <v>0</v>
      </c>
      <c r="M184">
        <v>4</v>
      </c>
      <c r="N184">
        <v>1</v>
      </c>
      <c r="O184">
        <v>0</v>
      </c>
      <c r="P184">
        <v>0</v>
      </c>
      <c r="Q184">
        <v>0</v>
      </c>
      <c r="R184">
        <v>1</v>
      </c>
      <c r="S184">
        <v>1</v>
      </c>
      <c r="T184" t="s">
        <v>92</v>
      </c>
      <c r="U184" t="s">
        <v>51</v>
      </c>
      <c r="V184">
        <v>921</v>
      </c>
      <c r="W184">
        <v>172</v>
      </c>
    </row>
    <row r="185" spans="1:23" x14ac:dyDescent="0.3">
      <c r="A185" t="s">
        <v>924</v>
      </c>
      <c r="B185" t="s">
        <v>572</v>
      </c>
      <c r="C185" t="s">
        <v>1319</v>
      </c>
      <c r="D185" t="s">
        <v>1718</v>
      </c>
      <c r="E185">
        <v>65004</v>
      </c>
      <c r="F185" t="s">
        <v>27</v>
      </c>
      <c r="G185" t="s">
        <v>48</v>
      </c>
      <c r="H185" t="s">
        <v>110</v>
      </c>
      <c r="I185" t="s">
        <v>111</v>
      </c>
      <c r="J185">
        <v>1850</v>
      </c>
      <c r="K185" t="s">
        <v>31</v>
      </c>
      <c r="L185">
        <v>0</v>
      </c>
      <c r="M185">
        <v>4</v>
      </c>
      <c r="N185">
        <v>1</v>
      </c>
      <c r="O185">
        <v>0</v>
      </c>
      <c r="P185">
        <v>0</v>
      </c>
      <c r="Q185">
        <v>0</v>
      </c>
      <c r="R185">
        <v>1</v>
      </c>
      <c r="S185">
        <v>1</v>
      </c>
      <c r="T185" t="s">
        <v>92</v>
      </c>
      <c r="U185" t="s">
        <v>51</v>
      </c>
      <c r="V185">
        <v>921</v>
      </c>
      <c r="W185">
        <v>172</v>
      </c>
    </row>
    <row r="186" spans="1:23" x14ac:dyDescent="0.3">
      <c r="A186" t="s">
        <v>924</v>
      </c>
      <c r="B186" t="s">
        <v>572</v>
      </c>
      <c r="C186" t="s">
        <v>1319</v>
      </c>
      <c r="D186" t="s">
        <v>1705</v>
      </c>
      <c r="E186">
        <v>65004</v>
      </c>
      <c r="F186" t="s">
        <v>27</v>
      </c>
      <c r="G186" t="s">
        <v>48</v>
      </c>
      <c r="H186" t="s">
        <v>110</v>
      </c>
      <c r="I186" t="s">
        <v>111</v>
      </c>
      <c r="J186">
        <v>1850</v>
      </c>
      <c r="K186" t="s">
        <v>31</v>
      </c>
      <c r="L186">
        <v>0</v>
      </c>
      <c r="M186">
        <v>4</v>
      </c>
      <c r="N186">
        <v>1</v>
      </c>
      <c r="O186">
        <v>0</v>
      </c>
      <c r="P186">
        <v>0</v>
      </c>
      <c r="Q186">
        <v>0</v>
      </c>
      <c r="R186">
        <v>1</v>
      </c>
      <c r="S186">
        <v>1</v>
      </c>
      <c r="T186" t="s">
        <v>92</v>
      </c>
      <c r="U186" t="s">
        <v>51</v>
      </c>
      <c r="V186">
        <v>921</v>
      </c>
      <c r="W186">
        <v>172</v>
      </c>
    </row>
    <row r="187" spans="1:23" x14ac:dyDescent="0.3">
      <c r="A187" t="s">
        <v>1707</v>
      </c>
      <c r="B187" t="s">
        <v>572</v>
      </c>
      <c r="C187" t="s">
        <v>1708</v>
      </c>
      <c r="D187" t="s">
        <v>1709</v>
      </c>
      <c r="E187">
        <v>65148</v>
      </c>
      <c r="F187" t="s">
        <v>60</v>
      </c>
      <c r="G187" t="s">
        <v>48</v>
      </c>
      <c r="H187" t="s">
        <v>348</v>
      </c>
      <c r="I187" t="s">
        <v>348</v>
      </c>
      <c r="K187" t="s">
        <v>50</v>
      </c>
      <c r="L187">
        <v>0</v>
      </c>
      <c r="M187">
        <v>3.6</v>
      </c>
      <c r="N187">
        <v>0</v>
      </c>
      <c r="O187">
        <v>0</v>
      </c>
      <c r="P187">
        <v>0</v>
      </c>
      <c r="Q187">
        <v>0</v>
      </c>
      <c r="R187">
        <v>1</v>
      </c>
      <c r="S187">
        <v>0</v>
      </c>
      <c r="T187" t="s">
        <v>92</v>
      </c>
      <c r="U187" t="s">
        <v>51</v>
      </c>
      <c r="V187">
        <v>158</v>
      </c>
    </row>
    <row r="188" spans="1:23" x14ac:dyDescent="0.3">
      <c r="A188" t="s">
        <v>1707</v>
      </c>
      <c r="B188" t="s">
        <v>572</v>
      </c>
      <c r="C188" t="s">
        <v>1708</v>
      </c>
      <c r="D188" t="s">
        <v>1709</v>
      </c>
      <c r="E188">
        <v>65148</v>
      </c>
      <c r="F188" t="s">
        <v>60</v>
      </c>
      <c r="G188" t="s">
        <v>48</v>
      </c>
      <c r="H188" t="s">
        <v>348</v>
      </c>
      <c r="I188" t="s">
        <v>348</v>
      </c>
      <c r="K188" t="s">
        <v>50</v>
      </c>
      <c r="L188">
        <v>0</v>
      </c>
      <c r="M188">
        <v>3.6</v>
      </c>
      <c r="N188">
        <v>0</v>
      </c>
      <c r="O188">
        <v>0</v>
      </c>
      <c r="P188">
        <v>0</v>
      </c>
      <c r="Q188">
        <v>0</v>
      </c>
      <c r="R188">
        <v>1</v>
      </c>
      <c r="S188">
        <v>0</v>
      </c>
      <c r="T188" t="s">
        <v>92</v>
      </c>
      <c r="U188" t="s">
        <v>51</v>
      </c>
      <c r="V188">
        <v>158</v>
      </c>
    </row>
    <row r="189" spans="1:23" x14ac:dyDescent="0.3">
      <c r="A189" t="s">
        <v>1707</v>
      </c>
      <c r="B189" t="s">
        <v>572</v>
      </c>
      <c r="C189" t="s">
        <v>1708</v>
      </c>
      <c r="D189" t="s">
        <v>1709</v>
      </c>
      <c r="E189">
        <v>65148</v>
      </c>
      <c r="F189" t="s">
        <v>60</v>
      </c>
      <c r="G189" t="s">
        <v>48</v>
      </c>
      <c r="H189" t="s">
        <v>348</v>
      </c>
      <c r="I189" t="s">
        <v>348</v>
      </c>
      <c r="K189" t="s">
        <v>50</v>
      </c>
      <c r="L189">
        <v>0</v>
      </c>
      <c r="M189">
        <v>3.6</v>
      </c>
      <c r="N189">
        <v>0</v>
      </c>
      <c r="O189">
        <v>0</v>
      </c>
      <c r="P189">
        <v>0</v>
      </c>
      <c r="Q189">
        <v>0</v>
      </c>
      <c r="R189">
        <v>1</v>
      </c>
      <c r="S189">
        <v>0</v>
      </c>
      <c r="T189" t="s">
        <v>92</v>
      </c>
      <c r="U189" t="s">
        <v>51</v>
      </c>
      <c r="V189">
        <v>158</v>
      </c>
    </row>
    <row r="190" spans="1:23" x14ac:dyDescent="0.3">
      <c r="A190" t="s">
        <v>1707</v>
      </c>
      <c r="B190" t="s">
        <v>572</v>
      </c>
      <c r="C190" t="s">
        <v>1708</v>
      </c>
      <c r="D190" t="s">
        <v>1709</v>
      </c>
      <c r="E190">
        <v>65148</v>
      </c>
      <c r="F190" t="s">
        <v>60</v>
      </c>
      <c r="G190" t="s">
        <v>48</v>
      </c>
      <c r="H190" t="s">
        <v>348</v>
      </c>
      <c r="I190" t="s">
        <v>348</v>
      </c>
      <c r="K190" t="s">
        <v>50</v>
      </c>
      <c r="L190">
        <v>0</v>
      </c>
      <c r="M190">
        <v>3.6</v>
      </c>
      <c r="N190">
        <v>0</v>
      </c>
      <c r="O190">
        <v>0</v>
      </c>
      <c r="P190">
        <v>0</v>
      </c>
      <c r="Q190">
        <v>0</v>
      </c>
      <c r="R190">
        <v>1</v>
      </c>
      <c r="S190">
        <v>0</v>
      </c>
      <c r="T190" t="s">
        <v>92</v>
      </c>
      <c r="U190" t="s">
        <v>51</v>
      </c>
      <c r="V190">
        <v>158</v>
      </c>
    </row>
    <row r="191" spans="1:23" x14ac:dyDescent="0.3">
      <c r="A191" t="s">
        <v>1553</v>
      </c>
      <c r="B191" t="s">
        <v>1554</v>
      </c>
      <c r="C191" t="s">
        <v>1555</v>
      </c>
      <c r="D191" t="s">
        <v>1556</v>
      </c>
      <c r="E191">
        <v>65530</v>
      </c>
      <c r="F191" t="s">
        <v>151</v>
      </c>
      <c r="G191" t="s">
        <v>48</v>
      </c>
      <c r="H191" t="s">
        <v>194</v>
      </c>
      <c r="I191" t="s">
        <v>195</v>
      </c>
      <c r="J191">
        <v>2007</v>
      </c>
      <c r="K191" t="s">
        <v>166</v>
      </c>
      <c r="L191">
        <v>0</v>
      </c>
      <c r="M191">
        <v>3.6</v>
      </c>
      <c r="N191">
        <v>0</v>
      </c>
      <c r="O191">
        <v>0</v>
      </c>
      <c r="P191">
        <v>0</v>
      </c>
      <c r="Q191">
        <v>0</v>
      </c>
      <c r="R191">
        <v>1</v>
      </c>
      <c r="S191">
        <v>0</v>
      </c>
      <c r="T191" t="s">
        <v>92</v>
      </c>
      <c r="U191" t="s">
        <v>42</v>
      </c>
      <c r="V191">
        <v>286</v>
      </c>
      <c r="W191">
        <v>15</v>
      </c>
    </row>
    <row r="192" spans="1:23" x14ac:dyDescent="0.3">
      <c r="A192" t="s">
        <v>809</v>
      </c>
      <c r="B192" t="s">
        <v>810</v>
      </c>
      <c r="C192" t="s">
        <v>811</v>
      </c>
      <c r="D192" t="s">
        <v>812</v>
      </c>
      <c r="E192">
        <v>65773</v>
      </c>
      <c r="F192" t="s">
        <v>27</v>
      </c>
      <c r="G192" t="s">
        <v>28</v>
      </c>
      <c r="H192" t="s">
        <v>384</v>
      </c>
      <c r="I192" t="s">
        <v>813</v>
      </c>
      <c r="J192">
        <v>1962</v>
      </c>
      <c r="K192" t="s">
        <v>31</v>
      </c>
      <c r="L192">
        <v>0</v>
      </c>
      <c r="M192">
        <v>3.6</v>
      </c>
      <c r="N192">
        <v>1</v>
      </c>
      <c r="O192">
        <v>0</v>
      </c>
      <c r="P192">
        <v>0</v>
      </c>
      <c r="Q192">
        <v>1</v>
      </c>
      <c r="R192">
        <v>1</v>
      </c>
      <c r="S192">
        <v>1</v>
      </c>
      <c r="T192" t="s">
        <v>32</v>
      </c>
      <c r="U192" t="s">
        <v>51</v>
      </c>
      <c r="V192">
        <v>575</v>
      </c>
      <c r="W192">
        <v>60</v>
      </c>
    </row>
    <row r="193" spans="1:23" x14ac:dyDescent="0.3">
      <c r="A193" t="s">
        <v>809</v>
      </c>
      <c r="B193" t="s">
        <v>810</v>
      </c>
      <c r="C193" t="s">
        <v>811</v>
      </c>
      <c r="D193" t="s">
        <v>914</v>
      </c>
      <c r="E193">
        <v>65773</v>
      </c>
      <c r="F193" t="s">
        <v>27</v>
      </c>
      <c r="G193" t="s">
        <v>28</v>
      </c>
      <c r="H193" t="s">
        <v>384</v>
      </c>
      <c r="I193" t="s">
        <v>813</v>
      </c>
      <c r="J193">
        <v>1962</v>
      </c>
      <c r="K193" t="s">
        <v>31</v>
      </c>
      <c r="L193">
        <v>0</v>
      </c>
      <c r="M193">
        <v>3.6</v>
      </c>
      <c r="N193">
        <v>1</v>
      </c>
      <c r="O193">
        <v>0</v>
      </c>
      <c r="P193">
        <v>0</v>
      </c>
      <c r="Q193">
        <v>1</v>
      </c>
      <c r="R193">
        <v>1</v>
      </c>
      <c r="S193">
        <v>1</v>
      </c>
      <c r="T193" t="s">
        <v>32</v>
      </c>
      <c r="U193" t="s">
        <v>51</v>
      </c>
      <c r="V193">
        <v>577</v>
      </c>
      <c r="W193">
        <v>60</v>
      </c>
    </row>
    <row r="194" spans="1:23" x14ac:dyDescent="0.3">
      <c r="A194" t="s">
        <v>199</v>
      </c>
      <c r="B194" t="s">
        <v>572</v>
      </c>
      <c r="C194" t="s">
        <v>201</v>
      </c>
      <c r="D194" t="s">
        <v>1587</v>
      </c>
      <c r="E194">
        <v>65776</v>
      </c>
      <c r="F194" t="s">
        <v>47</v>
      </c>
      <c r="G194" t="s">
        <v>48</v>
      </c>
      <c r="H194" t="s">
        <v>86</v>
      </c>
      <c r="I194" t="s">
        <v>203</v>
      </c>
      <c r="J194">
        <v>1933</v>
      </c>
      <c r="K194" t="s">
        <v>204</v>
      </c>
      <c r="L194">
        <v>0</v>
      </c>
      <c r="M194">
        <v>3.9</v>
      </c>
      <c r="N194">
        <v>0</v>
      </c>
      <c r="O194">
        <v>0</v>
      </c>
      <c r="P194">
        <v>0</v>
      </c>
      <c r="Q194">
        <v>0</v>
      </c>
      <c r="R194">
        <v>0</v>
      </c>
      <c r="S194">
        <v>0</v>
      </c>
      <c r="T194" t="s">
        <v>92</v>
      </c>
      <c r="U194" t="s">
        <v>51</v>
      </c>
      <c r="V194">
        <v>257</v>
      </c>
      <c r="W194">
        <v>89</v>
      </c>
    </row>
    <row r="195" spans="1:23" x14ac:dyDescent="0.3">
      <c r="A195" t="s">
        <v>1448</v>
      </c>
      <c r="B195" t="s">
        <v>572</v>
      </c>
      <c r="C195" t="s">
        <v>72</v>
      </c>
      <c r="D195" t="s">
        <v>1449</v>
      </c>
      <c r="E195">
        <v>65797</v>
      </c>
      <c r="F195" t="s">
        <v>27</v>
      </c>
      <c r="G195" t="s">
        <v>318</v>
      </c>
      <c r="H195" t="s">
        <v>319</v>
      </c>
      <c r="I195" t="s">
        <v>320</v>
      </c>
      <c r="J195">
        <v>1974</v>
      </c>
      <c r="K195" t="s">
        <v>41</v>
      </c>
      <c r="L195">
        <v>0</v>
      </c>
      <c r="M195">
        <v>4.2</v>
      </c>
      <c r="N195">
        <v>0</v>
      </c>
      <c r="O195">
        <v>0</v>
      </c>
      <c r="P195">
        <v>0</v>
      </c>
      <c r="Q195">
        <v>0</v>
      </c>
      <c r="R195">
        <v>1</v>
      </c>
      <c r="S195">
        <v>0</v>
      </c>
      <c r="T195" t="s">
        <v>92</v>
      </c>
      <c r="U195" t="s">
        <v>51</v>
      </c>
      <c r="V195">
        <v>344</v>
      </c>
      <c r="W195">
        <v>48</v>
      </c>
    </row>
    <row r="196" spans="1:23" x14ac:dyDescent="0.3">
      <c r="A196" t="s">
        <v>1830</v>
      </c>
      <c r="B196" t="s">
        <v>1831</v>
      </c>
      <c r="C196" t="s">
        <v>656</v>
      </c>
      <c r="D196" t="s">
        <v>1832</v>
      </c>
      <c r="E196">
        <v>65916</v>
      </c>
      <c r="F196" t="s">
        <v>67</v>
      </c>
      <c r="G196" t="s">
        <v>347</v>
      </c>
      <c r="H196" t="s">
        <v>101</v>
      </c>
      <c r="I196" t="s">
        <v>102</v>
      </c>
      <c r="J196">
        <v>2004</v>
      </c>
      <c r="K196" t="s">
        <v>204</v>
      </c>
      <c r="L196">
        <v>0</v>
      </c>
      <c r="M196">
        <v>4.4000000000000004</v>
      </c>
      <c r="N196">
        <v>1</v>
      </c>
      <c r="O196">
        <v>0</v>
      </c>
      <c r="P196">
        <v>0</v>
      </c>
      <c r="Q196">
        <v>0</v>
      </c>
      <c r="R196">
        <v>1</v>
      </c>
      <c r="S196">
        <v>1</v>
      </c>
      <c r="T196" t="s">
        <v>1725</v>
      </c>
      <c r="U196" t="s">
        <v>51</v>
      </c>
      <c r="V196">
        <v>565</v>
      </c>
      <c r="W196">
        <v>18</v>
      </c>
    </row>
    <row r="197" spans="1:23" x14ac:dyDescent="0.3">
      <c r="A197" t="s">
        <v>624</v>
      </c>
      <c r="B197" t="s">
        <v>873</v>
      </c>
      <c r="C197" t="s">
        <v>874</v>
      </c>
      <c r="D197" t="s">
        <v>875</v>
      </c>
      <c r="E197">
        <v>66151</v>
      </c>
      <c r="F197" t="s">
        <v>67</v>
      </c>
      <c r="G197" t="s">
        <v>347</v>
      </c>
      <c r="H197" t="s">
        <v>80</v>
      </c>
      <c r="I197" t="s">
        <v>545</v>
      </c>
      <c r="J197">
        <v>1929</v>
      </c>
      <c r="K197" t="s">
        <v>82</v>
      </c>
      <c r="L197">
        <v>0</v>
      </c>
      <c r="M197">
        <v>3.8</v>
      </c>
      <c r="N197">
        <v>0</v>
      </c>
      <c r="O197">
        <v>0</v>
      </c>
      <c r="P197">
        <v>0</v>
      </c>
      <c r="Q197">
        <v>1</v>
      </c>
      <c r="R197">
        <v>0</v>
      </c>
      <c r="S197">
        <v>1</v>
      </c>
      <c r="T197" t="s">
        <v>32</v>
      </c>
      <c r="U197" t="s">
        <v>51</v>
      </c>
      <c r="V197">
        <v>768</v>
      </c>
      <c r="W197">
        <v>93</v>
      </c>
    </row>
    <row r="198" spans="1:23" x14ac:dyDescent="0.3">
      <c r="A198" t="s">
        <v>1773</v>
      </c>
      <c r="B198" t="s">
        <v>1774</v>
      </c>
      <c r="C198" t="s">
        <v>869</v>
      </c>
      <c r="D198" t="s">
        <v>1775</v>
      </c>
      <c r="E198">
        <v>66609</v>
      </c>
      <c r="F198" t="s">
        <v>60</v>
      </c>
      <c r="G198" t="s">
        <v>48</v>
      </c>
      <c r="H198" t="s">
        <v>56</v>
      </c>
      <c r="I198" t="s">
        <v>56</v>
      </c>
      <c r="K198" t="s">
        <v>50</v>
      </c>
      <c r="L198">
        <v>0</v>
      </c>
      <c r="M198">
        <v>4.8</v>
      </c>
      <c r="N198">
        <v>1</v>
      </c>
      <c r="O198">
        <v>0</v>
      </c>
      <c r="P198">
        <v>0</v>
      </c>
      <c r="Q198">
        <v>0</v>
      </c>
      <c r="R198">
        <v>0</v>
      </c>
      <c r="S198">
        <v>1</v>
      </c>
      <c r="T198" t="s">
        <v>1725</v>
      </c>
      <c r="U198" t="s">
        <v>51</v>
      </c>
      <c r="V198">
        <v>376</v>
      </c>
    </row>
    <row r="199" spans="1:23" x14ac:dyDescent="0.3">
      <c r="A199" t="s">
        <v>1773</v>
      </c>
      <c r="B199" t="s">
        <v>1774</v>
      </c>
      <c r="C199" t="s">
        <v>869</v>
      </c>
      <c r="D199" t="s">
        <v>1775</v>
      </c>
      <c r="E199">
        <v>66609</v>
      </c>
      <c r="F199" t="s">
        <v>60</v>
      </c>
      <c r="G199" t="s">
        <v>48</v>
      </c>
      <c r="H199" t="s">
        <v>56</v>
      </c>
      <c r="I199" t="s">
        <v>56</v>
      </c>
      <c r="K199" t="s">
        <v>50</v>
      </c>
      <c r="L199">
        <v>0</v>
      </c>
      <c r="M199">
        <v>4.8</v>
      </c>
      <c r="N199">
        <v>1</v>
      </c>
      <c r="O199">
        <v>0</v>
      </c>
      <c r="P199">
        <v>0</v>
      </c>
      <c r="Q199">
        <v>0</v>
      </c>
      <c r="R199">
        <v>0</v>
      </c>
      <c r="S199">
        <v>1</v>
      </c>
      <c r="T199" t="s">
        <v>1725</v>
      </c>
      <c r="U199" t="s">
        <v>51</v>
      </c>
      <c r="V199">
        <v>376</v>
      </c>
    </row>
    <row r="200" spans="1:23" x14ac:dyDescent="0.3">
      <c r="A200" t="s">
        <v>1773</v>
      </c>
      <c r="B200" t="s">
        <v>1774</v>
      </c>
      <c r="C200" t="s">
        <v>869</v>
      </c>
      <c r="D200" t="s">
        <v>1775</v>
      </c>
      <c r="E200">
        <v>66609</v>
      </c>
      <c r="F200" t="s">
        <v>60</v>
      </c>
      <c r="G200" t="s">
        <v>48</v>
      </c>
      <c r="H200" t="s">
        <v>56</v>
      </c>
      <c r="I200" t="s">
        <v>56</v>
      </c>
      <c r="K200" t="s">
        <v>50</v>
      </c>
      <c r="L200">
        <v>0</v>
      </c>
      <c r="M200">
        <v>4.8</v>
      </c>
      <c r="N200">
        <v>1</v>
      </c>
      <c r="O200">
        <v>0</v>
      </c>
      <c r="P200">
        <v>0</v>
      </c>
      <c r="Q200">
        <v>0</v>
      </c>
      <c r="R200">
        <v>0</v>
      </c>
      <c r="S200">
        <v>1</v>
      </c>
      <c r="T200" t="s">
        <v>1725</v>
      </c>
      <c r="U200" t="s">
        <v>51</v>
      </c>
      <c r="V200">
        <v>376</v>
      </c>
    </row>
    <row r="201" spans="1:23" x14ac:dyDescent="0.3">
      <c r="A201" t="s">
        <v>1773</v>
      </c>
      <c r="B201" t="s">
        <v>1774</v>
      </c>
      <c r="C201" t="s">
        <v>869</v>
      </c>
      <c r="D201" t="s">
        <v>1775</v>
      </c>
      <c r="E201">
        <v>66609</v>
      </c>
      <c r="F201" t="s">
        <v>60</v>
      </c>
      <c r="G201" t="s">
        <v>48</v>
      </c>
      <c r="H201" t="s">
        <v>56</v>
      </c>
      <c r="I201" t="s">
        <v>56</v>
      </c>
      <c r="K201" t="s">
        <v>50</v>
      </c>
      <c r="L201">
        <v>0</v>
      </c>
      <c r="M201">
        <v>4.8</v>
      </c>
      <c r="N201">
        <v>1</v>
      </c>
      <c r="O201">
        <v>0</v>
      </c>
      <c r="P201">
        <v>0</v>
      </c>
      <c r="Q201">
        <v>0</v>
      </c>
      <c r="R201">
        <v>0</v>
      </c>
      <c r="S201">
        <v>1</v>
      </c>
      <c r="T201" t="s">
        <v>1725</v>
      </c>
      <c r="U201" t="s">
        <v>51</v>
      </c>
      <c r="V201">
        <v>376</v>
      </c>
    </row>
    <row r="202" spans="1:23" x14ac:dyDescent="0.3">
      <c r="A202" t="s">
        <v>1773</v>
      </c>
      <c r="B202" t="s">
        <v>1774</v>
      </c>
      <c r="C202" t="s">
        <v>869</v>
      </c>
      <c r="D202" t="s">
        <v>1775</v>
      </c>
      <c r="E202">
        <v>66609</v>
      </c>
      <c r="F202" t="s">
        <v>60</v>
      </c>
      <c r="G202" t="s">
        <v>48</v>
      </c>
      <c r="H202" t="s">
        <v>56</v>
      </c>
      <c r="I202" t="s">
        <v>56</v>
      </c>
      <c r="K202" t="s">
        <v>50</v>
      </c>
      <c r="L202">
        <v>0</v>
      </c>
      <c r="M202">
        <v>4.8</v>
      </c>
      <c r="N202">
        <v>1</v>
      </c>
      <c r="O202">
        <v>0</v>
      </c>
      <c r="P202">
        <v>0</v>
      </c>
      <c r="Q202">
        <v>0</v>
      </c>
      <c r="R202">
        <v>0</v>
      </c>
      <c r="S202">
        <v>1</v>
      </c>
      <c r="T202" t="s">
        <v>1725</v>
      </c>
      <c r="U202" t="s">
        <v>51</v>
      </c>
      <c r="V202">
        <v>376</v>
      </c>
    </row>
    <row r="203" spans="1:23" x14ac:dyDescent="0.3">
      <c r="A203" t="s">
        <v>1404</v>
      </c>
      <c r="B203" t="s">
        <v>1346</v>
      </c>
      <c r="C203" t="s">
        <v>1405</v>
      </c>
      <c r="D203" t="s">
        <v>1406</v>
      </c>
      <c r="E203">
        <v>66785</v>
      </c>
      <c r="F203" t="s">
        <v>55</v>
      </c>
      <c r="G203" t="s">
        <v>48</v>
      </c>
      <c r="H203" t="s">
        <v>39</v>
      </c>
      <c r="I203" t="s">
        <v>40</v>
      </c>
      <c r="K203" t="s">
        <v>50</v>
      </c>
      <c r="L203">
        <v>0</v>
      </c>
      <c r="M203">
        <v>2.8</v>
      </c>
      <c r="N203">
        <v>1</v>
      </c>
      <c r="O203">
        <v>0</v>
      </c>
      <c r="P203">
        <v>1</v>
      </c>
      <c r="Q203">
        <v>0</v>
      </c>
      <c r="R203">
        <v>1</v>
      </c>
      <c r="S203">
        <v>0</v>
      </c>
      <c r="T203" t="s">
        <v>92</v>
      </c>
      <c r="U203" t="s">
        <v>42</v>
      </c>
      <c r="V203">
        <v>284</v>
      </c>
    </row>
    <row r="204" spans="1:23" x14ac:dyDescent="0.3">
      <c r="A204" t="s">
        <v>1409</v>
      </c>
      <c r="B204" t="s">
        <v>1410</v>
      </c>
      <c r="C204" t="s">
        <v>674</v>
      </c>
      <c r="D204" t="s">
        <v>1411</v>
      </c>
      <c r="E204">
        <v>67000</v>
      </c>
      <c r="F204" t="s">
        <v>47</v>
      </c>
      <c r="G204" t="s">
        <v>48</v>
      </c>
      <c r="H204" t="s">
        <v>29</v>
      </c>
      <c r="I204" t="s">
        <v>69</v>
      </c>
      <c r="J204">
        <v>2009</v>
      </c>
      <c r="K204" t="s">
        <v>166</v>
      </c>
      <c r="L204">
        <v>1</v>
      </c>
      <c r="M204">
        <v>4.7</v>
      </c>
      <c r="N204">
        <v>0</v>
      </c>
      <c r="O204">
        <v>0</v>
      </c>
      <c r="P204">
        <v>0</v>
      </c>
      <c r="Q204">
        <v>0</v>
      </c>
      <c r="R204">
        <v>1</v>
      </c>
      <c r="S204">
        <v>0</v>
      </c>
      <c r="T204" t="s">
        <v>92</v>
      </c>
      <c r="U204" t="s">
        <v>33</v>
      </c>
      <c r="V204">
        <v>452</v>
      </c>
      <c r="W204">
        <v>13</v>
      </c>
    </row>
    <row r="205" spans="1:23" x14ac:dyDescent="0.3">
      <c r="A205" t="s">
        <v>1533</v>
      </c>
      <c r="B205" t="s">
        <v>572</v>
      </c>
      <c r="C205" t="s">
        <v>291</v>
      </c>
      <c r="D205" t="s">
        <v>1534</v>
      </c>
      <c r="E205">
        <v>67038</v>
      </c>
      <c r="F205" t="s">
        <v>151</v>
      </c>
      <c r="G205" t="s">
        <v>48</v>
      </c>
      <c r="H205" t="s">
        <v>56</v>
      </c>
      <c r="I205" t="s">
        <v>56</v>
      </c>
      <c r="K205" t="s">
        <v>50</v>
      </c>
      <c r="L205">
        <v>0</v>
      </c>
      <c r="M205">
        <v>3.3</v>
      </c>
      <c r="N205">
        <v>1</v>
      </c>
      <c r="O205">
        <v>0</v>
      </c>
      <c r="P205">
        <v>0</v>
      </c>
      <c r="Q205">
        <v>0</v>
      </c>
      <c r="R205">
        <v>1</v>
      </c>
      <c r="S205">
        <v>0</v>
      </c>
      <c r="T205" t="s">
        <v>92</v>
      </c>
      <c r="U205" t="s">
        <v>51</v>
      </c>
      <c r="V205">
        <v>306</v>
      </c>
    </row>
    <row r="206" spans="1:23" x14ac:dyDescent="0.3">
      <c r="A206" t="s">
        <v>506</v>
      </c>
      <c r="B206" t="s">
        <v>546</v>
      </c>
      <c r="C206" t="s">
        <v>547</v>
      </c>
      <c r="D206" t="s">
        <v>548</v>
      </c>
      <c r="E206">
        <v>67500</v>
      </c>
      <c r="F206" t="s">
        <v>60</v>
      </c>
      <c r="G206" t="s">
        <v>48</v>
      </c>
      <c r="H206" t="s">
        <v>110</v>
      </c>
      <c r="I206" t="s">
        <v>111</v>
      </c>
      <c r="K206" t="s">
        <v>112</v>
      </c>
      <c r="L206">
        <v>0</v>
      </c>
      <c r="M206">
        <v>4.2</v>
      </c>
      <c r="N206">
        <v>0</v>
      </c>
      <c r="O206">
        <v>0</v>
      </c>
      <c r="P206">
        <v>0</v>
      </c>
      <c r="Q206">
        <v>0</v>
      </c>
      <c r="R206">
        <v>0</v>
      </c>
      <c r="S206">
        <v>0</v>
      </c>
      <c r="T206" t="s">
        <v>32</v>
      </c>
      <c r="U206" t="s">
        <v>33</v>
      </c>
      <c r="V206">
        <v>105</v>
      </c>
    </row>
    <row r="207" spans="1:23" x14ac:dyDescent="0.3">
      <c r="A207" t="s">
        <v>506</v>
      </c>
      <c r="B207" t="s">
        <v>546</v>
      </c>
      <c r="C207" t="s">
        <v>547</v>
      </c>
      <c r="D207" t="s">
        <v>548</v>
      </c>
      <c r="E207">
        <v>67500</v>
      </c>
      <c r="F207" t="s">
        <v>60</v>
      </c>
      <c r="G207" t="s">
        <v>48</v>
      </c>
      <c r="H207" t="s">
        <v>110</v>
      </c>
      <c r="I207" t="s">
        <v>111</v>
      </c>
      <c r="K207" t="s">
        <v>112</v>
      </c>
      <c r="L207">
        <v>0</v>
      </c>
      <c r="M207">
        <v>4.2</v>
      </c>
      <c r="N207">
        <v>0</v>
      </c>
      <c r="O207">
        <v>0</v>
      </c>
      <c r="P207">
        <v>0</v>
      </c>
      <c r="Q207">
        <v>0</v>
      </c>
      <c r="R207">
        <v>0</v>
      </c>
      <c r="S207">
        <v>0</v>
      </c>
      <c r="T207" t="s">
        <v>32</v>
      </c>
      <c r="U207" t="s">
        <v>33</v>
      </c>
      <c r="V207">
        <v>105</v>
      </c>
    </row>
    <row r="208" spans="1:23" x14ac:dyDescent="0.3">
      <c r="A208" t="s">
        <v>506</v>
      </c>
      <c r="B208" t="s">
        <v>546</v>
      </c>
      <c r="C208" t="s">
        <v>547</v>
      </c>
      <c r="D208" t="s">
        <v>548</v>
      </c>
      <c r="E208">
        <v>67500</v>
      </c>
      <c r="F208" t="s">
        <v>60</v>
      </c>
      <c r="G208" t="s">
        <v>48</v>
      </c>
      <c r="H208" t="s">
        <v>110</v>
      </c>
      <c r="I208" t="s">
        <v>111</v>
      </c>
      <c r="K208" t="s">
        <v>112</v>
      </c>
      <c r="L208">
        <v>0</v>
      </c>
      <c r="M208">
        <v>4.2</v>
      </c>
      <c r="N208">
        <v>0</v>
      </c>
      <c r="O208">
        <v>0</v>
      </c>
      <c r="P208">
        <v>0</v>
      </c>
      <c r="Q208">
        <v>0</v>
      </c>
      <c r="R208">
        <v>0</v>
      </c>
      <c r="S208">
        <v>0</v>
      </c>
      <c r="T208" t="s">
        <v>32</v>
      </c>
      <c r="U208" t="s">
        <v>33</v>
      </c>
      <c r="V208">
        <v>105</v>
      </c>
    </row>
    <row r="209" spans="1:22" x14ac:dyDescent="0.3">
      <c r="A209" t="s">
        <v>506</v>
      </c>
      <c r="B209" t="s">
        <v>546</v>
      </c>
      <c r="C209" t="s">
        <v>547</v>
      </c>
      <c r="D209" t="s">
        <v>548</v>
      </c>
      <c r="E209">
        <v>67500</v>
      </c>
      <c r="F209" t="s">
        <v>60</v>
      </c>
      <c r="G209" t="s">
        <v>48</v>
      </c>
      <c r="H209" t="s">
        <v>110</v>
      </c>
      <c r="I209" t="s">
        <v>111</v>
      </c>
      <c r="K209" t="s">
        <v>112</v>
      </c>
      <c r="L209">
        <v>0</v>
      </c>
      <c r="M209">
        <v>4.2</v>
      </c>
      <c r="N209">
        <v>0</v>
      </c>
      <c r="O209">
        <v>0</v>
      </c>
      <c r="P209">
        <v>0</v>
      </c>
      <c r="Q209">
        <v>0</v>
      </c>
      <c r="R209">
        <v>0</v>
      </c>
      <c r="S209">
        <v>0</v>
      </c>
      <c r="T209" t="s">
        <v>32</v>
      </c>
      <c r="U209" t="s">
        <v>33</v>
      </c>
      <c r="V209">
        <v>105</v>
      </c>
    </row>
    <row r="210" spans="1:22" x14ac:dyDescent="0.3">
      <c r="A210" t="s">
        <v>506</v>
      </c>
      <c r="B210" t="s">
        <v>546</v>
      </c>
      <c r="C210" t="s">
        <v>547</v>
      </c>
      <c r="D210" t="s">
        <v>548</v>
      </c>
      <c r="E210">
        <v>67500</v>
      </c>
      <c r="F210" t="s">
        <v>60</v>
      </c>
      <c r="G210" t="s">
        <v>48</v>
      </c>
      <c r="H210" t="s">
        <v>110</v>
      </c>
      <c r="I210" t="s">
        <v>111</v>
      </c>
      <c r="K210" t="s">
        <v>112</v>
      </c>
      <c r="L210">
        <v>0</v>
      </c>
      <c r="M210">
        <v>4.2</v>
      </c>
      <c r="N210">
        <v>0</v>
      </c>
      <c r="O210">
        <v>0</v>
      </c>
      <c r="P210">
        <v>0</v>
      </c>
      <c r="Q210">
        <v>0</v>
      </c>
      <c r="R210">
        <v>0</v>
      </c>
      <c r="S210">
        <v>0</v>
      </c>
      <c r="T210" t="s">
        <v>32</v>
      </c>
      <c r="U210" t="s">
        <v>33</v>
      </c>
      <c r="V210">
        <v>105</v>
      </c>
    </row>
    <row r="211" spans="1:22" x14ac:dyDescent="0.3">
      <c r="A211" t="s">
        <v>506</v>
      </c>
      <c r="B211" t="s">
        <v>546</v>
      </c>
      <c r="C211" t="s">
        <v>547</v>
      </c>
      <c r="D211" t="s">
        <v>548</v>
      </c>
      <c r="E211">
        <v>67500</v>
      </c>
      <c r="F211" t="s">
        <v>60</v>
      </c>
      <c r="G211" t="s">
        <v>48</v>
      </c>
      <c r="H211" t="s">
        <v>110</v>
      </c>
      <c r="I211" t="s">
        <v>111</v>
      </c>
      <c r="K211" t="s">
        <v>112</v>
      </c>
      <c r="L211">
        <v>0</v>
      </c>
      <c r="M211">
        <v>4.2</v>
      </c>
      <c r="N211">
        <v>0</v>
      </c>
      <c r="O211">
        <v>0</v>
      </c>
      <c r="P211">
        <v>0</v>
      </c>
      <c r="Q211">
        <v>0</v>
      </c>
      <c r="R211">
        <v>0</v>
      </c>
      <c r="S211">
        <v>0</v>
      </c>
      <c r="T211" t="s">
        <v>32</v>
      </c>
      <c r="U211" t="s">
        <v>33</v>
      </c>
      <c r="V211">
        <v>105</v>
      </c>
    </row>
    <row r="212" spans="1:22" x14ac:dyDescent="0.3">
      <c r="A212" t="s">
        <v>506</v>
      </c>
      <c r="B212" t="s">
        <v>546</v>
      </c>
      <c r="C212" t="s">
        <v>547</v>
      </c>
      <c r="D212" t="s">
        <v>548</v>
      </c>
      <c r="E212">
        <v>67500</v>
      </c>
      <c r="F212" t="s">
        <v>60</v>
      </c>
      <c r="G212" t="s">
        <v>48</v>
      </c>
      <c r="H212" t="s">
        <v>110</v>
      </c>
      <c r="I212" t="s">
        <v>111</v>
      </c>
      <c r="K212" t="s">
        <v>112</v>
      </c>
      <c r="L212">
        <v>0</v>
      </c>
      <c r="M212">
        <v>4.2</v>
      </c>
      <c r="N212">
        <v>0</v>
      </c>
      <c r="O212">
        <v>0</v>
      </c>
      <c r="P212">
        <v>0</v>
      </c>
      <c r="Q212">
        <v>0</v>
      </c>
      <c r="R212">
        <v>0</v>
      </c>
      <c r="S212">
        <v>0</v>
      </c>
      <c r="T212" t="s">
        <v>32</v>
      </c>
      <c r="U212" t="s">
        <v>33</v>
      </c>
      <c r="V212">
        <v>105</v>
      </c>
    </row>
    <row r="213" spans="1:22" x14ac:dyDescent="0.3">
      <c r="A213" t="s">
        <v>506</v>
      </c>
      <c r="B213" t="s">
        <v>546</v>
      </c>
      <c r="C213" t="s">
        <v>547</v>
      </c>
      <c r="D213" t="s">
        <v>548</v>
      </c>
      <c r="E213">
        <v>67500</v>
      </c>
      <c r="F213" t="s">
        <v>60</v>
      </c>
      <c r="G213" t="s">
        <v>48</v>
      </c>
      <c r="H213" t="s">
        <v>110</v>
      </c>
      <c r="I213" t="s">
        <v>111</v>
      </c>
      <c r="K213" t="s">
        <v>112</v>
      </c>
      <c r="L213">
        <v>0</v>
      </c>
      <c r="M213">
        <v>4.2</v>
      </c>
      <c r="N213">
        <v>0</v>
      </c>
      <c r="O213">
        <v>0</v>
      </c>
      <c r="P213">
        <v>0</v>
      </c>
      <c r="Q213">
        <v>0</v>
      </c>
      <c r="R213">
        <v>0</v>
      </c>
      <c r="S213">
        <v>0</v>
      </c>
      <c r="T213" t="s">
        <v>32</v>
      </c>
      <c r="U213" t="s">
        <v>33</v>
      </c>
      <c r="V213">
        <v>105</v>
      </c>
    </row>
    <row r="214" spans="1:22" x14ac:dyDescent="0.3">
      <c r="A214" t="s">
        <v>506</v>
      </c>
      <c r="B214" t="s">
        <v>546</v>
      </c>
      <c r="C214" t="s">
        <v>547</v>
      </c>
      <c r="D214" t="s">
        <v>548</v>
      </c>
      <c r="E214">
        <v>67500</v>
      </c>
      <c r="F214" t="s">
        <v>60</v>
      </c>
      <c r="G214" t="s">
        <v>48</v>
      </c>
      <c r="H214" t="s">
        <v>110</v>
      </c>
      <c r="I214" t="s">
        <v>111</v>
      </c>
      <c r="K214" t="s">
        <v>112</v>
      </c>
      <c r="L214">
        <v>0</v>
      </c>
      <c r="M214">
        <v>4.2</v>
      </c>
      <c r="N214">
        <v>0</v>
      </c>
      <c r="O214">
        <v>0</v>
      </c>
      <c r="P214">
        <v>0</v>
      </c>
      <c r="Q214">
        <v>0</v>
      </c>
      <c r="R214">
        <v>0</v>
      </c>
      <c r="S214">
        <v>0</v>
      </c>
      <c r="T214" t="s">
        <v>32</v>
      </c>
      <c r="U214" t="s">
        <v>33</v>
      </c>
      <c r="V214">
        <v>105</v>
      </c>
    </row>
    <row r="215" spans="1:22" x14ac:dyDescent="0.3">
      <c r="A215" t="s">
        <v>506</v>
      </c>
      <c r="B215" t="s">
        <v>546</v>
      </c>
      <c r="C215" t="s">
        <v>547</v>
      </c>
      <c r="D215" t="s">
        <v>548</v>
      </c>
      <c r="E215">
        <v>67500</v>
      </c>
      <c r="F215" t="s">
        <v>60</v>
      </c>
      <c r="G215" t="s">
        <v>48</v>
      </c>
      <c r="H215" t="s">
        <v>110</v>
      </c>
      <c r="I215" t="s">
        <v>111</v>
      </c>
      <c r="K215" t="s">
        <v>112</v>
      </c>
      <c r="L215">
        <v>0</v>
      </c>
      <c r="M215">
        <v>4.2</v>
      </c>
      <c r="N215">
        <v>0</v>
      </c>
      <c r="O215">
        <v>0</v>
      </c>
      <c r="P215">
        <v>0</v>
      </c>
      <c r="Q215">
        <v>0</v>
      </c>
      <c r="R215">
        <v>0</v>
      </c>
      <c r="S215">
        <v>0</v>
      </c>
      <c r="T215" t="s">
        <v>32</v>
      </c>
      <c r="U215" t="s">
        <v>33</v>
      </c>
      <c r="V215">
        <v>105</v>
      </c>
    </row>
    <row r="216" spans="1:22" x14ac:dyDescent="0.3">
      <c r="A216" t="s">
        <v>506</v>
      </c>
      <c r="B216" t="s">
        <v>546</v>
      </c>
      <c r="C216" t="s">
        <v>547</v>
      </c>
      <c r="D216" t="s">
        <v>548</v>
      </c>
      <c r="E216">
        <v>67500</v>
      </c>
      <c r="F216" t="s">
        <v>60</v>
      </c>
      <c r="G216" t="s">
        <v>48</v>
      </c>
      <c r="H216" t="s">
        <v>110</v>
      </c>
      <c r="I216" t="s">
        <v>111</v>
      </c>
      <c r="K216" t="s">
        <v>112</v>
      </c>
      <c r="L216">
        <v>0</v>
      </c>
      <c r="M216">
        <v>4.2</v>
      </c>
      <c r="N216">
        <v>0</v>
      </c>
      <c r="O216">
        <v>0</v>
      </c>
      <c r="P216">
        <v>0</v>
      </c>
      <c r="Q216">
        <v>0</v>
      </c>
      <c r="R216">
        <v>0</v>
      </c>
      <c r="S216">
        <v>0</v>
      </c>
      <c r="T216" t="s">
        <v>32</v>
      </c>
      <c r="U216" t="s">
        <v>33</v>
      </c>
      <c r="V216">
        <v>105</v>
      </c>
    </row>
    <row r="217" spans="1:22" x14ac:dyDescent="0.3">
      <c r="A217" t="s">
        <v>506</v>
      </c>
      <c r="B217" t="s">
        <v>546</v>
      </c>
      <c r="C217" t="s">
        <v>547</v>
      </c>
      <c r="D217" t="s">
        <v>548</v>
      </c>
      <c r="E217">
        <v>67500</v>
      </c>
      <c r="F217" t="s">
        <v>60</v>
      </c>
      <c r="G217" t="s">
        <v>48</v>
      </c>
      <c r="H217" t="s">
        <v>110</v>
      </c>
      <c r="I217" t="s">
        <v>111</v>
      </c>
      <c r="K217" t="s">
        <v>112</v>
      </c>
      <c r="L217">
        <v>0</v>
      </c>
      <c r="M217">
        <v>4.2</v>
      </c>
      <c r="N217">
        <v>0</v>
      </c>
      <c r="O217">
        <v>0</v>
      </c>
      <c r="P217">
        <v>0</v>
      </c>
      <c r="Q217">
        <v>0</v>
      </c>
      <c r="R217">
        <v>0</v>
      </c>
      <c r="S217">
        <v>0</v>
      </c>
      <c r="T217" t="s">
        <v>32</v>
      </c>
      <c r="U217" t="s">
        <v>33</v>
      </c>
      <c r="V217">
        <v>105</v>
      </c>
    </row>
    <row r="218" spans="1:22" x14ac:dyDescent="0.3">
      <c r="A218" t="s">
        <v>506</v>
      </c>
      <c r="B218" t="s">
        <v>546</v>
      </c>
      <c r="C218" t="s">
        <v>547</v>
      </c>
      <c r="D218" t="s">
        <v>548</v>
      </c>
      <c r="E218">
        <v>67500</v>
      </c>
      <c r="F218" t="s">
        <v>60</v>
      </c>
      <c r="G218" t="s">
        <v>48</v>
      </c>
      <c r="H218" t="s">
        <v>110</v>
      </c>
      <c r="I218" t="s">
        <v>111</v>
      </c>
      <c r="K218" t="s">
        <v>112</v>
      </c>
      <c r="L218">
        <v>0</v>
      </c>
      <c r="M218">
        <v>4.2</v>
      </c>
      <c r="N218">
        <v>0</v>
      </c>
      <c r="O218">
        <v>0</v>
      </c>
      <c r="P218">
        <v>0</v>
      </c>
      <c r="Q218">
        <v>0</v>
      </c>
      <c r="R218">
        <v>0</v>
      </c>
      <c r="S218">
        <v>0</v>
      </c>
      <c r="T218" t="s">
        <v>32</v>
      </c>
      <c r="U218" t="s">
        <v>33</v>
      </c>
      <c r="V218">
        <v>105</v>
      </c>
    </row>
    <row r="219" spans="1:22" x14ac:dyDescent="0.3">
      <c r="A219" t="s">
        <v>506</v>
      </c>
      <c r="B219" t="s">
        <v>546</v>
      </c>
      <c r="C219" t="s">
        <v>547</v>
      </c>
      <c r="D219" t="s">
        <v>548</v>
      </c>
      <c r="E219">
        <v>67500</v>
      </c>
      <c r="F219" t="s">
        <v>60</v>
      </c>
      <c r="G219" t="s">
        <v>48</v>
      </c>
      <c r="H219" t="s">
        <v>110</v>
      </c>
      <c r="I219" t="s">
        <v>111</v>
      </c>
      <c r="K219" t="s">
        <v>112</v>
      </c>
      <c r="L219">
        <v>0</v>
      </c>
      <c r="M219">
        <v>4.2</v>
      </c>
      <c r="N219">
        <v>0</v>
      </c>
      <c r="O219">
        <v>0</v>
      </c>
      <c r="P219">
        <v>0</v>
      </c>
      <c r="Q219">
        <v>0</v>
      </c>
      <c r="R219">
        <v>0</v>
      </c>
      <c r="S219">
        <v>0</v>
      </c>
      <c r="T219" t="s">
        <v>32</v>
      </c>
      <c r="U219" t="s">
        <v>33</v>
      </c>
      <c r="V219">
        <v>105</v>
      </c>
    </row>
    <row r="220" spans="1:22" x14ac:dyDescent="0.3">
      <c r="A220" t="s">
        <v>506</v>
      </c>
      <c r="B220" t="s">
        <v>546</v>
      </c>
      <c r="C220" t="s">
        <v>547</v>
      </c>
      <c r="D220" t="s">
        <v>548</v>
      </c>
      <c r="E220">
        <v>67500</v>
      </c>
      <c r="F220" t="s">
        <v>60</v>
      </c>
      <c r="G220" t="s">
        <v>48</v>
      </c>
      <c r="H220" t="s">
        <v>110</v>
      </c>
      <c r="I220" t="s">
        <v>111</v>
      </c>
      <c r="K220" t="s">
        <v>112</v>
      </c>
      <c r="L220">
        <v>0</v>
      </c>
      <c r="M220">
        <v>4.2</v>
      </c>
      <c r="N220">
        <v>0</v>
      </c>
      <c r="O220">
        <v>0</v>
      </c>
      <c r="P220">
        <v>0</v>
      </c>
      <c r="Q220">
        <v>0</v>
      </c>
      <c r="R220">
        <v>0</v>
      </c>
      <c r="S220">
        <v>0</v>
      </c>
      <c r="T220" t="s">
        <v>32</v>
      </c>
      <c r="U220" t="s">
        <v>33</v>
      </c>
      <c r="V220">
        <v>105</v>
      </c>
    </row>
    <row r="221" spans="1:22" x14ac:dyDescent="0.3">
      <c r="A221" t="s">
        <v>506</v>
      </c>
      <c r="B221" t="s">
        <v>546</v>
      </c>
      <c r="C221" t="s">
        <v>547</v>
      </c>
      <c r="D221" t="s">
        <v>548</v>
      </c>
      <c r="E221">
        <v>67500</v>
      </c>
      <c r="F221" t="s">
        <v>60</v>
      </c>
      <c r="G221" t="s">
        <v>48</v>
      </c>
      <c r="H221" t="s">
        <v>110</v>
      </c>
      <c r="I221" t="s">
        <v>111</v>
      </c>
      <c r="K221" t="s">
        <v>112</v>
      </c>
      <c r="L221">
        <v>0</v>
      </c>
      <c r="M221">
        <v>4.2</v>
      </c>
      <c r="N221">
        <v>0</v>
      </c>
      <c r="O221">
        <v>0</v>
      </c>
      <c r="P221">
        <v>0</v>
      </c>
      <c r="Q221">
        <v>0</v>
      </c>
      <c r="R221">
        <v>0</v>
      </c>
      <c r="S221">
        <v>0</v>
      </c>
      <c r="T221" t="s">
        <v>32</v>
      </c>
      <c r="U221" t="s">
        <v>33</v>
      </c>
      <c r="V221">
        <v>105</v>
      </c>
    </row>
    <row r="222" spans="1:22" x14ac:dyDescent="0.3">
      <c r="A222" t="s">
        <v>506</v>
      </c>
      <c r="B222" t="s">
        <v>546</v>
      </c>
      <c r="C222" t="s">
        <v>547</v>
      </c>
      <c r="D222" t="s">
        <v>548</v>
      </c>
      <c r="E222">
        <v>67500</v>
      </c>
      <c r="F222" t="s">
        <v>60</v>
      </c>
      <c r="G222" t="s">
        <v>48</v>
      </c>
      <c r="H222" t="s">
        <v>110</v>
      </c>
      <c r="I222" t="s">
        <v>111</v>
      </c>
      <c r="K222" t="s">
        <v>112</v>
      </c>
      <c r="L222">
        <v>0</v>
      </c>
      <c r="M222">
        <v>4.2</v>
      </c>
      <c r="N222">
        <v>0</v>
      </c>
      <c r="O222">
        <v>0</v>
      </c>
      <c r="P222">
        <v>0</v>
      </c>
      <c r="Q222">
        <v>0</v>
      </c>
      <c r="R222">
        <v>0</v>
      </c>
      <c r="S222">
        <v>0</v>
      </c>
      <c r="T222" t="s">
        <v>32</v>
      </c>
      <c r="U222" t="s">
        <v>33</v>
      </c>
      <c r="V222">
        <v>105</v>
      </c>
    </row>
    <row r="223" spans="1:22" x14ac:dyDescent="0.3">
      <c r="A223" t="s">
        <v>506</v>
      </c>
      <c r="B223" t="s">
        <v>546</v>
      </c>
      <c r="C223" t="s">
        <v>547</v>
      </c>
      <c r="D223" t="s">
        <v>548</v>
      </c>
      <c r="E223">
        <v>67500</v>
      </c>
      <c r="F223" t="s">
        <v>60</v>
      </c>
      <c r="G223" t="s">
        <v>48</v>
      </c>
      <c r="H223" t="s">
        <v>110</v>
      </c>
      <c r="I223" t="s">
        <v>111</v>
      </c>
      <c r="K223" t="s">
        <v>112</v>
      </c>
      <c r="L223">
        <v>0</v>
      </c>
      <c r="M223">
        <v>4.2</v>
      </c>
      <c r="N223">
        <v>0</v>
      </c>
      <c r="O223">
        <v>0</v>
      </c>
      <c r="P223">
        <v>0</v>
      </c>
      <c r="Q223">
        <v>0</v>
      </c>
      <c r="R223">
        <v>0</v>
      </c>
      <c r="S223">
        <v>0</v>
      </c>
      <c r="T223" t="s">
        <v>32</v>
      </c>
      <c r="U223" t="s">
        <v>33</v>
      </c>
      <c r="V223">
        <v>105</v>
      </c>
    </row>
    <row r="224" spans="1:22" x14ac:dyDescent="0.3">
      <c r="A224" t="s">
        <v>506</v>
      </c>
      <c r="B224" t="s">
        <v>546</v>
      </c>
      <c r="C224" t="s">
        <v>547</v>
      </c>
      <c r="D224" t="s">
        <v>548</v>
      </c>
      <c r="E224">
        <v>67500</v>
      </c>
      <c r="F224" t="s">
        <v>60</v>
      </c>
      <c r="G224" t="s">
        <v>48</v>
      </c>
      <c r="H224" t="s">
        <v>110</v>
      </c>
      <c r="I224" t="s">
        <v>111</v>
      </c>
      <c r="K224" t="s">
        <v>112</v>
      </c>
      <c r="L224">
        <v>0</v>
      </c>
      <c r="M224">
        <v>4.2</v>
      </c>
      <c r="N224">
        <v>0</v>
      </c>
      <c r="O224">
        <v>0</v>
      </c>
      <c r="P224">
        <v>0</v>
      </c>
      <c r="Q224">
        <v>0</v>
      </c>
      <c r="R224">
        <v>0</v>
      </c>
      <c r="S224">
        <v>0</v>
      </c>
      <c r="T224" t="s">
        <v>32</v>
      </c>
      <c r="U224" t="s">
        <v>33</v>
      </c>
      <c r="V224">
        <v>105</v>
      </c>
    </row>
    <row r="225" spans="1:23" x14ac:dyDescent="0.3">
      <c r="A225" t="s">
        <v>506</v>
      </c>
      <c r="B225" t="s">
        <v>546</v>
      </c>
      <c r="C225" t="s">
        <v>547</v>
      </c>
      <c r="D225" t="s">
        <v>548</v>
      </c>
      <c r="E225">
        <v>67500</v>
      </c>
      <c r="F225" t="s">
        <v>60</v>
      </c>
      <c r="G225" t="s">
        <v>48</v>
      </c>
      <c r="H225" t="s">
        <v>110</v>
      </c>
      <c r="I225" t="s">
        <v>111</v>
      </c>
      <c r="K225" t="s">
        <v>112</v>
      </c>
      <c r="L225">
        <v>0</v>
      </c>
      <c r="M225">
        <v>4.2</v>
      </c>
      <c r="N225">
        <v>0</v>
      </c>
      <c r="O225">
        <v>0</v>
      </c>
      <c r="P225">
        <v>0</v>
      </c>
      <c r="Q225">
        <v>0</v>
      </c>
      <c r="R225">
        <v>0</v>
      </c>
      <c r="S225">
        <v>0</v>
      </c>
      <c r="T225" t="s">
        <v>32</v>
      </c>
      <c r="U225" t="s">
        <v>33</v>
      </c>
      <c r="V225">
        <v>105</v>
      </c>
    </row>
    <row r="226" spans="1:23" x14ac:dyDescent="0.3">
      <c r="A226" t="s">
        <v>506</v>
      </c>
      <c r="B226" t="s">
        <v>546</v>
      </c>
      <c r="C226" t="s">
        <v>547</v>
      </c>
      <c r="D226" t="s">
        <v>548</v>
      </c>
      <c r="E226">
        <v>67500</v>
      </c>
      <c r="F226" t="s">
        <v>60</v>
      </c>
      <c r="G226" t="s">
        <v>48</v>
      </c>
      <c r="H226" t="s">
        <v>110</v>
      </c>
      <c r="I226" t="s">
        <v>111</v>
      </c>
      <c r="K226" t="s">
        <v>112</v>
      </c>
      <c r="L226">
        <v>0</v>
      </c>
      <c r="M226">
        <v>4.2</v>
      </c>
      <c r="N226">
        <v>0</v>
      </c>
      <c r="O226">
        <v>0</v>
      </c>
      <c r="P226">
        <v>0</v>
      </c>
      <c r="Q226">
        <v>0</v>
      </c>
      <c r="R226">
        <v>0</v>
      </c>
      <c r="S226">
        <v>0</v>
      </c>
      <c r="T226" t="s">
        <v>32</v>
      </c>
      <c r="U226" t="s">
        <v>33</v>
      </c>
      <c r="V226">
        <v>105</v>
      </c>
    </row>
    <row r="227" spans="1:23" x14ac:dyDescent="0.3">
      <c r="A227" t="s">
        <v>506</v>
      </c>
      <c r="B227" t="s">
        <v>546</v>
      </c>
      <c r="C227" t="s">
        <v>547</v>
      </c>
      <c r="D227" t="s">
        <v>548</v>
      </c>
      <c r="E227">
        <v>67500</v>
      </c>
      <c r="F227" t="s">
        <v>60</v>
      </c>
      <c r="G227" t="s">
        <v>48</v>
      </c>
      <c r="H227" t="s">
        <v>110</v>
      </c>
      <c r="I227" t="s">
        <v>111</v>
      </c>
      <c r="K227" t="s">
        <v>112</v>
      </c>
      <c r="L227">
        <v>0</v>
      </c>
      <c r="M227">
        <v>4.2</v>
      </c>
      <c r="N227">
        <v>0</v>
      </c>
      <c r="O227">
        <v>0</v>
      </c>
      <c r="P227">
        <v>0</v>
      </c>
      <c r="Q227">
        <v>0</v>
      </c>
      <c r="R227">
        <v>0</v>
      </c>
      <c r="S227">
        <v>0</v>
      </c>
      <c r="T227" t="s">
        <v>32</v>
      </c>
      <c r="U227" t="s">
        <v>33</v>
      </c>
      <c r="V227">
        <v>105</v>
      </c>
    </row>
    <row r="228" spans="1:23" x14ac:dyDescent="0.3">
      <c r="A228" t="s">
        <v>506</v>
      </c>
      <c r="B228" t="s">
        <v>546</v>
      </c>
      <c r="C228" t="s">
        <v>547</v>
      </c>
      <c r="D228" t="s">
        <v>548</v>
      </c>
      <c r="E228">
        <v>67500</v>
      </c>
      <c r="F228" t="s">
        <v>60</v>
      </c>
      <c r="G228" t="s">
        <v>48</v>
      </c>
      <c r="H228" t="s">
        <v>110</v>
      </c>
      <c r="I228" t="s">
        <v>111</v>
      </c>
      <c r="K228" t="s">
        <v>112</v>
      </c>
      <c r="L228">
        <v>0</v>
      </c>
      <c r="M228">
        <v>4.2</v>
      </c>
      <c r="N228">
        <v>0</v>
      </c>
      <c r="O228">
        <v>0</v>
      </c>
      <c r="P228">
        <v>0</v>
      </c>
      <c r="Q228">
        <v>0</v>
      </c>
      <c r="R228">
        <v>0</v>
      </c>
      <c r="S228">
        <v>0</v>
      </c>
      <c r="T228" t="s">
        <v>32</v>
      </c>
      <c r="U228" t="s">
        <v>33</v>
      </c>
      <c r="V228">
        <v>105</v>
      </c>
    </row>
    <row r="229" spans="1:23" x14ac:dyDescent="0.3">
      <c r="A229" t="s">
        <v>1699</v>
      </c>
      <c r="B229" t="s">
        <v>1700</v>
      </c>
      <c r="C229" t="s">
        <v>45</v>
      </c>
      <c r="D229" t="s">
        <v>1701</v>
      </c>
      <c r="E229">
        <v>67500</v>
      </c>
      <c r="F229" t="s">
        <v>151</v>
      </c>
      <c r="G229" t="s">
        <v>48</v>
      </c>
      <c r="H229" t="s">
        <v>39</v>
      </c>
      <c r="I229" t="s">
        <v>40</v>
      </c>
      <c r="J229">
        <v>1978</v>
      </c>
      <c r="K229" t="s">
        <v>50</v>
      </c>
      <c r="L229">
        <v>0</v>
      </c>
      <c r="M229">
        <v>4.5</v>
      </c>
      <c r="N229">
        <v>0</v>
      </c>
      <c r="O229">
        <v>0</v>
      </c>
      <c r="P229">
        <v>0</v>
      </c>
      <c r="Q229">
        <v>0</v>
      </c>
      <c r="R229">
        <v>0</v>
      </c>
      <c r="S229">
        <v>0</v>
      </c>
      <c r="T229" t="s">
        <v>92</v>
      </c>
      <c r="U229" t="s">
        <v>51</v>
      </c>
      <c r="V229">
        <v>316</v>
      </c>
      <c r="W229">
        <v>44</v>
      </c>
    </row>
    <row r="230" spans="1:23" x14ac:dyDescent="0.3">
      <c r="A230" t="s">
        <v>506</v>
      </c>
      <c r="B230" t="s">
        <v>546</v>
      </c>
      <c r="C230" t="s">
        <v>547</v>
      </c>
      <c r="D230" t="s">
        <v>548</v>
      </c>
      <c r="E230">
        <v>67500</v>
      </c>
      <c r="F230" t="s">
        <v>60</v>
      </c>
      <c r="G230" t="s">
        <v>48</v>
      </c>
      <c r="H230" t="s">
        <v>110</v>
      </c>
      <c r="I230" t="s">
        <v>111</v>
      </c>
      <c r="K230" t="s">
        <v>112</v>
      </c>
      <c r="L230">
        <v>0</v>
      </c>
      <c r="M230">
        <v>4.2</v>
      </c>
      <c r="N230">
        <v>0</v>
      </c>
      <c r="O230">
        <v>0</v>
      </c>
      <c r="P230">
        <v>0</v>
      </c>
      <c r="Q230">
        <v>0</v>
      </c>
      <c r="R230">
        <v>0</v>
      </c>
      <c r="S230">
        <v>0</v>
      </c>
      <c r="T230" t="s">
        <v>32</v>
      </c>
      <c r="U230" t="s">
        <v>33</v>
      </c>
      <c r="V230">
        <v>105</v>
      </c>
    </row>
    <row r="231" spans="1:23" x14ac:dyDescent="0.3">
      <c r="A231" t="s">
        <v>506</v>
      </c>
      <c r="B231" t="s">
        <v>1771</v>
      </c>
      <c r="C231" t="s">
        <v>108</v>
      </c>
      <c r="D231" t="s">
        <v>1772</v>
      </c>
      <c r="E231">
        <v>67500</v>
      </c>
      <c r="F231" t="s">
        <v>60</v>
      </c>
      <c r="G231" t="s">
        <v>48</v>
      </c>
      <c r="H231" t="s">
        <v>110</v>
      </c>
      <c r="I231" t="s">
        <v>111</v>
      </c>
      <c r="K231" t="s">
        <v>112</v>
      </c>
      <c r="L231">
        <v>0</v>
      </c>
      <c r="M231">
        <v>4.2</v>
      </c>
      <c r="N231">
        <v>1</v>
      </c>
      <c r="O231">
        <v>0</v>
      </c>
      <c r="P231">
        <v>0</v>
      </c>
      <c r="Q231">
        <v>0</v>
      </c>
      <c r="R231">
        <v>0</v>
      </c>
      <c r="S231">
        <v>1</v>
      </c>
      <c r="T231" t="s">
        <v>1725</v>
      </c>
      <c r="U231" t="s">
        <v>33</v>
      </c>
      <c r="V231">
        <v>104</v>
      </c>
    </row>
    <row r="232" spans="1:23" x14ac:dyDescent="0.3">
      <c r="A232" t="s">
        <v>506</v>
      </c>
      <c r="B232" t="s">
        <v>546</v>
      </c>
      <c r="C232" t="s">
        <v>547</v>
      </c>
      <c r="D232" t="s">
        <v>548</v>
      </c>
      <c r="E232">
        <v>67500</v>
      </c>
      <c r="F232" t="s">
        <v>60</v>
      </c>
      <c r="G232" t="s">
        <v>48</v>
      </c>
      <c r="H232" t="s">
        <v>110</v>
      </c>
      <c r="I232" t="s">
        <v>111</v>
      </c>
      <c r="K232" t="s">
        <v>112</v>
      </c>
      <c r="L232">
        <v>0</v>
      </c>
      <c r="M232">
        <v>4.2</v>
      </c>
      <c r="N232">
        <v>0</v>
      </c>
      <c r="O232">
        <v>0</v>
      </c>
      <c r="P232">
        <v>0</v>
      </c>
      <c r="Q232">
        <v>0</v>
      </c>
      <c r="R232">
        <v>0</v>
      </c>
      <c r="S232">
        <v>0</v>
      </c>
      <c r="T232" t="s">
        <v>32</v>
      </c>
      <c r="U232" t="s">
        <v>33</v>
      </c>
      <c r="V232">
        <v>105</v>
      </c>
    </row>
    <row r="233" spans="1:23" x14ac:dyDescent="0.3">
      <c r="A233" t="s">
        <v>506</v>
      </c>
      <c r="B233" t="s">
        <v>1771</v>
      </c>
      <c r="C233" t="s">
        <v>108</v>
      </c>
      <c r="D233" t="s">
        <v>1772</v>
      </c>
      <c r="E233">
        <v>67500</v>
      </c>
      <c r="F233" t="s">
        <v>60</v>
      </c>
      <c r="G233" t="s">
        <v>48</v>
      </c>
      <c r="H233" t="s">
        <v>110</v>
      </c>
      <c r="I233" t="s">
        <v>111</v>
      </c>
      <c r="K233" t="s">
        <v>112</v>
      </c>
      <c r="L233">
        <v>0</v>
      </c>
      <c r="M233">
        <v>4.2</v>
      </c>
      <c r="N233">
        <v>1</v>
      </c>
      <c r="O233">
        <v>0</v>
      </c>
      <c r="P233">
        <v>0</v>
      </c>
      <c r="Q233">
        <v>0</v>
      </c>
      <c r="R233">
        <v>0</v>
      </c>
      <c r="S233">
        <v>1</v>
      </c>
      <c r="T233" t="s">
        <v>1725</v>
      </c>
      <c r="U233" t="s">
        <v>33</v>
      </c>
      <c r="V233">
        <v>104</v>
      </c>
    </row>
    <row r="234" spans="1:23" x14ac:dyDescent="0.3">
      <c r="A234" t="s">
        <v>506</v>
      </c>
      <c r="B234" t="s">
        <v>546</v>
      </c>
      <c r="C234" t="s">
        <v>547</v>
      </c>
      <c r="D234" t="s">
        <v>548</v>
      </c>
      <c r="E234">
        <v>67500</v>
      </c>
      <c r="F234" t="s">
        <v>60</v>
      </c>
      <c r="G234" t="s">
        <v>48</v>
      </c>
      <c r="H234" t="s">
        <v>110</v>
      </c>
      <c r="I234" t="s">
        <v>111</v>
      </c>
      <c r="K234" t="s">
        <v>112</v>
      </c>
      <c r="L234">
        <v>0</v>
      </c>
      <c r="M234">
        <v>4.2</v>
      </c>
      <c r="N234">
        <v>0</v>
      </c>
      <c r="O234">
        <v>0</v>
      </c>
      <c r="P234">
        <v>0</v>
      </c>
      <c r="Q234">
        <v>0</v>
      </c>
      <c r="R234">
        <v>0</v>
      </c>
      <c r="S234">
        <v>0</v>
      </c>
      <c r="T234" t="s">
        <v>32</v>
      </c>
      <c r="U234" t="s">
        <v>33</v>
      </c>
      <c r="V234">
        <v>105</v>
      </c>
    </row>
    <row r="235" spans="1:23" x14ac:dyDescent="0.3">
      <c r="A235" t="s">
        <v>506</v>
      </c>
      <c r="B235" t="s">
        <v>1771</v>
      </c>
      <c r="C235" t="s">
        <v>108</v>
      </c>
      <c r="D235" t="s">
        <v>1772</v>
      </c>
      <c r="E235">
        <v>67500</v>
      </c>
      <c r="F235" t="s">
        <v>60</v>
      </c>
      <c r="G235" t="s">
        <v>48</v>
      </c>
      <c r="H235" t="s">
        <v>110</v>
      </c>
      <c r="I235" t="s">
        <v>111</v>
      </c>
      <c r="K235" t="s">
        <v>112</v>
      </c>
      <c r="L235">
        <v>0</v>
      </c>
      <c r="M235">
        <v>4.2</v>
      </c>
      <c r="N235">
        <v>1</v>
      </c>
      <c r="O235">
        <v>0</v>
      </c>
      <c r="P235">
        <v>0</v>
      </c>
      <c r="Q235">
        <v>0</v>
      </c>
      <c r="R235">
        <v>0</v>
      </c>
      <c r="S235">
        <v>1</v>
      </c>
      <c r="T235" t="s">
        <v>1725</v>
      </c>
      <c r="U235" t="s">
        <v>33</v>
      </c>
      <c r="V235">
        <v>104</v>
      </c>
    </row>
    <row r="236" spans="1:23" x14ac:dyDescent="0.3">
      <c r="A236" t="s">
        <v>506</v>
      </c>
      <c r="B236" t="s">
        <v>546</v>
      </c>
      <c r="C236" t="s">
        <v>547</v>
      </c>
      <c r="D236" t="s">
        <v>548</v>
      </c>
      <c r="E236">
        <v>67500</v>
      </c>
      <c r="F236" t="s">
        <v>60</v>
      </c>
      <c r="G236" t="s">
        <v>48</v>
      </c>
      <c r="H236" t="s">
        <v>110</v>
      </c>
      <c r="I236" t="s">
        <v>111</v>
      </c>
      <c r="K236" t="s">
        <v>112</v>
      </c>
      <c r="L236">
        <v>0</v>
      </c>
      <c r="M236">
        <v>4.2</v>
      </c>
      <c r="N236">
        <v>0</v>
      </c>
      <c r="O236">
        <v>0</v>
      </c>
      <c r="P236">
        <v>0</v>
      </c>
      <c r="Q236">
        <v>0</v>
      </c>
      <c r="R236">
        <v>0</v>
      </c>
      <c r="S236">
        <v>0</v>
      </c>
      <c r="T236" t="s">
        <v>32</v>
      </c>
      <c r="U236" t="s">
        <v>33</v>
      </c>
      <c r="V236">
        <v>105</v>
      </c>
    </row>
    <row r="237" spans="1:23" x14ac:dyDescent="0.3">
      <c r="A237" t="s">
        <v>506</v>
      </c>
      <c r="B237" t="s">
        <v>1771</v>
      </c>
      <c r="C237" t="s">
        <v>108</v>
      </c>
      <c r="D237" t="s">
        <v>1772</v>
      </c>
      <c r="E237">
        <v>67500</v>
      </c>
      <c r="F237" t="s">
        <v>60</v>
      </c>
      <c r="G237" t="s">
        <v>48</v>
      </c>
      <c r="H237" t="s">
        <v>110</v>
      </c>
      <c r="I237" t="s">
        <v>111</v>
      </c>
      <c r="K237" t="s">
        <v>112</v>
      </c>
      <c r="L237">
        <v>0</v>
      </c>
      <c r="M237">
        <v>4.2</v>
      </c>
      <c r="N237">
        <v>1</v>
      </c>
      <c r="O237">
        <v>0</v>
      </c>
      <c r="P237">
        <v>0</v>
      </c>
      <c r="Q237">
        <v>0</v>
      </c>
      <c r="R237">
        <v>0</v>
      </c>
      <c r="S237">
        <v>1</v>
      </c>
      <c r="T237" t="s">
        <v>1725</v>
      </c>
      <c r="U237" t="s">
        <v>33</v>
      </c>
      <c r="V237">
        <v>104</v>
      </c>
    </row>
    <row r="238" spans="1:23" x14ac:dyDescent="0.3">
      <c r="A238" t="s">
        <v>506</v>
      </c>
      <c r="B238" t="s">
        <v>546</v>
      </c>
      <c r="C238" t="s">
        <v>547</v>
      </c>
      <c r="D238" t="s">
        <v>548</v>
      </c>
      <c r="E238">
        <v>67500</v>
      </c>
      <c r="F238" t="s">
        <v>60</v>
      </c>
      <c r="G238" t="s">
        <v>48</v>
      </c>
      <c r="H238" t="s">
        <v>110</v>
      </c>
      <c r="I238" t="s">
        <v>111</v>
      </c>
      <c r="K238" t="s">
        <v>112</v>
      </c>
      <c r="L238">
        <v>0</v>
      </c>
      <c r="M238">
        <v>4.2</v>
      </c>
      <c r="N238">
        <v>0</v>
      </c>
      <c r="O238">
        <v>0</v>
      </c>
      <c r="P238">
        <v>0</v>
      </c>
      <c r="Q238">
        <v>0</v>
      </c>
      <c r="R238">
        <v>0</v>
      </c>
      <c r="S238">
        <v>0</v>
      </c>
      <c r="T238" t="s">
        <v>32</v>
      </c>
      <c r="U238" t="s">
        <v>33</v>
      </c>
      <c r="V238">
        <v>105</v>
      </c>
    </row>
    <row r="239" spans="1:23" x14ac:dyDescent="0.3">
      <c r="A239" t="s">
        <v>506</v>
      </c>
      <c r="B239" t="s">
        <v>1771</v>
      </c>
      <c r="C239" t="s">
        <v>108</v>
      </c>
      <c r="D239" t="s">
        <v>1772</v>
      </c>
      <c r="E239">
        <v>67500</v>
      </c>
      <c r="F239" t="s">
        <v>60</v>
      </c>
      <c r="G239" t="s">
        <v>48</v>
      </c>
      <c r="H239" t="s">
        <v>110</v>
      </c>
      <c r="I239" t="s">
        <v>111</v>
      </c>
      <c r="K239" t="s">
        <v>112</v>
      </c>
      <c r="L239">
        <v>0</v>
      </c>
      <c r="M239">
        <v>4.2</v>
      </c>
      <c r="N239">
        <v>1</v>
      </c>
      <c r="O239">
        <v>0</v>
      </c>
      <c r="P239">
        <v>0</v>
      </c>
      <c r="Q239">
        <v>0</v>
      </c>
      <c r="R239">
        <v>0</v>
      </c>
      <c r="S239">
        <v>1</v>
      </c>
      <c r="T239" t="s">
        <v>1725</v>
      </c>
      <c r="U239" t="s">
        <v>33</v>
      </c>
      <c r="V239">
        <v>104</v>
      </c>
    </row>
    <row r="240" spans="1:23" x14ac:dyDescent="0.3">
      <c r="A240" t="s">
        <v>314</v>
      </c>
      <c r="B240" t="s">
        <v>1529</v>
      </c>
      <c r="C240" t="s">
        <v>316</v>
      </c>
      <c r="D240" t="s">
        <v>1530</v>
      </c>
      <c r="E240">
        <v>67800</v>
      </c>
      <c r="F240" t="s">
        <v>27</v>
      </c>
      <c r="G240" t="s">
        <v>318</v>
      </c>
      <c r="H240" t="s">
        <v>319</v>
      </c>
      <c r="I240" t="s">
        <v>320</v>
      </c>
      <c r="J240">
        <v>1960</v>
      </c>
      <c r="K240" t="s">
        <v>50</v>
      </c>
      <c r="L240">
        <v>0</v>
      </c>
      <c r="M240">
        <v>4.2</v>
      </c>
      <c r="N240">
        <v>1</v>
      </c>
      <c r="O240">
        <v>0</v>
      </c>
      <c r="P240">
        <v>0</v>
      </c>
      <c r="Q240">
        <v>0</v>
      </c>
      <c r="R240">
        <v>1</v>
      </c>
      <c r="S240">
        <v>0</v>
      </c>
      <c r="T240" t="s">
        <v>92</v>
      </c>
      <c r="U240" t="s">
        <v>51</v>
      </c>
      <c r="V240">
        <v>768</v>
      </c>
      <c r="W240">
        <v>62</v>
      </c>
    </row>
    <row r="241" spans="1:23" x14ac:dyDescent="0.3">
      <c r="A241" t="s">
        <v>1600</v>
      </c>
      <c r="B241" t="s">
        <v>572</v>
      </c>
      <c r="C241" t="s">
        <v>1601</v>
      </c>
      <c r="D241" t="s">
        <v>1602</v>
      </c>
      <c r="E241">
        <v>67882</v>
      </c>
      <c r="F241" t="s">
        <v>67</v>
      </c>
      <c r="G241" t="s">
        <v>28</v>
      </c>
      <c r="H241" t="s">
        <v>248</v>
      </c>
      <c r="I241" t="s">
        <v>249</v>
      </c>
      <c r="J241">
        <v>1945</v>
      </c>
      <c r="K241" t="s">
        <v>41</v>
      </c>
      <c r="L241">
        <v>0</v>
      </c>
      <c r="M241">
        <v>3.6</v>
      </c>
      <c r="N241">
        <v>0</v>
      </c>
      <c r="O241">
        <v>0</v>
      </c>
      <c r="P241">
        <v>0</v>
      </c>
      <c r="Q241">
        <v>0</v>
      </c>
      <c r="R241">
        <v>1</v>
      </c>
      <c r="S241">
        <v>0</v>
      </c>
      <c r="T241" t="s">
        <v>92</v>
      </c>
      <c r="U241" t="s">
        <v>51</v>
      </c>
      <c r="V241">
        <v>250</v>
      </c>
      <c r="W241">
        <v>77</v>
      </c>
    </row>
    <row r="242" spans="1:23" x14ac:dyDescent="0.3">
      <c r="A242" t="s">
        <v>829</v>
      </c>
      <c r="B242" t="s">
        <v>572</v>
      </c>
      <c r="C242" t="s">
        <v>474</v>
      </c>
      <c r="D242" t="s">
        <v>1462</v>
      </c>
      <c r="E242">
        <v>67918</v>
      </c>
      <c r="F242" t="s">
        <v>47</v>
      </c>
      <c r="G242" t="s">
        <v>48</v>
      </c>
      <c r="H242" t="s">
        <v>86</v>
      </c>
      <c r="I242" t="s">
        <v>340</v>
      </c>
      <c r="J242">
        <v>2014</v>
      </c>
      <c r="K242" t="s">
        <v>261</v>
      </c>
      <c r="L242">
        <v>0</v>
      </c>
      <c r="M242">
        <v>3.5</v>
      </c>
      <c r="N242">
        <v>1</v>
      </c>
      <c r="O242">
        <v>0</v>
      </c>
      <c r="P242">
        <v>0</v>
      </c>
      <c r="Q242">
        <v>0</v>
      </c>
      <c r="R242">
        <v>1</v>
      </c>
      <c r="S242">
        <v>0</v>
      </c>
      <c r="T242" t="s">
        <v>92</v>
      </c>
      <c r="U242" t="s">
        <v>51</v>
      </c>
      <c r="V242">
        <v>458</v>
      </c>
      <c r="W242">
        <v>8</v>
      </c>
    </row>
    <row r="243" spans="1:23" x14ac:dyDescent="0.3">
      <c r="A243" t="s">
        <v>343</v>
      </c>
      <c r="B243" t="s">
        <v>2012</v>
      </c>
      <c r="C243" t="s">
        <v>345</v>
      </c>
      <c r="D243" t="s">
        <v>2013</v>
      </c>
      <c r="E243">
        <v>68229</v>
      </c>
      <c r="F243" t="s">
        <v>67</v>
      </c>
      <c r="G243" t="s">
        <v>347</v>
      </c>
      <c r="H243" t="s">
        <v>348</v>
      </c>
      <c r="I243" t="s">
        <v>348</v>
      </c>
      <c r="J243">
        <v>1951</v>
      </c>
      <c r="K243" t="s">
        <v>50</v>
      </c>
      <c r="L243">
        <v>0</v>
      </c>
      <c r="M243">
        <v>4.3</v>
      </c>
      <c r="N243">
        <v>0</v>
      </c>
      <c r="O243">
        <v>0</v>
      </c>
      <c r="P243">
        <v>0</v>
      </c>
      <c r="Q243">
        <v>0</v>
      </c>
      <c r="R243">
        <v>0</v>
      </c>
      <c r="S243">
        <v>1</v>
      </c>
      <c r="T243" t="s">
        <v>509</v>
      </c>
      <c r="U243" t="s">
        <v>42</v>
      </c>
      <c r="V243">
        <v>297</v>
      </c>
      <c r="W243">
        <v>71</v>
      </c>
    </row>
    <row r="244" spans="1:23" x14ac:dyDescent="0.3">
      <c r="A244" t="s">
        <v>1870</v>
      </c>
      <c r="B244" t="s">
        <v>1871</v>
      </c>
      <c r="C244" t="s">
        <v>1872</v>
      </c>
      <c r="D244" t="s">
        <v>1873</v>
      </c>
      <c r="E244">
        <v>68500</v>
      </c>
      <c r="F244" t="s">
        <v>56</v>
      </c>
      <c r="G244" t="s">
        <v>56</v>
      </c>
      <c r="H244" t="s">
        <v>56</v>
      </c>
      <c r="I244" t="s">
        <v>56</v>
      </c>
      <c r="K244" t="s">
        <v>56</v>
      </c>
      <c r="L244">
        <v>0</v>
      </c>
      <c r="N244">
        <v>1</v>
      </c>
      <c r="O244">
        <v>0</v>
      </c>
      <c r="P244">
        <v>0</v>
      </c>
      <c r="Q244">
        <v>0</v>
      </c>
      <c r="R244">
        <v>0</v>
      </c>
      <c r="S244">
        <v>1</v>
      </c>
      <c r="T244" t="s">
        <v>1725</v>
      </c>
      <c r="U244" t="s">
        <v>51</v>
      </c>
      <c r="V244">
        <v>396</v>
      </c>
    </row>
    <row r="245" spans="1:23" x14ac:dyDescent="0.3">
      <c r="A245" t="s">
        <v>1639</v>
      </c>
      <c r="B245" t="s">
        <v>1640</v>
      </c>
      <c r="C245" t="s">
        <v>1641</v>
      </c>
      <c r="D245" t="s">
        <v>1642</v>
      </c>
      <c r="E245">
        <v>68617</v>
      </c>
      <c r="F245" t="s">
        <v>47</v>
      </c>
      <c r="G245" t="s">
        <v>68</v>
      </c>
      <c r="H245" t="s">
        <v>80</v>
      </c>
      <c r="I245" t="s">
        <v>81</v>
      </c>
      <c r="J245">
        <v>2017</v>
      </c>
      <c r="K245" t="s">
        <v>50</v>
      </c>
      <c r="L245">
        <v>0</v>
      </c>
      <c r="M245">
        <v>4.4000000000000004</v>
      </c>
      <c r="N245">
        <v>1</v>
      </c>
      <c r="O245">
        <v>0</v>
      </c>
      <c r="P245">
        <v>0</v>
      </c>
      <c r="Q245">
        <v>0</v>
      </c>
      <c r="R245">
        <v>1</v>
      </c>
      <c r="S245">
        <v>0</v>
      </c>
      <c r="T245" t="s">
        <v>92</v>
      </c>
      <c r="U245" t="s">
        <v>42</v>
      </c>
      <c r="V245">
        <v>292</v>
      </c>
      <c r="W245">
        <v>5</v>
      </c>
    </row>
    <row r="246" spans="1:23" x14ac:dyDescent="0.3">
      <c r="A246" t="s">
        <v>1479</v>
      </c>
      <c r="B246" t="s">
        <v>1410</v>
      </c>
      <c r="C246" t="s">
        <v>201</v>
      </c>
      <c r="D246" t="s">
        <v>1663</v>
      </c>
      <c r="E246">
        <v>68871</v>
      </c>
      <c r="F246" t="s">
        <v>27</v>
      </c>
      <c r="G246" t="s">
        <v>28</v>
      </c>
      <c r="H246" t="s">
        <v>80</v>
      </c>
      <c r="I246" t="s">
        <v>81</v>
      </c>
      <c r="J246">
        <v>1976</v>
      </c>
      <c r="K246" t="s">
        <v>31</v>
      </c>
      <c r="L246">
        <v>0</v>
      </c>
      <c r="M246">
        <v>3.9</v>
      </c>
      <c r="N246">
        <v>1</v>
      </c>
      <c r="O246">
        <v>0</v>
      </c>
      <c r="P246">
        <v>0</v>
      </c>
      <c r="Q246">
        <v>0</v>
      </c>
      <c r="R246">
        <v>1</v>
      </c>
      <c r="S246">
        <v>0</v>
      </c>
      <c r="T246" t="s">
        <v>92</v>
      </c>
      <c r="U246" t="s">
        <v>33</v>
      </c>
      <c r="V246">
        <v>989</v>
      </c>
      <c r="W246">
        <v>46</v>
      </c>
    </row>
    <row r="247" spans="1:23" x14ac:dyDescent="0.3">
      <c r="A247" t="s">
        <v>1470</v>
      </c>
      <c r="B247" t="s">
        <v>572</v>
      </c>
      <c r="C247" t="s">
        <v>1471</v>
      </c>
      <c r="D247" t="s">
        <v>1472</v>
      </c>
      <c r="E247">
        <v>68900</v>
      </c>
      <c r="F247" t="s">
        <v>27</v>
      </c>
      <c r="G247" t="s">
        <v>347</v>
      </c>
      <c r="H247" t="s">
        <v>39</v>
      </c>
      <c r="I247" t="s">
        <v>40</v>
      </c>
      <c r="J247">
        <v>1997</v>
      </c>
      <c r="K247" t="s">
        <v>31</v>
      </c>
      <c r="L247">
        <v>0</v>
      </c>
      <c r="M247">
        <v>4</v>
      </c>
      <c r="N247">
        <v>0</v>
      </c>
      <c r="O247">
        <v>0</v>
      </c>
      <c r="P247">
        <v>0</v>
      </c>
      <c r="Q247">
        <v>0</v>
      </c>
      <c r="R247">
        <v>0</v>
      </c>
      <c r="S247">
        <v>0</v>
      </c>
      <c r="T247" t="s">
        <v>92</v>
      </c>
      <c r="U247" t="s">
        <v>42</v>
      </c>
      <c r="V247">
        <v>247</v>
      </c>
      <c r="W247">
        <v>25</v>
      </c>
    </row>
    <row r="248" spans="1:23" x14ac:dyDescent="0.3">
      <c r="A248" t="s">
        <v>759</v>
      </c>
      <c r="B248" t="s">
        <v>572</v>
      </c>
      <c r="C248" t="s">
        <v>760</v>
      </c>
      <c r="D248" t="s">
        <v>1434</v>
      </c>
      <c r="E248">
        <v>69078</v>
      </c>
      <c r="F248" t="s">
        <v>47</v>
      </c>
      <c r="G248" t="s">
        <v>68</v>
      </c>
      <c r="H248" t="s">
        <v>86</v>
      </c>
      <c r="I248" t="s">
        <v>281</v>
      </c>
      <c r="J248">
        <v>2002</v>
      </c>
      <c r="K248" t="s">
        <v>261</v>
      </c>
      <c r="L248">
        <v>0</v>
      </c>
      <c r="M248">
        <v>3.7</v>
      </c>
      <c r="N248">
        <v>1</v>
      </c>
      <c r="O248">
        <v>0</v>
      </c>
      <c r="P248">
        <v>0</v>
      </c>
      <c r="Q248">
        <v>0</v>
      </c>
      <c r="R248">
        <v>1</v>
      </c>
      <c r="S248">
        <v>0</v>
      </c>
      <c r="T248" t="s">
        <v>92</v>
      </c>
      <c r="U248" t="s">
        <v>51</v>
      </c>
      <c r="V248">
        <v>577</v>
      </c>
      <c r="W248">
        <v>20</v>
      </c>
    </row>
    <row r="249" spans="1:23" x14ac:dyDescent="0.3">
      <c r="A249" t="s">
        <v>1345</v>
      </c>
      <c r="B249" t="s">
        <v>1346</v>
      </c>
      <c r="C249" t="s">
        <v>1347</v>
      </c>
      <c r="D249" t="s">
        <v>1348</v>
      </c>
      <c r="E249">
        <v>69440</v>
      </c>
      <c r="F249" t="s">
        <v>60</v>
      </c>
      <c r="G249" t="s">
        <v>48</v>
      </c>
      <c r="H249" t="s">
        <v>39</v>
      </c>
      <c r="I249" t="s">
        <v>40</v>
      </c>
      <c r="J249">
        <v>2016</v>
      </c>
      <c r="K249" t="s">
        <v>50</v>
      </c>
      <c r="L249">
        <v>0</v>
      </c>
      <c r="M249">
        <v>4.8</v>
      </c>
      <c r="N249">
        <v>0</v>
      </c>
      <c r="O249">
        <v>0</v>
      </c>
      <c r="P249">
        <v>0</v>
      </c>
      <c r="Q249">
        <v>0</v>
      </c>
      <c r="R249">
        <v>1</v>
      </c>
      <c r="S249">
        <v>0</v>
      </c>
      <c r="T249" t="s">
        <v>92</v>
      </c>
      <c r="U249" t="s">
        <v>51</v>
      </c>
      <c r="V249">
        <v>656</v>
      </c>
      <c r="W249">
        <v>6</v>
      </c>
    </row>
    <row r="250" spans="1:23" x14ac:dyDescent="0.3">
      <c r="A250" t="s">
        <v>1345</v>
      </c>
      <c r="B250" t="s">
        <v>1346</v>
      </c>
      <c r="C250" t="s">
        <v>1347</v>
      </c>
      <c r="D250" t="s">
        <v>1348</v>
      </c>
      <c r="E250">
        <v>69440</v>
      </c>
      <c r="F250" t="s">
        <v>60</v>
      </c>
      <c r="G250" t="s">
        <v>48</v>
      </c>
      <c r="H250" t="s">
        <v>39</v>
      </c>
      <c r="I250" t="s">
        <v>40</v>
      </c>
      <c r="J250">
        <v>2016</v>
      </c>
      <c r="K250" t="s">
        <v>50</v>
      </c>
      <c r="L250">
        <v>0</v>
      </c>
      <c r="M250">
        <v>4.8</v>
      </c>
      <c r="N250">
        <v>0</v>
      </c>
      <c r="O250">
        <v>0</v>
      </c>
      <c r="P250">
        <v>0</v>
      </c>
      <c r="Q250">
        <v>0</v>
      </c>
      <c r="R250">
        <v>1</v>
      </c>
      <c r="S250">
        <v>0</v>
      </c>
      <c r="T250" t="s">
        <v>92</v>
      </c>
      <c r="U250" t="s">
        <v>51</v>
      </c>
      <c r="V250">
        <v>656</v>
      </c>
      <c r="W250">
        <v>6</v>
      </c>
    </row>
    <row r="251" spans="1:23" x14ac:dyDescent="0.3">
      <c r="A251" t="s">
        <v>1345</v>
      </c>
      <c r="B251" t="s">
        <v>1346</v>
      </c>
      <c r="C251" t="s">
        <v>1347</v>
      </c>
      <c r="D251" t="s">
        <v>1348</v>
      </c>
      <c r="E251">
        <v>69440</v>
      </c>
      <c r="F251" t="s">
        <v>60</v>
      </c>
      <c r="G251" t="s">
        <v>48</v>
      </c>
      <c r="H251" t="s">
        <v>39</v>
      </c>
      <c r="I251" t="s">
        <v>40</v>
      </c>
      <c r="J251">
        <v>2016</v>
      </c>
      <c r="K251" t="s">
        <v>50</v>
      </c>
      <c r="L251">
        <v>0</v>
      </c>
      <c r="M251">
        <v>4.8</v>
      </c>
      <c r="N251">
        <v>0</v>
      </c>
      <c r="O251">
        <v>0</v>
      </c>
      <c r="P251">
        <v>0</v>
      </c>
      <c r="Q251">
        <v>0</v>
      </c>
      <c r="R251">
        <v>1</v>
      </c>
      <c r="S251">
        <v>0</v>
      </c>
      <c r="T251" t="s">
        <v>92</v>
      </c>
      <c r="U251" t="s">
        <v>51</v>
      </c>
      <c r="V251">
        <v>656</v>
      </c>
      <c r="W251">
        <v>6</v>
      </c>
    </row>
    <row r="252" spans="1:23" x14ac:dyDescent="0.3">
      <c r="A252" t="s">
        <v>1345</v>
      </c>
      <c r="B252" t="s">
        <v>1346</v>
      </c>
      <c r="C252" t="s">
        <v>1347</v>
      </c>
      <c r="D252" t="s">
        <v>1348</v>
      </c>
      <c r="E252">
        <v>69440</v>
      </c>
      <c r="F252" t="s">
        <v>60</v>
      </c>
      <c r="G252" t="s">
        <v>48</v>
      </c>
      <c r="H252" t="s">
        <v>39</v>
      </c>
      <c r="I252" t="s">
        <v>40</v>
      </c>
      <c r="J252">
        <v>2016</v>
      </c>
      <c r="K252" t="s">
        <v>50</v>
      </c>
      <c r="L252">
        <v>0</v>
      </c>
      <c r="M252">
        <v>4.8</v>
      </c>
      <c r="N252">
        <v>0</v>
      </c>
      <c r="O252">
        <v>0</v>
      </c>
      <c r="P252">
        <v>0</v>
      </c>
      <c r="Q252">
        <v>0</v>
      </c>
      <c r="R252">
        <v>1</v>
      </c>
      <c r="S252">
        <v>0</v>
      </c>
      <c r="T252" t="s">
        <v>92</v>
      </c>
      <c r="U252" t="s">
        <v>51</v>
      </c>
      <c r="V252">
        <v>656</v>
      </c>
      <c r="W252">
        <v>6</v>
      </c>
    </row>
    <row r="253" spans="1:23" x14ac:dyDescent="0.3">
      <c r="A253" t="s">
        <v>1345</v>
      </c>
      <c r="B253" t="s">
        <v>1346</v>
      </c>
      <c r="C253" t="s">
        <v>1347</v>
      </c>
      <c r="D253" t="s">
        <v>1348</v>
      </c>
      <c r="E253">
        <v>69440</v>
      </c>
      <c r="F253" t="s">
        <v>60</v>
      </c>
      <c r="G253" t="s">
        <v>48</v>
      </c>
      <c r="H253" t="s">
        <v>39</v>
      </c>
      <c r="I253" t="s">
        <v>40</v>
      </c>
      <c r="J253">
        <v>2016</v>
      </c>
      <c r="K253" t="s">
        <v>50</v>
      </c>
      <c r="L253">
        <v>0</v>
      </c>
      <c r="M253">
        <v>4.8</v>
      </c>
      <c r="N253">
        <v>0</v>
      </c>
      <c r="O253">
        <v>0</v>
      </c>
      <c r="P253">
        <v>0</v>
      </c>
      <c r="Q253">
        <v>0</v>
      </c>
      <c r="R253">
        <v>1</v>
      </c>
      <c r="S253">
        <v>0</v>
      </c>
      <c r="T253" t="s">
        <v>92</v>
      </c>
      <c r="U253" t="s">
        <v>51</v>
      </c>
      <c r="V253">
        <v>656</v>
      </c>
      <c r="W253">
        <v>6</v>
      </c>
    </row>
    <row r="254" spans="1:23" x14ac:dyDescent="0.3">
      <c r="A254" t="s">
        <v>1874</v>
      </c>
      <c r="B254" t="s">
        <v>1875</v>
      </c>
      <c r="C254" t="s">
        <v>1876</v>
      </c>
      <c r="D254" t="s">
        <v>1877</v>
      </c>
      <c r="E254">
        <v>69910</v>
      </c>
      <c r="F254" t="s">
        <v>67</v>
      </c>
      <c r="G254" t="s">
        <v>265</v>
      </c>
      <c r="H254" t="s">
        <v>162</v>
      </c>
      <c r="I254" t="s">
        <v>266</v>
      </c>
      <c r="J254">
        <v>1947</v>
      </c>
      <c r="K254" t="s">
        <v>212</v>
      </c>
      <c r="L254">
        <v>0</v>
      </c>
      <c r="M254">
        <v>3.6</v>
      </c>
      <c r="N254">
        <v>1</v>
      </c>
      <c r="O254">
        <v>0</v>
      </c>
      <c r="P254">
        <v>0</v>
      </c>
      <c r="Q254">
        <v>0</v>
      </c>
      <c r="R254">
        <v>1</v>
      </c>
      <c r="S254">
        <v>1</v>
      </c>
      <c r="T254" t="s">
        <v>1725</v>
      </c>
      <c r="U254" t="s">
        <v>33</v>
      </c>
      <c r="V254">
        <v>673</v>
      </c>
      <c r="W254">
        <v>75</v>
      </c>
    </row>
    <row r="255" spans="1:23" x14ac:dyDescent="0.3">
      <c r="A255" t="s">
        <v>435</v>
      </c>
      <c r="B255" t="s">
        <v>58</v>
      </c>
      <c r="C255" t="s">
        <v>124</v>
      </c>
      <c r="D255" t="s">
        <v>436</v>
      </c>
      <c r="E255">
        <v>70000</v>
      </c>
      <c r="F255" t="s">
        <v>47</v>
      </c>
      <c r="G255" t="s">
        <v>48</v>
      </c>
      <c r="H255" t="s">
        <v>437</v>
      </c>
      <c r="I255" t="s">
        <v>437</v>
      </c>
      <c r="J255">
        <v>1974</v>
      </c>
      <c r="K255" t="s">
        <v>261</v>
      </c>
      <c r="L255">
        <v>0</v>
      </c>
      <c r="M255">
        <v>2.8</v>
      </c>
      <c r="N255">
        <v>1</v>
      </c>
      <c r="O255">
        <v>0</v>
      </c>
      <c r="P255">
        <v>0</v>
      </c>
      <c r="Q255">
        <v>1</v>
      </c>
      <c r="R255">
        <v>0</v>
      </c>
      <c r="S255">
        <v>1</v>
      </c>
      <c r="T255" t="s">
        <v>32</v>
      </c>
      <c r="U255" t="s">
        <v>51</v>
      </c>
      <c r="V255">
        <v>299</v>
      </c>
      <c r="W255">
        <v>48</v>
      </c>
    </row>
    <row r="256" spans="1:23" x14ac:dyDescent="0.3">
      <c r="A256" t="s">
        <v>806</v>
      </c>
      <c r="B256" t="s">
        <v>807</v>
      </c>
      <c r="C256" t="s">
        <v>743</v>
      </c>
      <c r="D256" t="s">
        <v>808</v>
      </c>
      <c r="E256">
        <v>70000</v>
      </c>
      <c r="F256" t="s">
        <v>151</v>
      </c>
      <c r="G256" t="s">
        <v>347</v>
      </c>
      <c r="H256" t="s">
        <v>29</v>
      </c>
      <c r="I256" t="s">
        <v>69</v>
      </c>
      <c r="J256">
        <v>2003</v>
      </c>
      <c r="K256" t="s">
        <v>166</v>
      </c>
      <c r="L256">
        <v>0</v>
      </c>
      <c r="M256">
        <v>4.2</v>
      </c>
      <c r="N256">
        <v>1</v>
      </c>
      <c r="O256">
        <v>0</v>
      </c>
      <c r="P256">
        <v>1</v>
      </c>
      <c r="Q256">
        <v>0</v>
      </c>
      <c r="R256">
        <v>1</v>
      </c>
      <c r="S256">
        <v>1</v>
      </c>
      <c r="T256" t="s">
        <v>32</v>
      </c>
      <c r="U256" t="s">
        <v>51</v>
      </c>
      <c r="V256">
        <v>663</v>
      </c>
      <c r="W256">
        <v>19</v>
      </c>
    </row>
    <row r="257" spans="1:23" x14ac:dyDescent="0.3">
      <c r="A257" t="s">
        <v>806</v>
      </c>
      <c r="B257" t="s">
        <v>807</v>
      </c>
      <c r="C257" t="s">
        <v>743</v>
      </c>
      <c r="D257" t="s">
        <v>808</v>
      </c>
      <c r="E257">
        <v>70000</v>
      </c>
      <c r="F257" t="s">
        <v>151</v>
      </c>
      <c r="G257" t="s">
        <v>347</v>
      </c>
      <c r="H257" t="s">
        <v>29</v>
      </c>
      <c r="I257" t="s">
        <v>69</v>
      </c>
      <c r="J257">
        <v>2003</v>
      </c>
      <c r="K257" t="s">
        <v>166</v>
      </c>
      <c r="L257">
        <v>0</v>
      </c>
      <c r="M257">
        <v>4.2</v>
      </c>
      <c r="N257">
        <v>1</v>
      </c>
      <c r="O257">
        <v>0</v>
      </c>
      <c r="P257">
        <v>1</v>
      </c>
      <c r="Q257">
        <v>0</v>
      </c>
      <c r="R257">
        <v>1</v>
      </c>
      <c r="S257">
        <v>1</v>
      </c>
      <c r="T257" t="s">
        <v>32</v>
      </c>
      <c r="U257" t="s">
        <v>51</v>
      </c>
      <c r="V257">
        <v>663</v>
      </c>
      <c r="W257">
        <v>19</v>
      </c>
    </row>
    <row r="258" spans="1:23" x14ac:dyDescent="0.3">
      <c r="A258" t="s">
        <v>806</v>
      </c>
      <c r="B258" t="s">
        <v>807</v>
      </c>
      <c r="C258" t="s">
        <v>743</v>
      </c>
      <c r="D258" t="s">
        <v>808</v>
      </c>
      <c r="E258">
        <v>70000</v>
      </c>
      <c r="F258" t="s">
        <v>151</v>
      </c>
      <c r="G258" t="s">
        <v>347</v>
      </c>
      <c r="H258" t="s">
        <v>29</v>
      </c>
      <c r="I258" t="s">
        <v>69</v>
      </c>
      <c r="J258">
        <v>2003</v>
      </c>
      <c r="K258" t="s">
        <v>166</v>
      </c>
      <c r="L258">
        <v>0</v>
      </c>
      <c r="M258">
        <v>4.2</v>
      </c>
      <c r="N258">
        <v>1</v>
      </c>
      <c r="O258">
        <v>0</v>
      </c>
      <c r="P258">
        <v>1</v>
      </c>
      <c r="Q258">
        <v>0</v>
      </c>
      <c r="R258">
        <v>1</v>
      </c>
      <c r="S258">
        <v>1</v>
      </c>
      <c r="T258" t="s">
        <v>32</v>
      </c>
      <c r="U258" t="s">
        <v>51</v>
      </c>
      <c r="V258">
        <v>663</v>
      </c>
      <c r="W258">
        <v>19</v>
      </c>
    </row>
    <row r="259" spans="1:23" x14ac:dyDescent="0.3">
      <c r="A259" t="s">
        <v>1088</v>
      </c>
      <c r="B259" t="s">
        <v>1136</v>
      </c>
      <c r="C259" t="s">
        <v>36</v>
      </c>
      <c r="D259" t="s">
        <v>1137</v>
      </c>
      <c r="E259">
        <v>70000</v>
      </c>
      <c r="F259" t="s">
        <v>151</v>
      </c>
      <c r="G259" t="s">
        <v>48</v>
      </c>
      <c r="H259" t="s">
        <v>29</v>
      </c>
      <c r="I259" t="s">
        <v>69</v>
      </c>
      <c r="J259">
        <v>2016</v>
      </c>
      <c r="K259" t="s">
        <v>166</v>
      </c>
      <c r="L259">
        <v>1</v>
      </c>
      <c r="M259">
        <v>4.5</v>
      </c>
      <c r="N259">
        <v>1</v>
      </c>
      <c r="O259">
        <v>0</v>
      </c>
      <c r="P259">
        <v>0</v>
      </c>
      <c r="Q259">
        <v>1</v>
      </c>
      <c r="R259">
        <v>0</v>
      </c>
      <c r="S259">
        <v>0</v>
      </c>
      <c r="T259" t="s">
        <v>222</v>
      </c>
      <c r="U259" t="s">
        <v>33</v>
      </c>
      <c r="V259">
        <v>160</v>
      </c>
      <c r="W259">
        <v>6</v>
      </c>
    </row>
    <row r="260" spans="1:23" x14ac:dyDescent="0.3">
      <c r="A260" t="s">
        <v>1497</v>
      </c>
      <c r="B260" t="s">
        <v>1498</v>
      </c>
      <c r="C260" t="s">
        <v>62</v>
      </c>
      <c r="D260" t="s">
        <v>1499</v>
      </c>
      <c r="E260">
        <v>70000</v>
      </c>
      <c r="F260" t="s">
        <v>85</v>
      </c>
      <c r="G260" t="s">
        <v>48</v>
      </c>
      <c r="H260" t="s">
        <v>29</v>
      </c>
      <c r="I260" t="s">
        <v>69</v>
      </c>
      <c r="K260" t="s">
        <v>50</v>
      </c>
      <c r="L260">
        <v>0</v>
      </c>
      <c r="M260">
        <v>4.7</v>
      </c>
      <c r="N260">
        <v>0</v>
      </c>
      <c r="O260">
        <v>0</v>
      </c>
      <c r="P260">
        <v>0</v>
      </c>
      <c r="Q260">
        <v>0</v>
      </c>
      <c r="R260">
        <v>1</v>
      </c>
      <c r="S260">
        <v>0</v>
      </c>
      <c r="T260" t="s">
        <v>92</v>
      </c>
      <c r="U260" t="s">
        <v>33</v>
      </c>
      <c r="V260">
        <v>191</v>
      </c>
    </row>
    <row r="261" spans="1:23" x14ac:dyDescent="0.3">
      <c r="A261" t="s">
        <v>1500</v>
      </c>
      <c r="B261" t="s">
        <v>572</v>
      </c>
      <c r="C261" t="s">
        <v>1501</v>
      </c>
      <c r="D261" t="s">
        <v>1502</v>
      </c>
      <c r="E261">
        <v>70000</v>
      </c>
      <c r="F261" t="s">
        <v>85</v>
      </c>
      <c r="G261" t="s">
        <v>48</v>
      </c>
      <c r="H261" t="s">
        <v>80</v>
      </c>
      <c r="I261" t="s">
        <v>1503</v>
      </c>
      <c r="J261">
        <v>2008</v>
      </c>
      <c r="K261" t="s">
        <v>261</v>
      </c>
      <c r="L261">
        <v>0</v>
      </c>
      <c r="M261">
        <v>4.4000000000000004</v>
      </c>
      <c r="N261">
        <v>1</v>
      </c>
      <c r="O261">
        <v>0</v>
      </c>
      <c r="P261">
        <v>0</v>
      </c>
      <c r="Q261">
        <v>0</v>
      </c>
      <c r="R261">
        <v>1</v>
      </c>
      <c r="S261">
        <v>0</v>
      </c>
      <c r="T261" t="s">
        <v>92</v>
      </c>
      <c r="U261" t="s">
        <v>42</v>
      </c>
      <c r="V261">
        <v>207</v>
      </c>
      <c r="W261">
        <v>14</v>
      </c>
    </row>
    <row r="262" spans="1:23" x14ac:dyDescent="0.3">
      <c r="A262" t="s">
        <v>601</v>
      </c>
      <c r="B262" t="s">
        <v>572</v>
      </c>
      <c r="C262" t="s">
        <v>62</v>
      </c>
      <c r="D262" t="s">
        <v>1334</v>
      </c>
      <c r="E262">
        <v>70125</v>
      </c>
      <c r="F262" t="s">
        <v>27</v>
      </c>
      <c r="G262" t="s">
        <v>318</v>
      </c>
      <c r="H262" t="s">
        <v>319</v>
      </c>
      <c r="I262" t="s">
        <v>320</v>
      </c>
      <c r="J262">
        <v>1890</v>
      </c>
      <c r="K262" t="s">
        <v>41</v>
      </c>
      <c r="L262">
        <v>0</v>
      </c>
      <c r="M262">
        <v>4.2</v>
      </c>
      <c r="N262">
        <v>0</v>
      </c>
      <c r="O262">
        <v>0</v>
      </c>
      <c r="P262">
        <v>0</v>
      </c>
      <c r="Q262">
        <v>0</v>
      </c>
      <c r="R262">
        <v>1</v>
      </c>
      <c r="S262">
        <v>0</v>
      </c>
      <c r="T262" t="s">
        <v>92</v>
      </c>
      <c r="U262" t="s">
        <v>51</v>
      </c>
      <c r="V262">
        <v>895</v>
      </c>
      <c r="W262">
        <v>132</v>
      </c>
    </row>
    <row r="263" spans="1:23" x14ac:dyDescent="0.3">
      <c r="A263" t="s">
        <v>601</v>
      </c>
      <c r="B263" t="s">
        <v>572</v>
      </c>
      <c r="C263" t="s">
        <v>62</v>
      </c>
      <c r="D263" t="s">
        <v>1334</v>
      </c>
      <c r="E263">
        <v>70125</v>
      </c>
      <c r="F263" t="s">
        <v>27</v>
      </c>
      <c r="G263" t="s">
        <v>318</v>
      </c>
      <c r="H263" t="s">
        <v>319</v>
      </c>
      <c r="I263" t="s">
        <v>320</v>
      </c>
      <c r="J263">
        <v>1890</v>
      </c>
      <c r="K263" t="s">
        <v>41</v>
      </c>
      <c r="L263">
        <v>0</v>
      </c>
      <c r="M263">
        <v>4.2</v>
      </c>
      <c r="N263">
        <v>0</v>
      </c>
      <c r="O263">
        <v>0</v>
      </c>
      <c r="P263">
        <v>0</v>
      </c>
      <c r="Q263">
        <v>0</v>
      </c>
      <c r="R263">
        <v>1</v>
      </c>
      <c r="S263">
        <v>0</v>
      </c>
      <c r="T263" t="s">
        <v>92</v>
      </c>
      <c r="U263" t="s">
        <v>51</v>
      </c>
      <c r="V263">
        <v>895</v>
      </c>
      <c r="W263">
        <v>132</v>
      </c>
    </row>
    <row r="264" spans="1:23" x14ac:dyDescent="0.3">
      <c r="A264" t="s">
        <v>601</v>
      </c>
      <c r="B264" t="s">
        <v>572</v>
      </c>
      <c r="C264" t="s">
        <v>62</v>
      </c>
      <c r="D264" t="s">
        <v>1334</v>
      </c>
      <c r="E264">
        <v>70125</v>
      </c>
      <c r="F264" t="s">
        <v>27</v>
      </c>
      <c r="G264" t="s">
        <v>318</v>
      </c>
      <c r="H264" t="s">
        <v>319</v>
      </c>
      <c r="I264" t="s">
        <v>320</v>
      </c>
      <c r="J264">
        <v>1890</v>
      </c>
      <c r="K264" t="s">
        <v>41</v>
      </c>
      <c r="L264">
        <v>0</v>
      </c>
      <c r="M264">
        <v>4.2</v>
      </c>
      <c r="N264">
        <v>0</v>
      </c>
      <c r="O264">
        <v>0</v>
      </c>
      <c r="P264">
        <v>0</v>
      </c>
      <c r="Q264">
        <v>0</v>
      </c>
      <c r="R264">
        <v>1</v>
      </c>
      <c r="S264">
        <v>0</v>
      </c>
      <c r="T264" t="s">
        <v>92</v>
      </c>
      <c r="U264" t="s">
        <v>51</v>
      </c>
      <c r="V264">
        <v>895</v>
      </c>
      <c r="W264">
        <v>132</v>
      </c>
    </row>
    <row r="265" spans="1:23" x14ac:dyDescent="0.3">
      <c r="A265" t="s">
        <v>601</v>
      </c>
      <c r="B265" t="s">
        <v>572</v>
      </c>
      <c r="C265" t="s">
        <v>62</v>
      </c>
      <c r="D265" t="s">
        <v>1334</v>
      </c>
      <c r="E265">
        <v>70125</v>
      </c>
      <c r="F265" t="s">
        <v>27</v>
      </c>
      <c r="G265" t="s">
        <v>318</v>
      </c>
      <c r="H265" t="s">
        <v>319</v>
      </c>
      <c r="I265" t="s">
        <v>320</v>
      </c>
      <c r="J265">
        <v>1890</v>
      </c>
      <c r="K265" t="s">
        <v>41</v>
      </c>
      <c r="L265">
        <v>0</v>
      </c>
      <c r="M265">
        <v>4.2</v>
      </c>
      <c r="N265">
        <v>0</v>
      </c>
      <c r="O265">
        <v>0</v>
      </c>
      <c r="P265">
        <v>0</v>
      </c>
      <c r="Q265">
        <v>0</v>
      </c>
      <c r="R265">
        <v>1</v>
      </c>
      <c r="S265">
        <v>0</v>
      </c>
      <c r="T265" t="s">
        <v>92</v>
      </c>
      <c r="U265" t="s">
        <v>51</v>
      </c>
      <c r="V265">
        <v>895</v>
      </c>
      <c r="W265">
        <v>132</v>
      </c>
    </row>
    <row r="266" spans="1:23" x14ac:dyDescent="0.3">
      <c r="A266" t="s">
        <v>601</v>
      </c>
      <c r="B266" t="s">
        <v>572</v>
      </c>
      <c r="C266" t="s">
        <v>62</v>
      </c>
      <c r="D266" t="s">
        <v>1334</v>
      </c>
      <c r="E266">
        <v>70125</v>
      </c>
      <c r="F266" t="s">
        <v>27</v>
      </c>
      <c r="G266" t="s">
        <v>318</v>
      </c>
      <c r="H266" t="s">
        <v>319</v>
      </c>
      <c r="I266" t="s">
        <v>320</v>
      </c>
      <c r="J266">
        <v>1890</v>
      </c>
      <c r="K266" t="s">
        <v>41</v>
      </c>
      <c r="L266">
        <v>0</v>
      </c>
      <c r="M266">
        <v>4.2</v>
      </c>
      <c r="N266">
        <v>0</v>
      </c>
      <c r="O266">
        <v>0</v>
      </c>
      <c r="P266">
        <v>0</v>
      </c>
      <c r="Q266">
        <v>0</v>
      </c>
      <c r="R266">
        <v>1</v>
      </c>
      <c r="S266">
        <v>0</v>
      </c>
      <c r="T266" t="s">
        <v>92</v>
      </c>
      <c r="U266" t="s">
        <v>51</v>
      </c>
      <c r="V266">
        <v>895</v>
      </c>
      <c r="W266">
        <v>132</v>
      </c>
    </row>
    <row r="267" spans="1:23" x14ac:dyDescent="0.3">
      <c r="A267" t="s">
        <v>1776</v>
      </c>
      <c r="B267" t="s">
        <v>1777</v>
      </c>
      <c r="C267" t="s">
        <v>36</v>
      </c>
      <c r="D267" t="s">
        <v>1778</v>
      </c>
      <c r="E267">
        <v>70600</v>
      </c>
      <c r="F267" t="s">
        <v>47</v>
      </c>
      <c r="G267" t="s">
        <v>48</v>
      </c>
      <c r="H267" t="s">
        <v>29</v>
      </c>
      <c r="I267" t="s">
        <v>69</v>
      </c>
      <c r="J267">
        <v>2008</v>
      </c>
      <c r="K267" t="s">
        <v>166</v>
      </c>
      <c r="L267">
        <v>1</v>
      </c>
      <c r="M267">
        <v>4.2</v>
      </c>
      <c r="N267">
        <v>1</v>
      </c>
      <c r="O267">
        <v>0</v>
      </c>
      <c r="P267">
        <v>0</v>
      </c>
      <c r="Q267">
        <v>1</v>
      </c>
      <c r="R267">
        <v>1</v>
      </c>
      <c r="S267">
        <v>1</v>
      </c>
      <c r="T267" t="s">
        <v>509</v>
      </c>
      <c r="U267" t="s">
        <v>33</v>
      </c>
      <c r="V267">
        <v>391</v>
      </c>
      <c r="W267">
        <v>14</v>
      </c>
    </row>
    <row r="268" spans="1:23" x14ac:dyDescent="0.3">
      <c r="A268" t="s">
        <v>1776</v>
      </c>
      <c r="B268" t="s">
        <v>1777</v>
      </c>
      <c r="C268" t="s">
        <v>36</v>
      </c>
      <c r="D268" t="s">
        <v>1778</v>
      </c>
      <c r="E268">
        <v>70600</v>
      </c>
      <c r="F268" t="s">
        <v>47</v>
      </c>
      <c r="G268" t="s">
        <v>48</v>
      </c>
      <c r="H268" t="s">
        <v>29</v>
      </c>
      <c r="I268" t="s">
        <v>69</v>
      </c>
      <c r="J268">
        <v>2008</v>
      </c>
      <c r="K268" t="s">
        <v>166</v>
      </c>
      <c r="L268">
        <v>1</v>
      </c>
      <c r="M268">
        <v>4.2</v>
      </c>
      <c r="N268">
        <v>1</v>
      </c>
      <c r="O268">
        <v>0</v>
      </c>
      <c r="P268">
        <v>0</v>
      </c>
      <c r="Q268">
        <v>1</v>
      </c>
      <c r="R268">
        <v>1</v>
      </c>
      <c r="S268">
        <v>1</v>
      </c>
      <c r="T268" t="s">
        <v>509</v>
      </c>
      <c r="U268" t="s">
        <v>33</v>
      </c>
      <c r="V268">
        <v>391</v>
      </c>
      <c r="W268">
        <v>14</v>
      </c>
    </row>
    <row r="269" spans="1:23" x14ac:dyDescent="0.3">
      <c r="A269" t="s">
        <v>1776</v>
      </c>
      <c r="B269" t="s">
        <v>1777</v>
      </c>
      <c r="C269" t="s">
        <v>36</v>
      </c>
      <c r="D269" t="s">
        <v>1778</v>
      </c>
      <c r="E269">
        <v>70600</v>
      </c>
      <c r="F269" t="s">
        <v>47</v>
      </c>
      <c r="G269" t="s">
        <v>48</v>
      </c>
      <c r="H269" t="s">
        <v>29</v>
      </c>
      <c r="I269" t="s">
        <v>69</v>
      </c>
      <c r="J269">
        <v>2008</v>
      </c>
      <c r="K269" t="s">
        <v>166</v>
      </c>
      <c r="L269">
        <v>1</v>
      </c>
      <c r="M269">
        <v>4.2</v>
      </c>
      <c r="N269">
        <v>1</v>
      </c>
      <c r="O269">
        <v>0</v>
      </c>
      <c r="P269">
        <v>0</v>
      </c>
      <c r="Q269">
        <v>1</v>
      </c>
      <c r="R269">
        <v>1</v>
      </c>
      <c r="S269">
        <v>1</v>
      </c>
      <c r="T269" t="s">
        <v>509</v>
      </c>
      <c r="U269" t="s">
        <v>33</v>
      </c>
      <c r="V269">
        <v>391</v>
      </c>
      <c r="W269">
        <v>14</v>
      </c>
    </row>
    <row r="270" spans="1:23" x14ac:dyDescent="0.3">
      <c r="A270" t="s">
        <v>1776</v>
      </c>
      <c r="B270" t="s">
        <v>1777</v>
      </c>
      <c r="C270" t="s">
        <v>36</v>
      </c>
      <c r="D270" t="s">
        <v>1778</v>
      </c>
      <c r="E270">
        <v>70600</v>
      </c>
      <c r="F270" t="s">
        <v>47</v>
      </c>
      <c r="G270" t="s">
        <v>48</v>
      </c>
      <c r="H270" t="s">
        <v>29</v>
      </c>
      <c r="I270" t="s">
        <v>69</v>
      </c>
      <c r="J270">
        <v>2008</v>
      </c>
      <c r="K270" t="s">
        <v>166</v>
      </c>
      <c r="L270">
        <v>1</v>
      </c>
      <c r="M270">
        <v>4.2</v>
      </c>
      <c r="N270">
        <v>1</v>
      </c>
      <c r="O270">
        <v>0</v>
      </c>
      <c r="P270">
        <v>0</v>
      </c>
      <c r="Q270">
        <v>1</v>
      </c>
      <c r="R270">
        <v>1</v>
      </c>
      <c r="S270">
        <v>1</v>
      </c>
      <c r="T270" t="s">
        <v>509</v>
      </c>
      <c r="U270" t="s">
        <v>33</v>
      </c>
      <c r="V270">
        <v>391</v>
      </c>
      <c r="W270">
        <v>14</v>
      </c>
    </row>
    <row r="271" spans="1:23" x14ac:dyDescent="0.3">
      <c r="A271" t="s">
        <v>1776</v>
      </c>
      <c r="B271" t="s">
        <v>1777</v>
      </c>
      <c r="C271" t="s">
        <v>36</v>
      </c>
      <c r="D271" t="s">
        <v>1778</v>
      </c>
      <c r="E271">
        <v>70600</v>
      </c>
      <c r="F271" t="s">
        <v>47</v>
      </c>
      <c r="G271" t="s">
        <v>48</v>
      </c>
      <c r="H271" t="s">
        <v>29</v>
      </c>
      <c r="I271" t="s">
        <v>69</v>
      </c>
      <c r="J271">
        <v>2008</v>
      </c>
      <c r="K271" t="s">
        <v>166</v>
      </c>
      <c r="L271">
        <v>1</v>
      </c>
      <c r="M271">
        <v>4.2</v>
      </c>
      <c r="N271">
        <v>1</v>
      </c>
      <c r="O271">
        <v>0</v>
      </c>
      <c r="P271">
        <v>0</v>
      </c>
      <c r="Q271">
        <v>1</v>
      </c>
      <c r="R271">
        <v>1</v>
      </c>
      <c r="S271">
        <v>1</v>
      </c>
      <c r="T271" t="s">
        <v>509</v>
      </c>
      <c r="U271" t="s">
        <v>33</v>
      </c>
      <c r="V271">
        <v>391</v>
      </c>
      <c r="W271">
        <v>14</v>
      </c>
    </row>
    <row r="272" spans="1:23" x14ac:dyDescent="0.3">
      <c r="A272" t="s">
        <v>139</v>
      </c>
      <c r="B272" t="s">
        <v>219</v>
      </c>
      <c r="C272" t="s">
        <v>220</v>
      </c>
      <c r="D272" t="s">
        <v>221</v>
      </c>
      <c r="E272">
        <v>70785</v>
      </c>
      <c r="F272" t="s">
        <v>27</v>
      </c>
      <c r="G272" t="s">
        <v>28</v>
      </c>
      <c r="H272" t="s">
        <v>29</v>
      </c>
      <c r="I272" t="s">
        <v>69</v>
      </c>
      <c r="J272">
        <v>1911</v>
      </c>
      <c r="K272" t="s">
        <v>31</v>
      </c>
      <c r="L272">
        <v>0</v>
      </c>
      <c r="M272">
        <v>4.0999999999999996</v>
      </c>
      <c r="N272">
        <v>1</v>
      </c>
      <c r="O272">
        <v>1</v>
      </c>
      <c r="P272">
        <v>1</v>
      </c>
      <c r="Q272">
        <v>1</v>
      </c>
      <c r="R272">
        <v>0</v>
      </c>
      <c r="S272">
        <v>1</v>
      </c>
      <c r="T272" t="s">
        <v>222</v>
      </c>
      <c r="U272" t="s">
        <v>33</v>
      </c>
      <c r="V272">
        <v>925</v>
      </c>
      <c r="W272">
        <v>111</v>
      </c>
    </row>
    <row r="273" spans="1:23" x14ac:dyDescent="0.3">
      <c r="A273" t="s">
        <v>1419</v>
      </c>
      <c r="B273" t="s">
        <v>1420</v>
      </c>
      <c r="C273" t="s">
        <v>1421</v>
      </c>
      <c r="D273" t="s">
        <v>1422</v>
      </c>
      <c r="E273">
        <v>70840</v>
      </c>
      <c r="F273" t="s">
        <v>27</v>
      </c>
      <c r="G273" t="s">
        <v>48</v>
      </c>
      <c r="H273" t="s">
        <v>74</v>
      </c>
      <c r="I273" t="s">
        <v>1423</v>
      </c>
      <c r="J273">
        <v>1969</v>
      </c>
      <c r="K273" t="s">
        <v>31</v>
      </c>
      <c r="L273">
        <v>0</v>
      </c>
      <c r="M273">
        <v>3.8</v>
      </c>
      <c r="N273">
        <v>0</v>
      </c>
      <c r="O273">
        <v>0</v>
      </c>
      <c r="P273">
        <v>0</v>
      </c>
      <c r="Q273">
        <v>0</v>
      </c>
      <c r="R273">
        <v>1</v>
      </c>
      <c r="S273">
        <v>0</v>
      </c>
      <c r="T273" t="s">
        <v>92</v>
      </c>
      <c r="U273" t="s">
        <v>51</v>
      </c>
      <c r="V273">
        <v>365</v>
      </c>
      <c r="W273">
        <v>53</v>
      </c>
    </row>
    <row r="274" spans="1:23" x14ac:dyDescent="0.3">
      <c r="A274" t="s">
        <v>176</v>
      </c>
      <c r="B274" t="s">
        <v>1590</v>
      </c>
      <c r="C274" t="s">
        <v>581</v>
      </c>
      <c r="D274" t="s">
        <v>1591</v>
      </c>
      <c r="E274">
        <v>70879</v>
      </c>
      <c r="F274" t="s">
        <v>27</v>
      </c>
      <c r="G274" t="s">
        <v>28</v>
      </c>
      <c r="H274" t="s">
        <v>101</v>
      </c>
      <c r="I274" t="s">
        <v>102</v>
      </c>
      <c r="J274">
        <v>1863</v>
      </c>
      <c r="K274" t="s">
        <v>31</v>
      </c>
      <c r="L274">
        <v>0</v>
      </c>
      <c r="M274">
        <v>4.2</v>
      </c>
      <c r="N274">
        <v>0</v>
      </c>
      <c r="O274">
        <v>0</v>
      </c>
      <c r="P274">
        <v>0</v>
      </c>
      <c r="Q274">
        <v>0</v>
      </c>
      <c r="R274">
        <v>1</v>
      </c>
      <c r="S274">
        <v>0</v>
      </c>
      <c r="T274" t="s">
        <v>92</v>
      </c>
      <c r="U274" t="s">
        <v>51</v>
      </c>
      <c r="V274">
        <v>340</v>
      </c>
      <c r="W274">
        <v>159</v>
      </c>
    </row>
    <row r="275" spans="1:23" x14ac:dyDescent="0.3">
      <c r="A275" t="s">
        <v>1524</v>
      </c>
      <c r="B275" t="s">
        <v>572</v>
      </c>
      <c r="C275" t="s">
        <v>45</v>
      </c>
      <c r="D275" t="s">
        <v>1525</v>
      </c>
      <c r="E275">
        <v>71122</v>
      </c>
      <c r="F275" t="s">
        <v>27</v>
      </c>
      <c r="G275" t="s">
        <v>28</v>
      </c>
      <c r="H275" t="s">
        <v>248</v>
      </c>
      <c r="I275" t="s">
        <v>249</v>
      </c>
      <c r="J275">
        <v>1880</v>
      </c>
      <c r="K275" t="s">
        <v>31</v>
      </c>
      <c r="L275">
        <v>0</v>
      </c>
      <c r="M275">
        <v>4.3</v>
      </c>
      <c r="N275">
        <v>0</v>
      </c>
      <c r="O275">
        <v>0</v>
      </c>
      <c r="P275">
        <v>0</v>
      </c>
      <c r="Q275">
        <v>0</v>
      </c>
      <c r="R275">
        <v>1</v>
      </c>
      <c r="S275">
        <v>0</v>
      </c>
      <c r="T275" t="s">
        <v>92</v>
      </c>
      <c r="U275" t="s">
        <v>51</v>
      </c>
      <c r="V275">
        <v>675</v>
      </c>
      <c r="W275">
        <v>142</v>
      </c>
    </row>
    <row r="276" spans="1:23" x14ac:dyDescent="0.3">
      <c r="A276" t="s">
        <v>1631</v>
      </c>
      <c r="B276" t="s">
        <v>1632</v>
      </c>
      <c r="C276" t="s">
        <v>1633</v>
      </c>
      <c r="D276" t="s">
        <v>1634</v>
      </c>
      <c r="E276">
        <v>71583</v>
      </c>
      <c r="F276" t="s">
        <v>47</v>
      </c>
      <c r="G276" t="s">
        <v>265</v>
      </c>
      <c r="H276" t="s">
        <v>74</v>
      </c>
      <c r="I276" t="s">
        <v>703</v>
      </c>
      <c r="K276" t="s">
        <v>50</v>
      </c>
      <c r="L276">
        <v>0</v>
      </c>
      <c r="M276">
        <v>4.3</v>
      </c>
      <c r="N276">
        <v>0</v>
      </c>
      <c r="O276">
        <v>0</v>
      </c>
      <c r="P276">
        <v>0</v>
      </c>
      <c r="Q276">
        <v>0</v>
      </c>
      <c r="R276">
        <v>0</v>
      </c>
      <c r="S276">
        <v>0</v>
      </c>
      <c r="T276" t="s">
        <v>92</v>
      </c>
      <c r="U276" t="s">
        <v>51</v>
      </c>
      <c r="V276">
        <v>285</v>
      </c>
    </row>
    <row r="277" spans="1:23" x14ac:dyDescent="0.3">
      <c r="A277" t="s">
        <v>993</v>
      </c>
      <c r="B277" t="s">
        <v>994</v>
      </c>
      <c r="C277" t="s">
        <v>995</v>
      </c>
      <c r="D277" t="s">
        <v>996</v>
      </c>
      <c r="E277">
        <v>71793</v>
      </c>
      <c r="F277" t="s">
        <v>67</v>
      </c>
      <c r="G277" t="s">
        <v>318</v>
      </c>
      <c r="H277" t="s">
        <v>319</v>
      </c>
      <c r="I277" t="s">
        <v>320</v>
      </c>
      <c r="J277">
        <v>1993</v>
      </c>
      <c r="K277" t="s">
        <v>50</v>
      </c>
      <c r="L277">
        <v>0</v>
      </c>
      <c r="M277">
        <v>3.7</v>
      </c>
      <c r="N277">
        <v>1</v>
      </c>
      <c r="O277">
        <v>0</v>
      </c>
      <c r="P277">
        <v>0</v>
      </c>
      <c r="Q277">
        <v>0</v>
      </c>
      <c r="R277">
        <v>1</v>
      </c>
      <c r="S277">
        <v>0</v>
      </c>
      <c r="T277" t="s">
        <v>222</v>
      </c>
      <c r="U277" t="s">
        <v>33</v>
      </c>
      <c r="V277">
        <v>362</v>
      </c>
      <c r="W277">
        <v>29</v>
      </c>
    </row>
    <row r="278" spans="1:23" x14ac:dyDescent="0.3">
      <c r="A278" t="s">
        <v>993</v>
      </c>
      <c r="B278" t="s">
        <v>994</v>
      </c>
      <c r="C278" t="s">
        <v>995</v>
      </c>
      <c r="D278" t="s">
        <v>996</v>
      </c>
      <c r="E278">
        <v>71793</v>
      </c>
      <c r="F278" t="s">
        <v>67</v>
      </c>
      <c r="G278" t="s">
        <v>318</v>
      </c>
      <c r="H278" t="s">
        <v>319</v>
      </c>
      <c r="I278" t="s">
        <v>320</v>
      </c>
      <c r="J278">
        <v>1993</v>
      </c>
      <c r="K278" t="s">
        <v>50</v>
      </c>
      <c r="L278">
        <v>0</v>
      </c>
      <c r="M278">
        <v>3.7</v>
      </c>
      <c r="N278">
        <v>1</v>
      </c>
      <c r="O278">
        <v>0</v>
      </c>
      <c r="P278">
        <v>0</v>
      </c>
      <c r="Q278">
        <v>0</v>
      </c>
      <c r="R278">
        <v>1</v>
      </c>
      <c r="S278">
        <v>0</v>
      </c>
      <c r="T278" t="s">
        <v>222</v>
      </c>
      <c r="U278" t="s">
        <v>33</v>
      </c>
      <c r="V278">
        <v>362</v>
      </c>
      <c r="W278">
        <v>29</v>
      </c>
    </row>
    <row r="279" spans="1:23" x14ac:dyDescent="0.3">
      <c r="A279" t="s">
        <v>1019</v>
      </c>
      <c r="B279" t="s">
        <v>1020</v>
      </c>
      <c r="C279" t="s">
        <v>62</v>
      </c>
      <c r="D279" t="s">
        <v>1021</v>
      </c>
      <c r="E279">
        <v>71990</v>
      </c>
      <c r="F279" t="s">
        <v>27</v>
      </c>
      <c r="G279" t="s">
        <v>28</v>
      </c>
      <c r="H279" t="s">
        <v>1022</v>
      </c>
      <c r="I279" t="s">
        <v>1023</v>
      </c>
      <c r="J279">
        <v>1957</v>
      </c>
      <c r="K279" t="s">
        <v>41</v>
      </c>
      <c r="L279">
        <v>0</v>
      </c>
      <c r="M279">
        <v>4</v>
      </c>
      <c r="N279">
        <v>1</v>
      </c>
      <c r="O279">
        <v>1</v>
      </c>
      <c r="P279">
        <v>0</v>
      </c>
      <c r="Q279">
        <v>1</v>
      </c>
      <c r="R279">
        <v>0</v>
      </c>
      <c r="S279">
        <v>1</v>
      </c>
      <c r="T279" t="s">
        <v>222</v>
      </c>
      <c r="U279" t="s">
        <v>51</v>
      </c>
      <c r="V279">
        <v>868</v>
      </c>
      <c r="W279">
        <v>65</v>
      </c>
    </row>
    <row r="280" spans="1:23" x14ac:dyDescent="0.3">
      <c r="A280" t="s">
        <v>1019</v>
      </c>
      <c r="B280" t="s">
        <v>1020</v>
      </c>
      <c r="C280" t="s">
        <v>62</v>
      </c>
      <c r="D280" t="s">
        <v>1021</v>
      </c>
      <c r="E280">
        <v>71990</v>
      </c>
      <c r="F280" t="s">
        <v>27</v>
      </c>
      <c r="G280" t="s">
        <v>28</v>
      </c>
      <c r="H280" t="s">
        <v>1022</v>
      </c>
      <c r="I280" t="s">
        <v>1023</v>
      </c>
      <c r="J280">
        <v>1957</v>
      </c>
      <c r="K280" t="s">
        <v>41</v>
      </c>
      <c r="L280">
        <v>0</v>
      </c>
      <c r="M280">
        <v>4</v>
      </c>
      <c r="N280">
        <v>1</v>
      </c>
      <c r="O280">
        <v>1</v>
      </c>
      <c r="P280">
        <v>0</v>
      </c>
      <c r="Q280">
        <v>1</v>
      </c>
      <c r="R280">
        <v>0</v>
      </c>
      <c r="S280">
        <v>1</v>
      </c>
      <c r="T280" t="s">
        <v>222</v>
      </c>
      <c r="U280" t="s">
        <v>51</v>
      </c>
      <c r="V280">
        <v>868</v>
      </c>
      <c r="W280">
        <v>65</v>
      </c>
    </row>
    <row r="281" spans="1:23" x14ac:dyDescent="0.3">
      <c r="A281" t="s">
        <v>1220</v>
      </c>
      <c r="B281" t="s">
        <v>1374</v>
      </c>
      <c r="C281" t="s">
        <v>36</v>
      </c>
      <c r="D281" t="s">
        <v>1375</v>
      </c>
      <c r="E281">
        <v>72000</v>
      </c>
      <c r="F281" t="s">
        <v>55</v>
      </c>
      <c r="G281" t="s">
        <v>28</v>
      </c>
      <c r="H281" t="s">
        <v>56</v>
      </c>
      <c r="I281" t="s">
        <v>56</v>
      </c>
      <c r="K281" t="s">
        <v>50</v>
      </c>
      <c r="L281">
        <v>1</v>
      </c>
      <c r="N281">
        <v>0</v>
      </c>
      <c r="O281">
        <v>0</v>
      </c>
      <c r="P281">
        <v>0</v>
      </c>
      <c r="Q281">
        <v>0</v>
      </c>
      <c r="R281">
        <v>1</v>
      </c>
      <c r="S281">
        <v>0</v>
      </c>
      <c r="T281" t="s">
        <v>92</v>
      </c>
      <c r="U281" t="s">
        <v>33</v>
      </c>
      <c r="V281">
        <v>248</v>
      </c>
    </row>
    <row r="282" spans="1:23" x14ac:dyDescent="0.3">
      <c r="A282" t="s">
        <v>1220</v>
      </c>
      <c r="B282" t="s">
        <v>1374</v>
      </c>
      <c r="C282" t="s">
        <v>36</v>
      </c>
      <c r="D282" t="s">
        <v>1375</v>
      </c>
      <c r="E282">
        <v>72000</v>
      </c>
      <c r="F282" t="s">
        <v>55</v>
      </c>
      <c r="G282" t="s">
        <v>28</v>
      </c>
      <c r="H282" t="s">
        <v>56</v>
      </c>
      <c r="I282" t="s">
        <v>56</v>
      </c>
      <c r="K282" t="s">
        <v>50</v>
      </c>
      <c r="L282">
        <v>1</v>
      </c>
      <c r="N282">
        <v>0</v>
      </c>
      <c r="O282">
        <v>0</v>
      </c>
      <c r="P282">
        <v>0</v>
      </c>
      <c r="Q282">
        <v>0</v>
      </c>
      <c r="R282">
        <v>1</v>
      </c>
      <c r="S282">
        <v>0</v>
      </c>
      <c r="T282" t="s">
        <v>92</v>
      </c>
      <c r="U282" t="s">
        <v>33</v>
      </c>
      <c r="V282">
        <v>248</v>
      </c>
    </row>
    <row r="283" spans="1:23" x14ac:dyDescent="0.3">
      <c r="A283" t="s">
        <v>1220</v>
      </c>
      <c r="B283" t="s">
        <v>1374</v>
      </c>
      <c r="C283" t="s">
        <v>36</v>
      </c>
      <c r="D283" t="s">
        <v>1375</v>
      </c>
      <c r="E283">
        <v>72000</v>
      </c>
      <c r="F283" t="s">
        <v>55</v>
      </c>
      <c r="G283" t="s">
        <v>28</v>
      </c>
      <c r="H283" t="s">
        <v>56</v>
      </c>
      <c r="I283" t="s">
        <v>56</v>
      </c>
      <c r="K283" t="s">
        <v>50</v>
      </c>
      <c r="L283">
        <v>1</v>
      </c>
      <c r="N283">
        <v>0</v>
      </c>
      <c r="O283">
        <v>0</v>
      </c>
      <c r="P283">
        <v>0</v>
      </c>
      <c r="Q283">
        <v>0</v>
      </c>
      <c r="R283">
        <v>1</v>
      </c>
      <c r="S283">
        <v>0</v>
      </c>
      <c r="T283" t="s">
        <v>92</v>
      </c>
      <c r="U283" t="s">
        <v>33</v>
      </c>
      <c r="V283">
        <v>248</v>
      </c>
    </row>
    <row r="284" spans="1:23" x14ac:dyDescent="0.3">
      <c r="A284" t="s">
        <v>1220</v>
      </c>
      <c r="B284" t="s">
        <v>1374</v>
      </c>
      <c r="C284" t="s">
        <v>36</v>
      </c>
      <c r="D284" t="s">
        <v>1375</v>
      </c>
      <c r="E284">
        <v>72000</v>
      </c>
      <c r="F284" t="s">
        <v>55</v>
      </c>
      <c r="G284" t="s">
        <v>28</v>
      </c>
      <c r="H284" t="s">
        <v>56</v>
      </c>
      <c r="I284" t="s">
        <v>56</v>
      </c>
      <c r="K284" t="s">
        <v>50</v>
      </c>
      <c r="L284">
        <v>1</v>
      </c>
      <c r="N284">
        <v>0</v>
      </c>
      <c r="O284">
        <v>0</v>
      </c>
      <c r="P284">
        <v>0</v>
      </c>
      <c r="Q284">
        <v>0</v>
      </c>
      <c r="R284">
        <v>1</v>
      </c>
      <c r="S284">
        <v>0</v>
      </c>
      <c r="T284" t="s">
        <v>92</v>
      </c>
      <c r="U284" t="s">
        <v>33</v>
      </c>
      <c r="V284">
        <v>248</v>
      </c>
    </row>
    <row r="285" spans="1:23" x14ac:dyDescent="0.3">
      <c r="A285" t="s">
        <v>1220</v>
      </c>
      <c r="B285" t="s">
        <v>1374</v>
      </c>
      <c r="C285" t="s">
        <v>36</v>
      </c>
      <c r="D285" t="s">
        <v>1375</v>
      </c>
      <c r="E285">
        <v>72000</v>
      </c>
      <c r="F285" t="s">
        <v>55</v>
      </c>
      <c r="G285" t="s">
        <v>28</v>
      </c>
      <c r="H285" t="s">
        <v>56</v>
      </c>
      <c r="I285" t="s">
        <v>56</v>
      </c>
      <c r="K285" t="s">
        <v>50</v>
      </c>
      <c r="L285">
        <v>1</v>
      </c>
      <c r="N285">
        <v>0</v>
      </c>
      <c r="O285">
        <v>0</v>
      </c>
      <c r="P285">
        <v>0</v>
      </c>
      <c r="Q285">
        <v>0</v>
      </c>
      <c r="R285">
        <v>1</v>
      </c>
      <c r="S285">
        <v>0</v>
      </c>
      <c r="T285" t="s">
        <v>92</v>
      </c>
      <c r="U285" t="s">
        <v>33</v>
      </c>
      <c r="V285">
        <v>248</v>
      </c>
    </row>
    <row r="286" spans="1:23" x14ac:dyDescent="0.3">
      <c r="A286" t="s">
        <v>1353</v>
      </c>
      <c r="B286" t="s">
        <v>1354</v>
      </c>
      <c r="C286" t="s">
        <v>874</v>
      </c>
      <c r="D286" t="s">
        <v>1355</v>
      </c>
      <c r="E286">
        <v>72374</v>
      </c>
      <c r="F286" t="s">
        <v>27</v>
      </c>
      <c r="G286" t="s">
        <v>347</v>
      </c>
      <c r="H286" t="s">
        <v>39</v>
      </c>
      <c r="I286" t="s">
        <v>40</v>
      </c>
      <c r="J286">
        <v>1891</v>
      </c>
      <c r="K286" t="s">
        <v>41</v>
      </c>
      <c r="L286">
        <v>0</v>
      </c>
      <c r="M286">
        <v>3.7</v>
      </c>
      <c r="N286">
        <v>0</v>
      </c>
      <c r="O286">
        <v>0</v>
      </c>
      <c r="P286">
        <v>0</v>
      </c>
      <c r="Q286">
        <v>0</v>
      </c>
      <c r="R286">
        <v>1</v>
      </c>
      <c r="S286">
        <v>0</v>
      </c>
      <c r="T286" t="s">
        <v>92</v>
      </c>
      <c r="U286" t="s">
        <v>33</v>
      </c>
      <c r="V286">
        <v>381</v>
      </c>
      <c r="W286">
        <v>131</v>
      </c>
    </row>
    <row r="287" spans="1:23" x14ac:dyDescent="0.3">
      <c r="A287" t="s">
        <v>1353</v>
      </c>
      <c r="B287" t="s">
        <v>1354</v>
      </c>
      <c r="C287" t="s">
        <v>874</v>
      </c>
      <c r="D287" t="s">
        <v>1706</v>
      </c>
      <c r="E287">
        <v>72374</v>
      </c>
      <c r="F287" t="s">
        <v>27</v>
      </c>
      <c r="G287" t="s">
        <v>347</v>
      </c>
      <c r="H287" t="s">
        <v>39</v>
      </c>
      <c r="I287" t="s">
        <v>40</v>
      </c>
      <c r="J287">
        <v>1891</v>
      </c>
      <c r="K287" t="s">
        <v>41</v>
      </c>
      <c r="L287">
        <v>0</v>
      </c>
      <c r="M287">
        <v>3.7</v>
      </c>
      <c r="N287">
        <v>0</v>
      </c>
      <c r="O287">
        <v>0</v>
      </c>
      <c r="P287">
        <v>0</v>
      </c>
      <c r="Q287">
        <v>0</v>
      </c>
      <c r="R287">
        <v>1</v>
      </c>
      <c r="S287">
        <v>0</v>
      </c>
      <c r="T287" t="s">
        <v>92</v>
      </c>
      <c r="U287" t="s">
        <v>33</v>
      </c>
      <c r="V287">
        <v>381</v>
      </c>
      <c r="W287">
        <v>131</v>
      </c>
    </row>
    <row r="288" spans="1:23" x14ac:dyDescent="0.3">
      <c r="A288" t="s">
        <v>1353</v>
      </c>
      <c r="B288" t="s">
        <v>1354</v>
      </c>
      <c r="C288" t="s">
        <v>874</v>
      </c>
      <c r="D288" t="s">
        <v>1355</v>
      </c>
      <c r="E288">
        <v>72374</v>
      </c>
      <c r="F288" t="s">
        <v>27</v>
      </c>
      <c r="G288" t="s">
        <v>347</v>
      </c>
      <c r="H288" t="s">
        <v>39</v>
      </c>
      <c r="I288" t="s">
        <v>40</v>
      </c>
      <c r="J288">
        <v>1891</v>
      </c>
      <c r="K288" t="s">
        <v>41</v>
      </c>
      <c r="L288">
        <v>0</v>
      </c>
      <c r="M288">
        <v>3.7</v>
      </c>
      <c r="N288">
        <v>0</v>
      </c>
      <c r="O288">
        <v>0</v>
      </c>
      <c r="P288">
        <v>0</v>
      </c>
      <c r="Q288">
        <v>0</v>
      </c>
      <c r="R288">
        <v>1</v>
      </c>
      <c r="S288">
        <v>0</v>
      </c>
      <c r="T288" t="s">
        <v>92</v>
      </c>
      <c r="U288" t="s">
        <v>33</v>
      </c>
      <c r="V288">
        <v>381</v>
      </c>
      <c r="W288">
        <v>131</v>
      </c>
    </row>
    <row r="289" spans="1:23" x14ac:dyDescent="0.3">
      <c r="A289" t="s">
        <v>1353</v>
      </c>
      <c r="B289" t="s">
        <v>1354</v>
      </c>
      <c r="C289" t="s">
        <v>874</v>
      </c>
      <c r="D289" t="s">
        <v>1706</v>
      </c>
      <c r="E289">
        <v>72374</v>
      </c>
      <c r="F289" t="s">
        <v>27</v>
      </c>
      <c r="G289" t="s">
        <v>347</v>
      </c>
      <c r="H289" t="s">
        <v>39</v>
      </c>
      <c r="I289" t="s">
        <v>40</v>
      </c>
      <c r="J289">
        <v>1891</v>
      </c>
      <c r="K289" t="s">
        <v>41</v>
      </c>
      <c r="L289">
        <v>0</v>
      </c>
      <c r="M289">
        <v>3.7</v>
      </c>
      <c r="N289">
        <v>0</v>
      </c>
      <c r="O289">
        <v>0</v>
      </c>
      <c r="P289">
        <v>0</v>
      </c>
      <c r="Q289">
        <v>0</v>
      </c>
      <c r="R289">
        <v>1</v>
      </c>
      <c r="S289">
        <v>0</v>
      </c>
      <c r="T289" t="s">
        <v>92</v>
      </c>
      <c r="U289" t="s">
        <v>33</v>
      </c>
      <c r="V289">
        <v>381</v>
      </c>
      <c r="W289">
        <v>131</v>
      </c>
    </row>
    <row r="290" spans="1:23" x14ac:dyDescent="0.3">
      <c r="A290" t="s">
        <v>52</v>
      </c>
      <c r="B290" t="s">
        <v>53</v>
      </c>
      <c r="C290" t="s">
        <v>36</v>
      </c>
      <c r="D290" t="s">
        <v>54</v>
      </c>
      <c r="E290">
        <v>72500</v>
      </c>
      <c r="F290" t="s">
        <v>55</v>
      </c>
      <c r="G290" t="s">
        <v>28</v>
      </c>
      <c r="H290" t="s">
        <v>56</v>
      </c>
      <c r="I290" t="s">
        <v>56</v>
      </c>
      <c r="K290" t="s">
        <v>50</v>
      </c>
      <c r="L290">
        <v>0</v>
      </c>
      <c r="N290">
        <v>0</v>
      </c>
      <c r="O290">
        <v>0</v>
      </c>
      <c r="P290">
        <v>0</v>
      </c>
      <c r="Q290">
        <v>0</v>
      </c>
      <c r="R290">
        <v>0</v>
      </c>
      <c r="S290">
        <v>1</v>
      </c>
      <c r="T290" t="s">
        <v>32</v>
      </c>
      <c r="U290" t="s">
        <v>33</v>
      </c>
      <c r="V290">
        <v>132</v>
      </c>
    </row>
    <row r="291" spans="1:23" x14ac:dyDescent="0.3">
      <c r="A291" t="s">
        <v>52</v>
      </c>
      <c r="B291" t="s">
        <v>53</v>
      </c>
      <c r="C291" t="s">
        <v>36</v>
      </c>
      <c r="D291" t="s">
        <v>54</v>
      </c>
      <c r="E291">
        <v>72500</v>
      </c>
      <c r="F291" t="s">
        <v>55</v>
      </c>
      <c r="G291" t="s">
        <v>28</v>
      </c>
      <c r="H291" t="s">
        <v>56</v>
      </c>
      <c r="I291" t="s">
        <v>56</v>
      </c>
      <c r="K291" t="s">
        <v>50</v>
      </c>
      <c r="L291">
        <v>0</v>
      </c>
      <c r="N291">
        <v>0</v>
      </c>
      <c r="O291">
        <v>0</v>
      </c>
      <c r="P291">
        <v>0</v>
      </c>
      <c r="Q291">
        <v>0</v>
      </c>
      <c r="R291">
        <v>0</v>
      </c>
      <c r="S291">
        <v>1</v>
      </c>
      <c r="T291" t="s">
        <v>32</v>
      </c>
      <c r="U291" t="s">
        <v>33</v>
      </c>
      <c r="V291">
        <v>132</v>
      </c>
    </row>
    <row r="292" spans="1:23" x14ac:dyDescent="0.3">
      <c r="A292" t="s">
        <v>52</v>
      </c>
      <c r="B292" t="s">
        <v>53</v>
      </c>
      <c r="C292" t="s">
        <v>36</v>
      </c>
      <c r="D292" t="s">
        <v>54</v>
      </c>
      <c r="E292">
        <v>72500</v>
      </c>
      <c r="F292" t="s">
        <v>55</v>
      </c>
      <c r="G292" t="s">
        <v>28</v>
      </c>
      <c r="H292" t="s">
        <v>56</v>
      </c>
      <c r="I292" t="s">
        <v>56</v>
      </c>
      <c r="K292" t="s">
        <v>50</v>
      </c>
      <c r="L292">
        <v>0</v>
      </c>
      <c r="N292">
        <v>0</v>
      </c>
      <c r="O292">
        <v>0</v>
      </c>
      <c r="P292">
        <v>0</v>
      </c>
      <c r="Q292">
        <v>0</v>
      </c>
      <c r="R292">
        <v>0</v>
      </c>
      <c r="S292">
        <v>1</v>
      </c>
      <c r="T292" t="s">
        <v>32</v>
      </c>
      <c r="U292" t="s">
        <v>33</v>
      </c>
      <c r="V292">
        <v>132</v>
      </c>
    </row>
    <row r="293" spans="1:23" x14ac:dyDescent="0.3">
      <c r="A293" t="s">
        <v>52</v>
      </c>
      <c r="B293" t="s">
        <v>53</v>
      </c>
      <c r="C293" t="s">
        <v>36</v>
      </c>
      <c r="D293" t="s">
        <v>54</v>
      </c>
      <c r="E293">
        <v>72500</v>
      </c>
      <c r="F293" t="s">
        <v>55</v>
      </c>
      <c r="G293" t="s">
        <v>28</v>
      </c>
      <c r="H293" t="s">
        <v>56</v>
      </c>
      <c r="I293" t="s">
        <v>56</v>
      </c>
      <c r="K293" t="s">
        <v>50</v>
      </c>
      <c r="L293">
        <v>0</v>
      </c>
      <c r="N293">
        <v>0</v>
      </c>
      <c r="O293">
        <v>0</v>
      </c>
      <c r="P293">
        <v>0</v>
      </c>
      <c r="Q293">
        <v>0</v>
      </c>
      <c r="R293">
        <v>0</v>
      </c>
      <c r="S293">
        <v>1</v>
      </c>
      <c r="T293" t="s">
        <v>32</v>
      </c>
      <c r="U293" t="s">
        <v>33</v>
      </c>
      <c r="V293">
        <v>132</v>
      </c>
    </row>
    <row r="294" spans="1:23" x14ac:dyDescent="0.3">
      <c r="A294" t="s">
        <v>52</v>
      </c>
      <c r="B294" t="s">
        <v>53</v>
      </c>
      <c r="C294" t="s">
        <v>36</v>
      </c>
      <c r="D294" t="s">
        <v>54</v>
      </c>
      <c r="E294">
        <v>72500</v>
      </c>
      <c r="F294" t="s">
        <v>55</v>
      </c>
      <c r="G294" t="s">
        <v>28</v>
      </c>
      <c r="H294" t="s">
        <v>56</v>
      </c>
      <c r="I294" t="s">
        <v>56</v>
      </c>
      <c r="K294" t="s">
        <v>50</v>
      </c>
      <c r="L294">
        <v>0</v>
      </c>
      <c r="N294">
        <v>0</v>
      </c>
      <c r="O294">
        <v>0</v>
      </c>
      <c r="P294">
        <v>0</v>
      </c>
      <c r="Q294">
        <v>0</v>
      </c>
      <c r="R294">
        <v>0</v>
      </c>
      <c r="S294">
        <v>1</v>
      </c>
      <c r="T294" t="s">
        <v>32</v>
      </c>
      <c r="U294" t="s">
        <v>33</v>
      </c>
      <c r="V294">
        <v>132</v>
      </c>
    </row>
    <row r="295" spans="1:23" x14ac:dyDescent="0.3">
      <c r="A295" t="s">
        <v>52</v>
      </c>
      <c r="B295" t="s">
        <v>53</v>
      </c>
      <c r="C295" t="s">
        <v>36</v>
      </c>
      <c r="D295" t="s">
        <v>54</v>
      </c>
      <c r="E295">
        <v>72500</v>
      </c>
      <c r="F295" t="s">
        <v>55</v>
      </c>
      <c r="G295" t="s">
        <v>28</v>
      </c>
      <c r="H295" t="s">
        <v>56</v>
      </c>
      <c r="I295" t="s">
        <v>56</v>
      </c>
      <c r="K295" t="s">
        <v>50</v>
      </c>
      <c r="L295">
        <v>0</v>
      </c>
      <c r="N295">
        <v>0</v>
      </c>
      <c r="O295">
        <v>0</v>
      </c>
      <c r="P295">
        <v>0</v>
      </c>
      <c r="Q295">
        <v>0</v>
      </c>
      <c r="R295">
        <v>0</v>
      </c>
      <c r="S295">
        <v>1</v>
      </c>
      <c r="T295" t="s">
        <v>32</v>
      </c>
      <c r="U295" t="s">
        <v>33</v>
      </c>
      <c r="V295">
        <v>132</v>
      </c>
    </row>
    <row r="296" spans="1:23" x14ac:dyDescent="0.3">
      <c r="A296" t="s">
        <v>52</v>
      </c>
      <c r="B296" t="s">
        <v>53</v>
      </c>
      <c r="C296" t="s">
        <v>36</v>
      </c>
      <c r="D296" t="s">
        <v>54</v>
      </c>
      <c r="E296">
        <v>72500</v>
      </c>
      <c r="F296" t="s">
        <v>55</v>
      </c>
      <c r="G296" t="s">
        <v>28</v>
      </c>
      <c r="H296" t="s">
        <v>56</v>
      </c>
      <c r="I296" t="s">
        <v>56</v>
      </c>
      <c r="K296" t="s">
        <v>50</v>
      </c>
      <c r="L296">
        <v>0</v>
      </c>
      <c r="N296">
        <v>0</v>
      </c>
      <c r="O296">
        <v>0</v>
      </c>
      <c r="P296">
        <v>0</v>
      </c>
      <c r="Q296">
        <v>0</v>
      </c>
      <c r="R296">
        <v>0</v>
      </c>
      <c r="S296">
        <v>1</v>
      </c>
      <c r="T296" t="s">
        <v>32</v>
      </c>
      <c r="U296" t="s">
        <v>33</v>
      </c>
      <c r="V296">
        <v>132</v>
      </c>
    </row>
    <row r="297" spans="1:23" x14ac:dyDescent="0.3">
      <c r="A297" t="s">
        <v>52</v>
      </c>
      <c r="B297" t="s">
        <v>53</v>
      </c>
      <c r="C297" t="s">
        <v>36</v>
      </c>
      <c r="D297" t="s">
        <v>54</v>
      </c>
      <c r="E297">
        <v>72500</v>
      </c>
      <c r="F297" t="s">
        <v>55</v>
      </c>
      <c r="G297" t="s">
        <v>28</v>
      </c>
      <c r="H297" t="s">
        <v>56</v>
      </c>
      <c r="I297" t="s">
        <v>56</v>
      </c>
      <c r="K297" t="s">
        <v>50</v>
      </c>
      <c r="L297">
        <v>0</v>
      </c>
      <c r="N297">
        <v>0</v>
      </c>
      <c r="O297">
        <v>0</v>
      </c>
      <c r="P297">
        <v>0</v>
      </c>
      <c r="Q297">
        <v>0</v>
      </c>
      <c r="R297">
        <v>0</v>
      </c>
      <c r="S297">
        <v>1</v>
      </c>
      <c r="T297" t="s">
        <v>32</v>
      </c>
      <c r="U297" t="s">
        <v>33</v>
      </c>
      <c r="V297">
        <v>132</v>
      </c>
    </row>
    <row r="298" spans="1:23" x14ac:dyDescent="0.3">
      <c r="A298" t="s">
        <v>52</v>
      </c>
      <c r="B298" t="s">
        <v>53</v>
      </c>
      <c r="C298" t="s">
        <v>36</v>
      </c>
      <c r="D298" t="s">
        <v>54</v>
      </c>
      <c r="E298">
        <v>72500</v>
      </c>
      <c r="F298" t="s">
        <v>55</v>
      </c>
      <c r="G298" t="s">
        <v>28</v>
      </c>
      <c r="H298" t="s">
        <v>56</v>
      </c>
      <c r="I298" t="s">
        <v>56</v>
      </c>
      <c r="K298" t="s">
        <v>50</v>
      </c>
      <c r="L298">
        <v>0</v>
      </c>
      <c r="N298">
        <v>0</v>
      </c>
      <c r="O298">
        <v>0</v>
      </c>
      <c r="P298">
        <v>0</v>
      </c>
      <c r="Q298">
        <v>0</v>
      </c>
      <c r="R298">
        <v>0</v>
      </c>
      <c r="S298">
        <v>1</v>
      </c>
      <c r="T298" t="s">
        <v>32</v>
      </c>
      <c r="U298" t="s">
        <v>33</v>
      </c>
      <c r="V298">
        <v>132</v>
      </c>
    </row>
    <row r="299" spans="1:23" x14ac:dyDescent="0.3">
      <c r="A299" t="s">
        <v>52</v>
      </c>
      <c r="B299" t="s">
        <v>53</v>
      </c>
      <c r="C299" t="s">
        <v>36</v>
      </c>
      <c r="D299" t="s">
        <v>54</v>
      </c>
      <c r="E299">
        <v>72500</v>
      </c>
      <c r="F299" t="s">
        <v>55</v>
      </c>
      <c r="G299" t="s">
        <v>28</v>
      </c>
      <c r="H299" t="s">
        <v>56</v>
      </c>
      <c r="I299" t="s">
        <v>56</v>
      </c>
      <c r="K299" t="s">
        <v>50</v>
      </c>
      <c r="L299">
        <v>0</v>
      </c>
      <c r="N299">
        <v>0</v>
      </c>
      <c r="O299">
        <v>0</v>
      </c>
      <c r="P299">
        <v>0</v>
      </c>
      <c r="Q299">
        <v>0</v>
      </c>
      <c r="R299">
        <v>0</v>
      </c>
      <c r="S299">
        <v>1</v>
      </c>
      <c r="T299" t="s">
        <v>32</v>
      </c>
      <c r="U299" t="s">
        <v>33</v>
      </c>
      <c r="V299">
        <v>132</v>
      </c>
    </row>
    <row r="300" spans="1:23" x14ac:dyDescent="0.3">
      <c r="A300" t="s">
        <v>52</v>
      </c>
      <c r="B300" t="s">
        <v>53</v>
      </c>
      <c r="C300" t="s">
        <v>36</v>
      </c>
      <c r="D300" t="s">
        <v>54</v>
      </c>
      <c r="E300">
        <v>72500</v>
      </c>
      <c r="F300" t="s">
        <v>55</v>
      </c>
      <c r="G300" t="s">
        <v>28</v>
      </c>
      <c r="H300" t="s">
        <v>56</v>
      </c>
      <c r="I300" t="s">
        <v>56</v>
      </c>
      <c r="K300" t="s">
        <v>50</v>
      </c>
      <c r="L300">
        <v>0</v>
      </c>
      <c r="N300">
        <v>0</v>
      </c>
      <c r="O300">
        <v>0</v>
      </c>
      <c r="P300">
        <v>0</v>
      </c>
      <c r="Q300">
        <v>0</v>
      </c>
      <c r="R300">
        <v>0</v>
      </c>
      <c r="S300">
        <v>1</v>
      </c>
      <c r="T300" t="s">
        <v>32</v>
      </c>
      <c r="U300" t="s">
        <v>33</v>
      </c>
      <c r="V300">
        <v>132</v>
      </c>
    </row>
    <row r="301" spans="1:23" x14ac:dyDescent="0.3">
      <c r="A301" t="s">
        <v>52</v>
      </c>
      <c r="B301" t="s">
        <v>53</v>
      </c>
      <c r="C301" t="s">
        <v>36</v>
      </c>
      <c r="D301" t="s">
        <v>54</v>
      </c>
      <c r="E301">
        <v>72500</v>
      </c>
      <c r="F301" t="s">
        <v>55</v>
      </c>
      <c r="G301" t="s">
        <v>28</v>
      </c>
      <c r="H301" t="s">
        <v>56</v>
      </c>
      <c r="I301" t="s">
        <v>56</v>
      </c>
      <c r="K301" t="s">
        <v>50</v>
      </c>
      <c r="L301">
        <v>0</v>
      </c>
      <c r="N301">
        <v>0</v>
      </c>
      <c r="O301">
        <v>0</v>
      </c>
      <c r="P301">
        <v>0</v>
      </c>
      <c r="Q301">
        <v>0</v>
      </c>
      <c r="R301">
        <v>0</v>
      </c>
      <c r="S301">
        <v>1</v>
      </c>
      <c r="T301" t="s">
        <v>32</v>
      </c>
      <c r="U301" t="s">
        <v>33</v>
      </c>
      <c r="V301">
        <v>132</v>
      </c>
    </row>
    <row r="302" spans="1:23" x14ac:dyDescent="0.3">
      <c r="A302" t="s">
        <v>52</v>
      </c>
      <c r="B302" t="s">
        <v>53</v>
      </c>
      <c r="C302" t="s">
        <v>36</v>
      </c>
      <c r="D302" t="s">
        <v>54</v>
      </c>
      <c r="E302">
        <v>72500</v>
      </c>
      <c r="F302" t="s">
        <v>55</v>
      </c>
      <c r="G302" t="s">
        <v>28</v>
      </c>
      <c r="H302" t="s">
        <v>56</v>
      </c>
      <c r="I302" t="s">
        <v>56</v>
      </c>
      <c r="K302" t="s">
        <v>50</v>
      </c>
      <c r="L302">
        <v>0</v>
      </c>
      <c r="N302">
        <v>0</v>
      </c>
      <c r="O302">
        <v>0</v>
      </c>
      <c r="P302">
        <v>0</v>
      </c>
      <c r="Q302">
        <v>0</v>
      </c>
      <c r="R302">
        <v>0</v>
      </c>
      <c r="S302">
        <v>1</v>
      </c>
      <c r="T302" t="s">
        <v>32</v>
      </c>
      <c r="U302" t="s">
        <v>33</v>
      </c>
      <c r="V302">
        <v>132</v>
      </c>
    </row>
    <row r="303" spans="1:23" x14ac:dyDescent="0.3">
      <c r="A303" t="s">
        <v>52</v>
      </c>
      <c r="B303" t="s">
        <v>53</v>
      </c>
      <c r="C303" t="s">
        <v>36</v>
      </c>
      <c r="D303" t="s">
        <v>54</v>
      </c>
      <c r="E303">
        <v>72500</v>
      </c>
      <c r="F303" t="s">
        <v>55</v>
      </c>
      <c r="G303" t="s">
        <v>28</v>
      </c>
      <c r="H303" t="s">
        <v>56</v>
      </c>
      <c r="I303" t="s">
        <v>56</v>
      </c>
      <c r="K303" t="s">
        <v>50</v>
      </c>
      <c r="L303">
        <v>0</v>
      </c>
      <c r="N303">
        <v>0</v>
      </c>
      <c r="O303">
        <v>0</v>
      </c>
      <c r="P303">
        <v>0</v>
      </c>
      <c r="Q303">
        <v>0</v>
      </c>
      <c r="R303">
        <v>0</v>
      </c>
      <c r="S303">
        <v>1</v>
      </c>
      <c r="T303" t="s">
        <v>32</v>
      </c>
      <c r="U303" t="s">
        <v>33</v>
      </c>
      <c r="V303">
        <v>132</v>
      </c>
    </row>
    <row r="304" spans="1:23" x14ac:dyDescent="0.3">
      <c r="A304" t="s">
        <v>52</v>
      </c>
      <c r="B304" t="s">
        <v>53</v>
      </c>
      <c r="C304" t="s">
        <v>36</v>
      </c>
      <c r="D304" t="s">
        <v>54</v>
      </c>
      <c r="E304">
        <v>72500</v>
      </c>
      <c r="F304" t="s">
        <v>55</v>
      </c>
      <c r="G304" t="s">
        <v>28</v>
      </c>
      <c r="H304" t="s">
        <v>56</v>
      </c>
      <c r="I304" t="s">
        <v>56</v>
      </c>
      <c r="K304" t="s">
        <v>50</v>
      </c>
      <c r="L304">
        <v>0</v>
      </c>
      <c r="N304">
        <v>0</v>
      </c>
      <c r="O304">
        <v>0</v>
      </c>
      <c r="P304">
        <v>0</v>
      </c>
      <c r="Q304">
        <v>0</v>
      </c>
      <c r="R304">
        <v>0</v>
      </c>
      <c r="S304">
        <v>1</v>
      </c>
      <c r="T304" t="s">
        <v>32</v>
      </c>
      <c r="U304" t="s">
        <v>33</v>
      </c>
      <c r="V304">
        <v>132</v>
      </c>
    </row>
    <row r="305" spans="1:22" x14ac:dyDescent="0.3">
      <c r="A305" t="s">
        <v>52</v>
      </c>
      <c r="B305" t="s">
        <v>53</v>
      </c>
      <c r="C305" t="s">
        <v>36</v>
      </c>
      <c r="D305" t="s">
        <v>54</v>
      </c>
      <c r="E305">
        <v>72500</v>
      </c>
      <c r="F305" t="s">
        <v>55</v>
      </c>
      <c r="G305" t="s">
        <v>28</v>
      </c>
      <c r="H305" t="s">
        <v>56</v>
      </c>
      <c r="I305" t="s">
        <v>56</v>
      </c>
      <c r="K305" t="s">
        <v>50</v>
      </c>
      <c r="L305">
        <v>0</v>
      </c>
      <c r="N305">
        <v>0</v>
      </c>
      <c r="O305">
        <v>0</v>
      </c>
      <c r="P305">
        <v>0</v>
      </c>
      <c r="Q305">
        <v>0</v>
      </c>
      <c r="R305">
        <v>0</v>
      </c>
      <c r="S305">
        <v>1</v>
      </c>
      <c r="T305" t="s">
        <v>32</v>
      </c>
      <c r="U305" t="s">
        <v>33</v>
      </c>
      <c r="V305">
        <v>132</v>
      </c>
    </row>
    <row r="306" spans="1:22" x14ac:dyDescent="0.3">
      <c r="A306" t="s">
        <v>52</v>
      </c>
      <c r="B306" t="s">
        <v>53</v>
      </c>
      <c r="C306" t="s">
        <v>36</v>
      </c>
      <c r="D306" t="s">
        <v>54</v>
      </c>
      <c r="E306">
        <v>72500</v>
      </c>
      <c r="F306" t="s">
        <v>55</v>
      </c>
      <c r="G306" t="s">
        <v>28</v>
      </c>
      <c r="H306" t="s">
        <v>56</v>
      </c>
      <c r="I306" t="s">
        <v>56</v>
      </c>
      <c r="K306" t="s">
        <v>50</v>
      </c>
      <c r="L306">
        <v>0</v>
      </c>
      <c r="N306">
        <v>0</v>
      </c>
      <c r="O306">
        <v>0</v>
      </c>
      <c r="P306">
        <v>0</v>
      </c>
      <c r="Q306">
        <v>0</v>
      </c>
      <c r="R306">
        <v>0</v>
      </c>
      <c r="S306">
        <v>1</v>
      </c>
      <c r="T306" t="s">
        <v>32</v>
      </c>
      <c r="U306" t="s">
        <v>33</v>
      </c>
      <c r="V306">
        <v>132</v>
      </c>
    </row>
    <row r="307" spans="1:22" x14ac:dyDescent="0.3">
      <c r="A307" t="s">
        <v>52</v>
      </c>
      <c r="B307" t="s">
        <v>53</v>
      </c>
      <c r="C307" t="s">
        <v>36</v>
      </c>
      <c r="D307" t="s">
        <v>54</v>
      </c>
      <c r="E307">
        <v>72500</v>
      </c>
      <c r="F307" t="s">
        <v>55</v>
      </c>
      <c r="G307" t="s">
        <v>28</v>
      </c>
      <c r="H307" t="s">
        <v>56</v>
      </c>
      <c r="I307" t="s">
        <v>56</v>
      </c>
      <c r="K307" t="s">
        <v>50</v>
      </c>
      <c r="L307">
        <v>0</v>
      </c>
      <c r="N307">
        <v>0</v>
      </c>
      <c r="O307">
        <v>0</v>
      </c>
      <c r="P307">
        <v>0</v>
      </c>
      <c r="Q307">
        <v>0</v>
      </c>
      <c r="R307">
        <v>0</v>
      </c>
      <c r="S307">
        <v>1</v>
      </c>
      <c r="T307" t="s">
        <v>32</v>
      </c>
      <c r="U307" t="s">
        <v>33</v>
      </c>
      <c r="V307">
        <v>132</v>
      </c>
    </row>
    <row r="308" spans="1:22" x14ac:dyDescent="0.3">
      <c r="A308" t="s">
        <v>52</v>
      </c>
      <c r="B308" t="s">
        <v>53</v>
      </c>
      <c r="C308" t="s">
        <v>36</v>
      </c>
      <c r="D308" t="s">
        <v>54</v>
      </c>
      <c r="E308">
        <v>72500</v>
      </c>
      <c r="F308" t="s">
        <v>55</v>
      </c>
      <c r="G308" t="s">
        <v>28</v>
      </c>
      <c r="H308" t="s">
        <v>56</v>
      </c>
      <c r="I308" t="s">
        <v>56</v>
      </c>
      <c r="K308" t="s">
        <v>50</v>
      </c>
      <c r="L308">
        <v>0</v>
      </c>
      <c r="N308">
        <v>0</v>
      </c>
      <c r="O308">
        <v>0</v>
      </c>
      <c r="P308">
        <v>0</v>
      </c>
      <c r="Q308">
        <v>0</v>
      </c>
      <c r="R308">
        <v>0</v>
      </c>
      <c r="S308">
        <v>1</v>
      </c>
      <c r="T308" t="s">
        <v>32</v>
      </c>
      <c r="U308" t="s">
        <v>33</v>
      </c>
      <c r="V308">
        <v>132</v>
      </c>
    </row>
    <row r="309" spans="1:22" x14ac:dyDescent="0.3">
      <c r="A309" t="s">
        <v>555</v>
      </c>
      <c r="B309" t="s">
        <v>53</v>
      </c>
      <c r="C309" t="s">
        <v>36</v>
      </c>
      <c r="D309" t="s">
        <v>556</v>
      </c>
      <c r="E309">
        <v>72500</v>
      </c>
      <c r="F309" t="s">
        <v>55</v>
      </c>
      <c r="G309" t="s">
        <v>28</v>
      </c>
      <c r="H309" t="s">
        <v>56</v>
      </c>
      <c r="I309" t="s">
        <v>56</v>
      </c>
      <c r="K309" t="s">
        <v>50</v>
      </c>
      <c r="L309">
        <v>0</v>
      </c>
      <c r="N309">
        <v>0</v>
      </c>
      <c r="O309">
        <v>0</v>
      </c>
      <c r="P309">
        <v>0</v>
      </c>
      <c r="Q309">
        <v>0</v>
      </c>
      <c r="R309">
        <v>0</v>
      </c>
      <c r="S309">
        <v>1</v>
      </c>
      <c r="T309" t="s">
        <v>32</v>
      </c>
      <c r="U309" t="s">
        <v>33</v>
      </c>
      <c r="V309">
        <v>133</v>
      </c>
    </row>
    <row r="310" spans="1:22" x14ac:dyDescent="0.3">
      <c r="A310" t="s">
        <v>555</v>
      </c>
      <c r="B310" t="s">
        <v>53</v>
      </c>
      <c r="C310" t="s">
        <v>36</v>
      </c>
      <c r="D310" t="s">
        <v>556</v>
      </c>
      <c r="E310">
        <v>72500</v>
      </c>
      <c r="F310" t="s">
        <v>55</v>
      </c>
      <c r="G310" t="s">
        <v>28</v>
      </c>
      <c r="H310" t="s">
        <v>56</v>
      </c>
      <c r="I310" t="s">
        <v>56</v>
      </c>
      <c r="K310" t="s">
        <v>50</v>
      </c>
      <c r="L310">
        <v>0</v>
      </c>
      <c r="N310">
        <v>0</v>
      </c>
      <c r="O310">
        <v>0</v>
      </c>
      <c r="P310">
        <v>0</v>
      </c>
      <c r="Q310">
        <v>0</v>
      </c>
      <c r="R310">
        <v>0</v>
      </c>
      <c r="S310">
        <v>1</v>
      </c>
      <c r="T310" t="s">
        <v>32</v>
      </c>
      <c r="U310" t="s">
        <v>33</v>
      </c>
      <c r="V310">
        <v>133</v>
      </c>
    </row>
    <row r="311" spans="1:22" x14ac:dyDescent="0.3">
      <c r="A311" t="s">
        <v>555</v>
      </c>
      <c r="B311" t="s">
        <v>53</v>
      </c>
      <c r="C311" t="s">
        <v>36</v>
      </c>
      <c r="D311" t="s">
        <v>556</v>
      </c>
      <c r="E311">
        <v>72500</v>
      </c>
      <c r="F311" t="s">
        <v>55</v>
      </c>
      <c r="G311" t="s">
        <v>28</v>
      </c>
      <c r="H311" t="s">
        <v>56</v>
      </c>
      <c r="I311" t="s">
        <v>56</v>
      </c>
      <c r="K311" t="s">
        <v>50</v>
      </c>
      <c r="L311">
        <v>0</v>
      </c>
      <c r="N311">
        <v>0</v>
      </c>
      <c r="O311">
        <v>0</v>
      </c>
      <c r="P311">
        <v>0</v>
      </c>
      <c r="Q311">
        <v>0</v>
      </c>
      <c r="R311">
        <v>0</v>
      </c>
      <c r="S311">
        <v>1</v>
      </c>
      <c r="T311" t="s">
        <v>32</v>
      </c>
      <c r="U311" t="s">
        <v>33</v>
      </c>
      <c r="V311">
        <v>133</v>
      </c>
    </row>
    <row r="312" spans="1:22" x14ac:dyDescent="0.3">
      <c r="A312" t="s">
        <v>555</v>
      </c>
      <c r="B312" t="s">
        <v>53</v>
      </c>
      <c r="C312" t="s">
        <v>36</v>
      </c>
      <c r="D312" t="s">
        <v>556</v>
      </c>
      <c r="E312">
        <v>72500</v>
      </c>
      <c r="F312" t="s">
        <v>55</v>
      </c>
      <c r="G312" t="s">
        <v>28</v>
      </c>
      <c r="H312" t="s">
        <v>56</v>
      </c>
      <c r="I312" t="s">
        <v>56</v>
      </c>
      <c r="K312" t="s">
        <v>50</v>
      </c>
      <c r="L312">
        <v>0</v>
      </c>
      <c r="N312">
        <v>0</v>
      </c>
      <c r="O312">
        <v>0</v>
      </c>
      <c r="P312">
        <v>0</v>
      </c>
      <c r="Q312">
        <v>0</v>
      </c>
      <c r="R312">
        <v>0</v>
      </c>
      <c r="S312">
        <v>1</v>
      </c>
      <c r="T312" t="s">
        <v>32</v>
      </c>
      <c r="U312" t="s">
        <v>33</v>
      </c>
      <c r="V312">
        <v>133</v>
      </c>
    </row>
    <row r="313" spans="1:22" x14ac:dyDescent="0.3">
      <c r="A313" t="s">
        <v>555</v>
      </c>
      <c r="B313" t="s">
        <v>53</v>
      </c>
      <c r="C313" t="s">
        <v>36</v>
      </c>
      <c r="D313" t="s">
        <v>556</v>
      </c>
      <c r="E313">
        <v>72500</v>
      </c>
      <c r="F313" t="s">
        <v>55</v>
      </c>
      <c r="G313" t="s">
        <v>28</v>
      </c>
      <c r="H313" t="s">
        <v>56</v>
      </c>
      <c r="I313" t="s">
        <v>56</v>
      </c>
      <c r="K313" t="s">
        <v>50</v>
      </c>
      <c r="L313">
        <v>0</v>
      </c>
      <c r="N313">
        <v>0</v>
      </c>
      <c r="O313">
        <v>0</v>
      </c>
      <c r="P313">
        <v>0</v>
      </c>
      <c r="Q313">
        <v>0</v>
      </c>
      <c r="R313">
        <v>0</v>
      </c>
      <c r="S313">
        <v>1</v>
      </c>
      <c r="T313" t="s">
        <v>32</v>
      </c>
      <c r="U313" t="s">
        <v>33</v>
      </c>
      <c r="V313">
        <v>133</v>
      </c>
    </row>
    <row r="314" spans="1:22" x14ac:dyDescent="0.3">
      <c r="A314" t="s">
        <v>555</v>
      </c>
      <c r="B314" t="s">
        <v>53</v>
      </c>
      <c r="C314" t="s">
        <v>36</v>
      </c>
      <c r="D314" t="s">
        <v>556</v>
      </c>
      <c r="E314">
        <v>72500</v>
      </c>
      <c r="F314" t="s">
        <v>55</v>
      </c>
      <c r="G314" t="s">
        <v>28</v>
      </c>
      <c r="H314" t="s">
        <v>56</v>
      </c>
      <c r="I314" t="s">
        <v>56</v>
      </c>
      <c r="K314" t="s">
        <v>50</v>
      </c>
      <c r="L314">
        <v>0</v>
      </c>
      <c r="N314">
        <v>0</v>
      </c>
      <c r="O314">
        <v>0</v>
      </c>
      <c r="P314">
        <v>0</v>
      </c>
      <c r="Q314">
        <v>0</v>
      </c>
      <c r="R314">
        <v>0</v>
      </c>
      <c r="S314">
        <v>1</v>
      </c>
      <c r="T314" t="s">
        <v>32</v>
      </c>
      <c r="U314" t="s">
        <v>33</v>
      </c>
      <c r="V314">
        <v>133</v>
      </c>
    </row>
    <row r="315" spans="1:22" x14ac:dyDescent="0.3">
      <c r="A315" t="s">
        <v>555</v>
      </c>
      <c r="B315" t="s">
        <v>53</v>
      </c>
      <c r="C315" t="s">
        <v>36</v>
      </c>
      <c r="D315" t="s">
        <v>556</v>
      </c>
      <c r="E315">
        <v>72500</v>
      </c>
      <c r="F315" t="s">
        <v>55</v>
      </c>
      <c r="G315" t="s">
        <v>28</v>
      </c>
      <c r="H315" t="s">
        <v>56</v>
      </c>
      <c r="I315" t="s">
        <v>56</v>
      </c>
      <c r="K315" t="s">
        <v>50</v>
      </c>
      <c r="L315">
        <v>0</v>
      </c>
      <c r="N315">
        <v>0</v>
      </c>
      <c r="O315">
        <v>0</v>
      </c>
      <c r="P315">
        <v>0</v>
      </c>
      <c r="Q315">
        <v>0</v>
      </c>
      <c r="R315">
        <v>0</v>
      </c>
      <c r="S315">
        <v>1</v>
      </c>
      <c r="T315" t="s">
        <v>32</v>
      </c>
      <c r="U315" t="s">
        <v>33</v>
      </c>
      <c r="V315">
        <v>133</v>
      </c>
    </row>
    <row r="316" spans="1:22" x14ac:dyDescent="0.3">
      <c r="A316" t="s">
        <v>555</v>
      </c>
      <c r="B316" t="s">
        <v>53</v>
      </c>
      <c r="C316" t="s">
        <v>36</v>
      </c>
      <c r="D316" t="s">
        <v>556</v>
      </c>
      <c r="E316">
        <v>72500</v>
      </c>
      <c r="F316" t="s">
        <v>55</v>
      </c>
      <c r="G316" t="s">
        <v>28</v>
      </c>
      <c r="H316" t="s">
        <v>56</v>
      </c>
      <c r="I316" t="s">
        <v>56</v>
      </c>
      <c r="K316" t="s">
        <v>50</v>
      </c>
      <c r="L316">
        <v>0</v>
      </c>
      <c r="N316">
        <v>0</v>
      </c>
      <c r="O316">
        <v>0</v>
      </c>
      <c r="P316">
        <v>0</v>
      </c>
      <c r="Q316">
        <v>0</v>
      </c>
      <c r="R316">
        <v>0</v>
      </c>
      <c r="S316">
        <v>1</v>
      </c>
      <c r="T316" t="s">
        <v>32</v>
      </c>
      <c r="U316" t="s">
        <v>33</v>
      </c>
      <c r="V316">
        <v>133</v>
      </c>
    </row>
    <row r="317" spans="1:22" x14ac:dyDescent="0.3">
      <c r="A317" t="s">
        <v>555</v>
      </c>
      <c r="B317" t="s">
        <v>53</v>
      </c>
      <c r="C317" t="s">
        <v>36</v>
      </c>
      <c r="D317" t="s">
        <v>556</v>
      </c>
      <c r="E317">
        <v>72500</v>
      </c>
      <c r="F317" t="s">
        <v>55</v>
      </c>
      <c r="G317" t="s">
        <v>28</v>
      </c>
      <c r="H317" t="s">
        <v>56</v>
      </c>
      <c r="I317" t="s">
        <v>56</v>
      </c>
      <c r="K317" t="s">
        <v>50</v>
      </c>
      <c r="L317">
        <v>0</v>
      </c>
      <c r="N317">
        <v>0</v>
      </c>
      <c r="O317">
        <v>0</v>
      </c>
      <c r="P317">
        <v>0</v>
      </c>
      <c r="Q317">
        <v>0</v>
      </c>
      <c r="R317">
        <v>0</v>
      </c>
      <c r="S317">
        <v>1</v>
      </c>
      <c r="T317" t="s">
        <v>32</v>
      </c>
      <c r="U317" t="s">
        <v>33</v>
      </c>
      <c r="V317">
        <v>133</v>
      </c>
    </row>
    <row r="318" spans="1:22" x14ac:dyDescent="0.3">
      <c r="A318" t="s">
        <v>555</v>
      </c>
      <c r="B318" t="s">
        <v>53</v>
      </c>
      <c r="C318" t="s">
        <v>36</v>
      </c>
      <c r="D318" t="s">
        <v>556</v>
      </c>
      <c r="E318">
        <v>72500</v>
      </c>
      <c r="F318" t="s">
        <v>55</v>
      </c>
      <c r="G318" t="s">
        <v>28</v>
      </c>
      <c r="H318" t="s">
        <v>56</v>
      </c>
      <c r="I318" t="s">
        <v>56</v>
      </c>
      <c r="K318" t="s">
        <v>50</v>
      </c>
      <c r="L318">
        <v>0</v>
      </c>
      <c r="N318">
        <v>0</v>
      </c>
      <c r="O318">
        <v>0</v>
      </c>
      <c r="P318">
        <v>0</v>
      </c>
      <c r="Q318">
        <v>0</v>
      </c>
      <c r="R318">
        <v>0</v>
      </c>
      <c r="S318">
        <v>1</v>
      </c>
      <c r="T318" t="s">
        <v>32</v>
      </c>
      <c r="U318" t="s">
        <v>33</v>
      </c>
      <c r="V318">
        <v>133</v>
      </c>
    </row>
    <row r="319" spans="1:22" x14ac:dyDescent="0.3">
      <c r="A319" t="s">
        <v>555</v>
      </c>
      <c r="B319" t="s">
        <v>53</v>
      </c>
      <c r="C319" t="s">
        <v>36</v>
      </c>
      <c r="D319" t="s">
        <v>556</v>
      </c>
      <c r="E319">
        <v>72500</v>
      </c>
      <c r="F319" t="s">
        <v>55</v>
      </c>
      <c r="G319" t="s">
        <v>28</v>
      </c>
      <c r="H319" t="s">
        <v>56</v>
      </c>
      <c r="I319" t="s">
        <v>56</v>
      </c>
      <c r="K319" t="s">
        <v>50</v>
      </c>
      <c r="L319">
        <v>0</v>
      </c>
      <c r="N319">
        <v>0</v>
      </c>
      <c r="O319">
        <v>0</v>
      </c>
      <c r="P319">
        <v>0</v>
      </c>
      <c r="Q319">
        <v>0</v>
      </c>
      <c r="R319">
        <v>0</v>
      </c>
      <c r="S319">
        <v>1</v>
      </c>
      <c r="T319" t="s">
        <v>32</v>
      </c>
      <c r="U319" t="s">
        <v>33</v>
      </c>
      <c r="V319">
        <v>133</v>
      </c>
    </row>
    <row r="320" spans="1:22" x14ac:dyDescent="0.3">
      <c r="A320" t="s">
        <v>555</v>
      </c>
      <c r="B320" t="s">
        <v>53</v>
      </c>
      <c r="C320" t="s">
        <v>36</v>
      </c>
      <c r="D320" t="s">
        <v>556</v>
      </c>
      <c r="E320">
        <v>72500</v>
      </c>
      <c r="F320" t="s">
        <v>55</v>
      </c>
      <c r="G320" t="s">
        <v>28</v>
      </c>
      <c r="H320" t="s">
        <v>56</v>
      </c>
      <c r="I320" t="s">
        <v>56</v>
      </c>
      <c r="K320" t="s">
        <v>50</v>
      </c>
      <c r="L320">
        <v>0</v>
      </c>
      <c r="N320">
        <v>0</v>
      </c>
      <c r="O320">
        <v>0</v>
      </c>
      <c r="P320">
        <v>0</v>
      </c>
      <c r="Q320">
        <v>0</v>
      </c>
      <c r="R320">
        <v>0</v>
      </c>
      <c r="S320">
        <v>1</v>
      </c>
      <c r="T320" t="s">
        <v>32</v>
      </c>
      <c r="U320" t="s">
        <v>33</v>
      </c>
      <c r="V320">
        <v>133</v>
      </c>
    </row>
    <row r="321" spans="1:23" x14ac:dyDescent="0.3">
      <c r="A321" t="s">
        <v>555</v>
      </c>
      <c r="B321" t="s">
        <v>53</v>
      </c>
      <c r="C321" t="s">
        <v>36</v>
      </c>
      <c r="D321" t="s">
        <v>556</v>
      </c>
      <c r="E321">
        <v>72500</v>
      </c>
      <c r="F321" t="s">
        <v>55</v>
      </c>
      <c r="G321" t="s">
        <v>28</v>
      </c>
      <c r="H321" t="s">
        <v>56</v>
      </c>
      <c r="I321" t="s">
        <v>56</v>
      </c>
      <c r="K321" t="s">
        <v>50</v>
      </c>
      <c r="L321">
        <v>0</v>
      </c>
      <c r="N321">
        <v>0</v>
      </c>
      <c r="O321">
        <v>0</v>
      </c>
      <c r="P321">
        <v>0</v>
      </c>
      <c r="Q321">
        <v>0</v>
      </c>
      <c r="R321">
        <v>0</v>
      </c>
      <c r="S321">
        <v>1</v>
      </c>
      <c r="T321" t="s">
        <v>32</v>
      </c>
      <c r="U321" t="s">
        <v>33</v>
      </c>
      <c r="V321">
        <v>133</v>
      </c>
    </row>
    <row r="322" spans="1:23" x14ac:dyDescent="0.3">
      <c r="A322" t="s">
        <v>555</v>
      </c>
      <c r="B322" t="s">
        <v>53</v>
      </c>
      <c r="C322" t="s">
        <v>36</v>
      </c>
      <c r="D322" t="s">
        <v>556</v>
      </c>
      <c r="E322">
        <v>72500</v>
      </c>
      <c r="F322" t="s">
        <v>55</v>
      </c>
      <c r="G322" t="s">
        <v>28</v>
      </c>
      <c r="H322" t="s">
        <v>56</v>
      </c>
      <c r="I322" t="s">
        <v>56</v>
      </c>
      <c r="K322" t="s">
        <v>50</v>
      </c>
      <c r="L322">
        <v>0</v>
      </c>
      <c r="N322">
        <v>0</v>
      </c>
      <c r="O322">
        <v>0</v>
      </c>
      <c r="P322">
        <v>0</v>
      </c>
      <c r="Q322">
        <v>0</v>
      </c>
      <c r="R322">
        <v>0</v>
      </c>
      <c r="S322">
        <v>1</v>
      </c>
      <c r="T322" t="s">
        <v>32</v>
      </c>
      <c r="U322" t="s">
        <v>33</v>
      </c>
      <c r="V322">
        <v>133</v>
      </c>
    </row>
    <row r="323" spans="1:23" x14ac:dyDescent="0.3">
      <c r="A323" t="s">
        <v>555</v>
      </c>
      <c r="B323" t="s">
        <v>53</v>
      </c>
      <c r="C323" t="s">
        <v>36</v>
      </c>
      <c r="D323" t="s">
        <v>556</v>
      </c>
      <c r="E323">
        <v>72500</v>
      </c>
      <c r="F323" t="s">
        <v>55</v>
      </c>
      <c r="G323" t="s">
        <v>28</v>
      </c>
      <c r="H323" t="s">
        <v>56</v>
      </c>
      <c r="I323" t="s">
        <v>56</v>
      </c>
      <c r="K323" t="s">
        <v>50</v>
      </c>
      <c r="L323">
        <v>0</v>
      </c>
      <c r="N323">
        <v>0</v>
      </c>
      <c r="O323">
        <v>0</v>
      </c>
      <c r="P323">
        <v>0</v>
      </c>
      <c r="Q323">
        <v>0</v>
      </c>
      <c r="R323">
        <v>0</v>
      </c>
      <c r="S323">
        <v>1</v>
      </c>
      <c r="T323" t="s">
        <v>32</v>
      </c>
      <c r="U323" t="s">
        <v>33</v>
      </c>
      <c r="V323">
        <v>133</v>
      </c>
    </row>
    <row r="324" spans="1:23" x14ac:dyDescent="0.3">
      <c r="A324" t="s">
        <v>555</v>
      </c>
      <c r="B324" t="s">
        <v>53</v>
      </c>
      <c r="C324" t="s">
        <v>36</v>
      </c>
      <c r="D324" t="s">
        <v>556</v>
      </c>
      <c r="E324">
        <v>72500</v>
      </c>
      <c r="F324" t="s">
        <v>55</v>
      </c>
      <c r="G324" t="s">
        <v>28</v>
      </c>
      <c r="H324" t="s">
        <v>56</v>
      </c>
      <c r="I324" t="s">
        <v>56</v>
      </c>
      <c r="K324" t="s">
        <v>50</v>
      </c>
      <c r="L324">
        <v>0</v>
      </c>
      <c r="N324">
        <v>0</v>
      </c>
      <c r="O324">
        <v>0</v>
      </c>
      <c r="P324">
        <v>0</v>
      </c>
      <c r="Q324">
        <v>0</v>
      </c>
      <c r="R324">
        <v>0</v>
      </c>
      <c r="S324">
        <v>1</v>
      </c>
      <c r="T324" t="s">
        <v>32</v>
      </c>
      <c r="U324" t="s">
        <v>33</v>
      </c>
      <c r="V324">
        <v>133</v>
      </c>
    </row>
    <row r="325" spans="1:23" x14ac:dyDescent="0.3">
      <c r="A325" t="s">
        <v>555</v>
      </c>
      <c r="B325" t="s">
        <v>53</v>
      </c>
      <c r="C325" t="s">
        <v>36</v>
      </c>
      <c r="D325" t="s">
        <v>556</v>
      </c>
      <c r="E325">
        <v>72500</v>
      </c>
      <c r="F325" t="s">
        <v>55</v>
      </c>
      <c r="G325" t="s">
        <v>28</v>
      </c>
      <c r="H325" t="s">
        <v>56</v>
      </c>
      <c r="I325" t="s">
        <v>56</v>
      </c>
      <c r="K325" t="s">
        <v>50</v>
      </c>
      <c r="L325">
        <v>0</v>
      </c>
      <c r="N325">
        <v>0</v>
      </c>
      <c r="O325">
        <v>0</v>
      </c>
      <c r="P325">
        <v>0</v>
      </c>
      <c r="Q325">
        <v>0</v>
      </c>
      <c r="R325">
        <v>0</v>
      </c>
      <c r="S325">
        <v>1</v>
      </c>
      <c r="T325" t="s">
        <v>32</v>
      </c>
      <c r="U325" t="s">
        <v>33</v>
      </c>
      <c r="V325">
        <v>133</v>
      </c>
    </row>
    <row r="326" spans="1:23" x14ac:dyDescent="0.3">
      <c r="A326" t="s">
        <v>555</v>
      </c>
      <c r="B326" t="s">
        <v>53</v>
      </c>
      <c r="C326" t="s">
        <v>36</v>
      </c>
      <c r="D326" t="s">
        <v>556</v>
      </c>
      <c r="E326">
        <v>72500</v>
      </c>
      <c r="F326" t="s">
        <v>55</v>
      </c>
      <c r="G326" t="s">
        <v>28</v>
      </c>
      <c r="H326" t="s">
        <v>56</v>
      </c>
      <c r="I326" t="s">
        <v>56</v>
      </c>
      <c r="K326" t="s">
        <v>50</v>
      </c>
      <c r="L326">
        <v>0</v>
      </c>
      <c r="N326">
        <v>0</v>
      </c>
      <c r="O326">
        <v>0</v>
      </c>
      <c r="P326">
        <v>0</v>
      </c>
      <c r="Q326">
        <v>0</v>
      </c>
      <c r="R326">
        <v>0</v>
      </c>
      <c r="S326">
        <v>1</v>
      </c>
      <c r="T326" t="s">
        <v>32</v>
      </c>
      <c r="U326" t="s">
        <v>33</v>
      </c>
      <c r="V326">
        <v>133</v>
      </c>
    </row>
    <row r="327" spans="1:23" x14ac:dyDescent="0.3">
      <c r="A327" t="s">
        <v>555</v>
      </c>
      <c r="B327" t="s">
        <v>53</v>
      </c>
      <c r="C327" t="s">
        <v>36</v>
      </c>
      <c r="D327" t="s">
        <v>556</v>
      </c>
      <c r="E327">
        <v>72500</v>
      </c>
      <c r="F327" t="s">
        <v>55</v>
      </c>
      <c r="G327" t="s">
        <v>28</v>
      </c>
      <c r="H327" t="s">
        <v>56</v>
      </c>
      <c r="I327" t="s">
        <v>56</v>
      </c>
      <c r="K327" t="s">
        <v>50</v>
      </c>
      <c r="L327">
        <v>0</v>
      </c>
      <c r="N327">
        <v>0</v>
      </c>
      <c r="O327">
        <v>0</v>
      </c>
      <c r="P327">
        <v>0</v>
      </c>
      <c r="Q327">
        <v>0</v>
      </c>
      <c r="R327">
        <v>0</v>
      </c>
      <c r="S327">
        <v>1</v>
      </c>
      <c r="T327" t="s">
        <v>32</v>
      </c>
      <c r="U327" t="s">
        <v>33</v>
      </c>
      <c r="V327">
        <v>133</v>
      </c>
    </row>
    <row r="328" spans="1:23" x14ac:dyDescent="0.3">
      <c r="A328" t="s">
        <v>555</v>
      </c>
      <c r="B328" t="s">
        <v>53</v>
      </c>
      <c r="C328" t="s">
        <v>36</v>
      </c>
      <c r="D328" t="s">
        <v>556</v>
      </c>
      <c r="E328">
        <v>72500</v>
      </c>
      <c r="F328" t="s">
        <v>55</v>
      </c>
      <c r="G328" t="s">
        <v>28</v>
      </c>
      <c r="H328" t="s">
        <v>56</v>
      </c>
      <c r="I328" t="s">
        <v>56</v>
      </c>
      <c r="K328" t="s">
        <v>50</v>
      </c>
      <c r="L328">
        <v>0</v>
      </c>
      <c r="N328">
        <v>0</v>
      </c>
      <c r="O328">
        <v>0</v>
      </c>
      <c r="P328">
        <v>0</v>
      </c>
      <c r="Q328">
        <v>0</v>
      </c>
      <c r="R328">
        <v>0</v>
      </c>
      <c r="S328">
        <v>1</v>
      </c>
      <c r="T328" t="s">
        <v>32</v>
      </c>
      <c r="U328" t="s">
        <v>33</v>
      </c>
      <c r="V328">
        <v>133</v>
      </c>
    </row>
    <row r="329" spans="1:23" x14ac:dyDescent="0.3">
      <c r="A329" t="s">
        <v>555</v>
      </c>
      <c r="B329" t="s">
        <v>53</v>
      </c>
      <c r="C329" t="s">
        <v>36</v>
      </c>
      <c r="D329" t="s">
        <v>556</v>
      </c>
      <c r="E329">
        <v>72500</v>
      </c>
      <c r="F329" t="s">
        <v>55</v>
      </c>
      <c r="G329" t="s">
        <v>28</v>
      </c>
      <c r="H329" t="s">
        <v>56</v>
      </c>
      <c r="I329" t="s">
        <v>56</v>
      </c>
      <c r="K329" t="s">
        <v>50</v>
      </c>
      <c r="L329">
        <v>0</v>
      </c>
      <c r="N329">
        <v>0</v>
      </c>
      <c r="O329">
        <v>0</v>
      </c>
      <c r="P329">
        <v>0</v>
      </c>
      <c r="Q329">
        <v>0</v>
      </c>
      <c r="R329">
        <v>0</v>
      </c>
      <c r="S329">
        <v>1</v>
      </c>
      <c r="T329" t="s">
        <v>32</v>
      </c>
      <c r="U329" t="s">
        <v>33</v>
      </c>
      <c r="V329">
        <v>133</v>
      </c>
    </row>
    <row r="330" spans="1:23" x14ac:dyDescent="0.3">
      <c r="A330" t="s">
        <v>555</v>
      </c>
      <c r="B330" t="s">
        <v>53</v>
      </c>
      <c r="C330" t="s">
        <v>36</v>
      </c>
      <c r="D330" t="s">
        <v>556</v>
      </c>
      <c r="E330">
        <v>72500</v>
      </c>
      <c r="F330" t="s">
        <v>55</v>
      </c>
      <c r="G330" t="s">
        <v>28</v>
      </c>
      <c r="H330" t="s">
        <v>56</v>
      </c>
      <c r="I330" t="s">
        <v>56</v>
      </c>
      <c r="K330" t="s">
        <v>50</v>
      </c>
      <c r="L330">
        <v>0</v>
      </c>
      <c r="N330">
        <v>0</v>
      </c>
      <c r="O330">
        <v>0</v>
      </c>
      <c r="P330">
        <v>0</v>
      </c>
      <c r="Q330">
        <v>0</v>
      </c>
      <c r="R330">
        <v>0</v>
      </c>
      <c r="S330">
        <v>1</v>
      </c>
      <c r="T330" t="s">
        <v>32</v>
      </c>
      <c r="U330" t="s">
        <v>33</v>
      </c>
      <c r="V330">
        <v>133</v>
      </c>
    </row>
    <row r="331" spans="1:23" x14ac:dyDescent="0.3">
      <c r="A331" t="s">
        <v>1196</v>
      </c>
      <c r="B331" t="s">
        <v>572</v>
      </c>
      <c r="C331" t="s">
        <v>329</v>
      </c>
      <c r="D331" t="s">
        <v>1197</v>
      </c>
      <c r="E331">
        <v>72500</v>
      </c>
      <c r="F331" t="s">
        <v>55</v>
      </c>
      <c r="G331" t="s">
        <v>48</v>
      </c>
      <c r="H331" t="s">
        <v>570</v>
      </c>
      <c r="I331" t="s">
        <v>570</v>
      </c>
      <c r="J331">
        <v>1967</v>
      </c>
      <c r="K331" t="s">
        <v>50</v>
      </c>
      <c r="L331">
        <v>0</v>
      </c>
      <c r="M331">
        <v>4.3</v>
      </c>
      <c r="N331">
        <v>1</v>
      </c>
      <c r="O331">
        <v>0</v>
      </c>
      <c r="P331">
        <v>0</v>
      </c>
      <c r="Q331">
        <v>0</v>
      </c>
      <c r="R331">
        <v>1</v>
      </c>
      <c r="S331">
        <v>0</v>
      </c>
      <c r="T331" t="s">
        <v>92</v>
      </c>
      <c r="U331" t="s">
        <v>51</v>
      </c>
      <c r="V331">
        <v>301</v>
      </c>
      <c r="W331">
        <v>55</v>
      </c>
    </row>
    <row r="332" spans="1:23" x14ac:dyDescent="0.3">
      <c r="A332" t="s">
        <v>1267</v>
      </c>
      <c r="B332" t="s">
        <v>1268</v>
      </c>
      <c r="C332" t="s">
        <v>1269</v>
      </c>
      <c r="D332" t="s">
        <v>1270</v>
      </c>
      <c r="E332">
        <v>72500</v>
      </c>
      <c r="F332" t="s">
        <v>56</v>
      </c>
      <c r="G332" t="s">
        <v>56</v>
      </c>
      <c r="H332" t="s">
        <v>56</v>
      </c>
      <c r="I332" t="s">
        <v>56</v>
      </c>
      <c r="K332" t="s">
        <v>56</v>
      </c>
      <c r="L332">
        <v>0</v>
      </c>
      <c r="N332">
        <v>0</v>
      </c>
      <c r="O332">
        <v>0</v>
      </c>
      <c r="P332">
        <v>0</v>
      </c>
      <c r="Q332">
        <v>0</v>
      </c>
      <c r="R332">
        <v>0</v>
      </c>
      <c r="S332">
        <v>0</v>
      </c>
      <c r="T332" t="s">
        <v>222</v>
      </c>
      <c r="U332" t="s">
        <v>42</v>
      </c>
      <c r="V332">
        <v>77</v>
      </c>
    </row>
    <row r="333" spans="1:23" x14ac:dyDescent="0.3">
      <c r="A333" t="s">
        <v>1267</v>
      </c>
      <c r="B333" t="s">
        <v>1268</v>
      </c>
      <c r="C333" t="s">
        <v>1269</v>
      </c>
      <c r="D333" t="s">
        <v>1270</v>
      </c>
      <c r="E333">
        <v>72500</v>
      </c>
      <c r="F333" t="s">
        <v>56</v>
      </c>
      <c r="G333" t="s">
        <v>56</v>
      </c>
      <c r="H333" t="s">
        <v>56</v>
      </c>
      <c r="I333" t="s">
        <v>56</v>
      </c>
      <c r="K333" t="s">
        <v>56</v>
      </c>
      <c r="L333">
        <v>0</v>
      </c>
      <c r="N333">
        <v>0</v>
      </c>
      <c r="O333">
        <v>0</v>
      </c>
      <c r="P333">
        <v>0</v>
      </c>
      <c r="Q333">
        <v>0</v>
      </c>
      <c r="R333">
        <v>0</v>
      </c>
      <c r="S333">
        <v>0</v>
      </c>
      <c r="T333" t="s">
        <v>222</v>
      </c>
      <c r="U333" t="s">
        <v>42</v>
      </c>
      <c r="V333">
        <v>77</v>
      </c>
    </row>
    <row r="334" spans="1:23" x14ac:dyDescent="0.3">
      <c r="A334" t="s">
        <v>555</v>
      </c>
      <c r="B334" t="s">
        <v>1342</v>
      </c>
      <c r="C334" t="s">
        <v>36</v>
      </c>
      <c r="D334" t="s">
        <v>1344</v>
      </c>
      <c r="E334">
        <v>72500</v>
      </c>
      <c r="F334" t="s">
        <v>55</v>
      </c>
      <c r="G334" t="s">
        <v>28</v>
      </c>
      <c r="H334" t="s">
        <v>56</v>
      </c>
      <c r="I334" t="s">
        <v>56</v>
      </c>
      <c r="K334" t="s">
        <v>50</v>
      </c>
      <c r="L334">
        <v>0</v>
      </c>
      <c r="N334">
        <v>0</v>
      </c>
      <c r="O334">
        <v>0</v>
      </c>
      <c r="P334">
        <v>0</v>
      </c>
      <c r="Q334">
        <v>0</v>
      </c>
      <c r="R334">
        <v>0</v>
      </c>
      <c r="S334">
        <v>0</v>
      </c>
      <c r="T334" t="s">
        <v>92</v>
      </c>
      <c r="U334" t="s">
        <v>42</v>
      </c>
      <c r="V334">
        <v>121</v>
      </c>
    </row>
    <row r="335" spans="1:23" x14ac:dyDescent="0.3">
      <c r="A335" t="s">
        <v>555</v>
      </c>
      <c r="B335" t="s">
        <v>1363</v>
      </c>
      <c r="C335" t="s">
        <v>36</v>
      </c>
      <c r="D335" t="s">
        <v>1364</v>
      </c>
      <c r="E335">
        <v>72500</v>
      </c>
      <c r="F335" t="s">
        <v>55</v>
      </c>
      <c r="G335" t="s">
        <v>28</v>
      </c>
      <c r="H335" t="s">
        <v>56</v>
      </c>
      <c r="I335" t="s">
        <v>56</v>
      </c>
      <c r="K335" t="s">
        <v>50</v>
      </c>
      <c r="L335">
        <v>0</v>
      </c>
      <c r="N335">
        <v>0</v>
      </c>
      <c r="O335">
        <v>0</v>
      </c>
      <c r="P335">
        <v>0</v>
      </c>
      <c r="Q335">
        <v>0</v>
      </c>
      <c r="R335">
        <v>0</v>
      </c>
      <c r="S335">
        <v>0</v>
      </c>
      <c r="T335" t="s">
        <v>92</v>
      </c>
      <c r="U335" t="s">
        <v>33</v>
      </c>
      <c r="V335">
        <v>116</v>
      </c>
    </row>
    <row r="336" spans="1:23" x14ac:dyDescent="0.3">
      <c r="A336" t="s">
        <v>1196</v>
      </c>
      <c r="B336" t="s">
        <v>572</v>
      </c>
      <c r="C336" t="s">
        <v>329</v>
      </c>
      <c r="D336" t="s">
        <v>1197</v>
      </c>
      <c r="E336">
        <v>72500</v>
      </c>
      <c r="F336" t="s">
        <v>55</v>
      </c>
      <c r="G336" t="s">
        <v>48</v>
      </c>
      <c r="H336" t="s">
        <v>570</v>
      </c>
      <c r="I336" t="s">
        <v>570</v>
      </c>
      <c r="J336">
        <v>1967</v>
      </c>
      <c r="K336" t="s">
        <v>50</v>
      </c>
      <c r="L336">
        <v>0</v>
      </c>
      <c r="M336">
        <v>4.3</v>
      </c>
      <c r="N336">
        <v>1</v>
      </c>
      <c r="O336">
        <v>0</v>
      </c>
      <c r="P336">
        <v>0</v>
      </c>
      <c r="Q336">
        <v>0</v>
      </c>
      <c r="R336">
        <v>1</v>
      </c>
      <c r="S336">
        <v>0</v>
      </c>
      <c r="T336" t="s">
        <v>92</v>
      </c>
      <c r="U336" t="s">
        <v>51</v>
      </c>
      <c r="V336">
        <v>301</v>
      </c>
      <c r="W336">
        <v>55</v>
      </c>
    </row>
    <row r="337" spans="1:23" x14ac:dyDescent="0.3">
      <c r="A337" t="s">
        <v>1559</v>
      </c>
      <c r="B337" t="s">
        <v>572</v>
      </c>
      <c r="C337" t="s">
        <v>1560</v>
      </c>
      <c r="D337" t="s">
        <v>1561</v>
      </c>
      <c r="E337">
        <v>72500</v>
      </c>
      <c r="F337" t="s">
        <v>151</v>
      </c>
      <c r="G337" t="s">
        <v>48</v>
      </c>
      <c r="H337" t="s">
        <v>86</v>
      </c>
      <c r="I337" t="s">
        <v>203</v>
      </c>
      <c r="J337">
        <v>1985</v>
      </c>
      <c r="K337" t="s">
        <v>173</v>
      </c>
      <c r="L337">
        <v>0</v>
      </c>
      <c r="M337">
        <v>3.1</v>
      </c>
      <c r="N337">
        <v>0</v>
      </c>
      <c r="O337">
        <v>0</v>
      </c>
      <c r="P337">
        <v>0</v>
      </c>
      <c r="Q337">
        <v>0</v>
      </c>
      <c r="R337">
        <v>1</v>
      </c>
      <c r="S337">
        <v>0</v>
      </c>
      <c r="T337" t="s">
        <v>92</v>
      </c>
      <c r="U337" t="s">
        <v>51</v>
      </c>
      <c r="V337">
        <v>640</v>
      </c>
      <c r="W337">
        <v>37</v>
      </c>
    </row>
    <row r="338" spans="1:23" x14ac:dyDescent="0.3">
      <c r="A338" t="s">
        <v>555</v>
      </c>
      <c r="B338" t="s">
        <v>1342</v>
      </c>
      <c r="C338" t="s">
        <v>36</v>
      </c>
      <c r="D338" t="s">
        <v>1344</v>
      </c>
      <c r="E338">
        <v>72500</v>
      </c>
      <c r="F338" t="s">
        <v>55</v>
      </c>
      <c r="G338" t="s">
        <v>28</v>
      </c>
      <c r="H338" t="s">
        <v>56</v>
      </c>
      <c r="I338" t="s">
        <v>56</v>
      </c>
      <c r="K338" t="s">
        <v>50</v>
      </c>
      <c r="L338">
        <v>0</v>
      </c>
      <c r="N338">
        <v>0</v>
      </c>
      <c r="O338">
        <v>0</v>
      </c>
      <c r="P338">
        <v>0</v>
      </c>
      <c r="Q338">
        <v>0</v>
      </c>
      <c r="R338">
        <v>0</v>
      </c>
      <c r="S338">
        <v>0</v>
      </c>
      <c r="T338" t="s">
        <v>92</v>
      </c>
      <c r="U338" t="s">
        <v>42</v>
      </c>
      <c r="V338">
        <v>121</v>
      </c>
    </row>
    <row r="339" spans="1:23" x14ac:dyDescent="0.3">
      <c r="A339" t="s">
        <v>555</v>
      </c>
      <c r="B339" t="s">
        <v>1363</v>
      </c>
      <c r="C339" t="s">
        <v>36</v>
      </c>
      <c r="D339" t="s">
        <v>1364</v>
      </c>
      <c r="E339">
        <v>72500</v>
      </c>
      <c r="F339" t="s">
        <v>55</v>
      </c>
      <c r="G339" t="s">
        <v>28</v>
      </c>
      <c r="H339" t="s">
        <v>56</v>
      </c>
      <c r="I339" t="s">
        <v>56</v>
      </c>
      <c r="K339" t="s">
        <v>50</v>
      </c>
      <c r="L339">
        <v>0</v>
      </c>
      <c r="N339">
        <v>0</v>
      </c>
      <c r="O339">
        <v>0</v>
      </c>
      <c r="P339">
        <v>0</v>
      </c>
      <c r="Q339">
        <v>0</v>
      </c>
      <c r="R339">
        <v>0</v>
      </c>
      <c r="S339">
        <v>0</v>
      </c>
      <c r="T339" t="s">
        <v>92</v>
      </c>
      <c r="U339" t="s">
        <v>33</v>
      </c>
      <c r="V339">
        <v>116</v>
      </c>
    </row>
    <row r="340" spans="1:23" x14ac:dyDescent="0.3">
      <c r="A340" t="s">
        <v>555</v>
      </c>
      <c r="B340" t="s">
        <v>1342</v>
      </c>
      <c r="C340" t="s">
        <v>36</v>
      </c>
      <c r="D340" t="s">
        <v>1344</v>
      </c>
      <c r="E340">
        <v>72500</v>
      </c>
      <c r="F340" t="s">
        <v>55</v>
      </c>
      <c r="G340" t="s">
        <v>28</v>
      </c>
      <c r="H340" t="s">
        <v>56</v>
      </c>
      <c r="I340" t="s">
        <v>56</v>
      </c>
      <c r="K340" t="s">
        <v>50</v>
      </c>
      <c r="L340">
        <v>0</v>
      </c>
      <c r="N340">
        <v>0</v>
      </c>
      <c r="O340">
        <v>0</v>
      </c>
      <c r="P340">
        <v>0</v>
      </c>
      <c r="Q340">
        <v>0</v>
      </c>
      <c r="R340">
        <v>0</v>
      </c>
      <c r="S340">
        <v>0</v>
      </c>
      <c r="T340" t="s">
        <v>92</v>
      </c>
      <c r="U340" t="s">
        <v>42</v>
      </c>
      <c r="V340">
        <v>121</v>
      </c>
    </row>
    <row r="341" spans="1:23" x14ac:dyDescent="0.3">
      <c r="A341" t="s">
        <v>555</v>
      </c>
      <c r="B341" t="s">
        <v>1363</v>
      </c>
      <c r="C341" t="s">
        <v>36</v>
      </c>
      <c r="D341" t="s">
        <v>1364</v>
      </c>
      <c r="E341">
        <v>72500</v>
      </c>
      <c r="F341" t="s">
        <v>55</v>
      </c>
      <c r="G341" t="s">
        <v>28</v>
      </c>
      <c r="H341" t="s">
        <v>56</v>
      </c>
      <c r="I341" t="s">
        <v>56</v>
      </c>
      <c r="K341" t="s">
        <v>50</v>
      </c>
      <c r="L341">
        <v>0</v>
      </c>
      <c r="N341">
        <v>0</v>
      </c>
      <c r="O341">
        <v>0</v>
      </c>
      <c r="P341">
        <v>0</v>
      </c>
      <c r="Q341">
        <v>0</v>
      </c>
      <c r="R341">
        <v>0</v>
      </c>
      <c r="S341">
        <v>0</v>
      </c>
      <c r="T341" t="s">
        <v>92</v>
      </c>
      <c r="U341" t="s">
        <v>33</v>
      </c>
      <c r="V341">
        <v>116</v>
      </c>
    </row>
    <row r="342" spans="1:23" x14ac:dyDescent="0.3">
      <c r="A342" t="s">
        <v>555</v>
      </c>
      <c r="B342" t="s">
        <v>1342</v>
      </c>
      <c r="C342" t="s">
        <v>36</v>
      </c>
      <c r="D342" t="s">
        <v>1344</v>
      </c>
      <c r="E342">
        <v>72500</v>
      </c>
      <c r="F342" t="s">
        <v>55</v>
      </c>
      <c r="G342" t="s">
        <v>28</v>
      </c>
      <c r="H342" t="s">
        <v>56</v>
      </c>
      <c r="I342" t="s">
        <v>56</v>
      </c>
      <c r="K342" t="s">
        <v>50</v>
      </c>
      <c r="L342">
        <v>0</v>
      </c>
      <c r="N342">
        <v>0</v>
      </c>
      <c r="O342">
        <v>0</v>
      </c>
      <c r="P342">
        <v>0</v>
      </c>
      <c r="Q342">
        <v>0</v>
      </c>
      <c r="R342">
        <v>0</v>
      </c>
      <c r="S342">
        <v>0</v>
      </c>
      <c r="T342" t="s">
        <v>92</v>
      </c>
      <c r="U342" t="s">
        <v>42</v>
      </c>
      <c r="V342">
        <v>121</v>
      </c>
    </row>
    <row r="343" spans="1:23" x14ac:dyDescent="0.3">
      <c r="A343" t="s">
        <v>555</v>
      </c>
      <c r="B343" t="s">
        <v>1363</v>
      </c>
      <c r="C343" t="s">
        <v>36</v>
      </c>
      <c r="D343" t="s">
        <v>1364</v>
      </c>
      <c r="E343">
        <v>72500</v>
      </c>
      <c r="F343" t="s">
        <v>55</v>
      </c>
      <c r="G343" t="s">
        <v>28</v>
      </c>
      <c r="H343" t="s">
        <v>56</v>
      </c>
      <c r="I343" t="s">
        <v>56</v>
      </c>
      <c r="K343" t="s">
        <v>50</v>
      </c>
      <c r="L343">
        <v>0</v>
      </c>
      <c r="N343">
        <v>0</v>
      </c>
      <c r="O343">
        <v>0</v>
      </c>
      <c r="P343">
        <v>0</v>
      </c>
      <c r="Q343">
        <v>0</v>
      </c>
      <c r="R343">
        <v>0</v>
      </c>
      <c r="S343">
        <v>0</v>
      </c>
      <c r="T343" t="s">
        <v>92</v>
      </c>
      <c r="U343" t="s">
        <v>33</v>
      </c>
      <c r="V343">
        <v>116</v>
      </c>
    </row>
    <row r="344" spans="1:23" x14ac:dyDescent="0.3">
      <c r="A344" t="s">
        <v>555</v>
      </c>
      <c r="B344" t="s">
        <v>1342</v>
      </c>
      <c r="C344" t="s">
        <v>36</v>
      </c>
      <c r="D344" t="s">
        <v>1344</v>
      </c>
      <c r="E344">
        <v>72500</v>
      </c>
      <c r="F344" t="s">
        <v>55</v>
      </c>
      <c r="G344" t="s">
        <v>28</v>
      </c>
      <c r="H344" t="s">
        <v>56</v>
      </c>
      <c r="I344" t="s">
        <v>56</v>
      </c>
      <c r="K344" t="s">
        <v>50</v>
      </c>
      <c r="L344">
        <v>0</v>
      </c>
      <c r="N344">
        <v>0</v>
      </c>
      <c r="O344">
        <v>0</v>
      </c>
      <c r="P344">
        <v>0</v>
      </c>
      <c r="Q344">
        <v>0</v>
      </c>
      <c r="R344">
        <v>0</v>
      </c>
      <c r="S344">
        <v>0</v>
      </c>
      <c r="T344" t="s">
        <v>92</v>
      </c>
      <c r="U344" t="s">
        <v>42</v>
      </c>
      <c r="V344">
        <v>121</v>
      </c>
    </row>
    <row r="345" spans="1:23" x14ac:dyDescent="0.3">
      <c r="A345" t="s">
        <v>555</v>
      </c>
      <c r="B345" t="s">
        <v>1363</v>
      </c>
      <c r="C345" t="s">
        <v>36</v>
      </c>
      <c r="D345" t="s">
        <v>1364</v>
      </c>
      <c r="E345">
        <v>72500</v>
      </c>
      <c r="F345" t="s">
        <v>55</v>
      </c>
      <c r="G345" t="s">
        <v>28</v>
      </c>
      <c r="H345" t="s">
        <v>56</v>
      </c>
      <c r="I345" t="s">
        <v>56</v>
      </c>
      <c r="K345" t="s">
        <v>50</v>
      </c>
      <c r="L345">
        <v>0</v>
      </c>
      <c r="N345">
        <v>0</v>
      </c>
      <c r="O345">
        <v>0</v>
      </c>
      <c r="P345">
        <v>0</v>
      </c>
      <c r="Q345">
        <v>0</v>
      </c>
      <c r="R345">
        <v>0</v>
      </c>
      <c r="S345">
        <v>0</v>
      </c>
      <c r="T345" t="s">
        <v>92</v>
      </c>
      <c r="U345" t="s">
        <v>33</v>
      </c>
      <c r="V345">
        <v>116</v>
      </c>
    </row>
    <row r="346" spans="1:23" x14ac:dyDescent="0.3">
      <c r="A346" t="s">
        <v>1256</v>
      </c>
      <c r="B346" t="s">
        <v>960</v>
      </c>
      <c r="C346" t="s">
        <v>1257</v>
      </c>
      <c r="D346" t="s">
        <v>1258</v>
      </c>
      <c r="E346">
        <v>72604</v>
      </c>
      <c r="F346" t="s">
        <v>60</v>
      </c>
      <c r="G346" t="s">
        <v>48</v>
      </c>
      <c r="H346" t="s">
        <v>80</v>
      </c>
      <c r="I346" t="s">
        <v>81</v>
      </c>
      <c r="J346">
        <v>2007</v>
      </c>
      <c r="K346" t="s">
        <v>166</v>
      </c>
      <c r="L346">
        <v>0</v>
      </c>
      <c r="M346">
        <v>4.3</v>
      </c>
      <c r="N346">
        <v>0</v>
      </c>
      <c r="O346">
        <v>0</v>
      </c>
      <c r="P346">
        <v>1</v>
      </c>
      <c r="Q346">
        <v>0</v>
      </c>
      <c r="R346">
        <v>0</v>
      </c>
      <c r="S346">
        <v>0</v>
      </c>
      <c r="T346" t="s">
        <v>222</v>
      </c>
      <c r="U346" t="s">
        <v>33</v>
      </c>
      <c r="V346">
        <v>308</v>
      </c>
      <c r="W346">
        <v>15</v>
      </c>
    </row>
    <row r="347" spans="1:23" x14ac:dyDescent="0.3">
      <c r="A347" t="s">
        <v>1671</v>
      </c>
      <c r="B347" t="s">
        <v>572</v>
      </c>
      <c r="C347" t="s">
        <v>62</v>
      </c>
      <c r="D347" t="s">
        <v>1672</v>
      </c>
      <c r="E347">
        <v>72658</v>
      </c>
      <c r="F347" t="s">
        <v>60</v>
      </c>
      <c r="G347" t="s">
        <v>48</v>
      </c>
      <c r="H347" t="s">
        <v>248</v>
      </c>
      <c r="I347" t="s">
        <v>249</v>
      </c>
      <c r="J347">
        <v>2017</v>
      </c>
      <c r="K347" t="s">
        <v>50</v>
      </c>
      <c r="L347">
        <v>0</v>
      </c>
      <c r="M347">
        <v>4.9000000000000004</v>
      </c>
      <c r="N347">
        <v>1</v>
      </c>
      <c r="O347">
        <v>0</v>
      </c>
      <c r="P347">
        <v>0</v>
      </c>
      <c r="Q347">
        <v>1</v>
      </c>
      <c r="R347">
        <v>0</v>
      </c>
      <c r="S347">
        <v>0</v>
      </c>
      <c r="T347" t="s">
        <v>92</v>
      </c>
      <c r="U347" t="s">
        <v>51</v>
      </c>
      <c r="V347">
        <v>414</v>
      </c>
      <c r="W347">
        <v>5</v>
      </c>
    </row>
    <row r="348" spans="1:23" x14ac:dyDescent="0.3">
      <c r="A348" t="s">
        <v>1721</v>
      </c>
      <c r="B348" t="s">
        <v>1722</v>
      </c>
      <c r="C348" t="s">
        <v>1723</v>
      </c>
      <c r="D348" t="s">
        <v>1724</v>
      </c>
      <c r="E348">
        <v>73338</v>
      </c>
      <c r="F348" t="s">
        <v>27</v>
      </c>
      <c r="G348" t="s">
        <v>28</v>
      </c>
      <c r="H348" t="s">
        <v>101</v>
      </c>
      <c r="I348" t="s">
        <v>102</v>
      </c>
      <c r="J348">
        <v>1913</v>
      </c>
      <c r="K348" t="s">
        <v>31</v>
      </c>
      <c r="L348">
        <v>0</v>
      </c>
      <c r="M348">
        <v>4.2</v>
      </c>
      <c r="N348">
        <v>0</v>
      </c>
      <c r="O348">
        <v>0</v>
      </c>
      <c r="P348">
        <v>0</v>
      </c>
      <c r="Q348">
        <v>0</v>
      </c>
      <c r="R348">
        <v>0</v>
      </c>
      <c r="S348">
        <v>1</v>
      </c>
      <c r="T348" t="s">
        <v>1725</v>
      </c>
      <c r="U348" t="s">
        <v>42</v>
      </c>
      <c r="V348">
        <v>126</v>
      </c>
      <c r="W348">
        <v>109</v>
      </c>
    </row>
    <row r="349" spans="1:23" x14ac:dyDescent="0.3">
      <c r="A349" t="s">
        <v>1721</v>
      </c>
      <c r="B349" t="s">
        <v>1722</v>
      </c>
      <c r="C349" t="s">
        <v>1723</v>
      </c>
      <c r="D349" t="s">
        <v>2024</v>
      </c>
      <c r="E349">
        <v>73338</v>
      </c>
      <c r="F349" t="s">
        <v>27</v>
      </c>
      <c r="G349" t="s">
        <v>28</v>
      </c>
      <c r="H349" t="s">
        <v>101</v>
      </c>
      <c r="I349" t="s">
        <v>102</v>
      </c>
      <c r="J349">
        <v>1913</v>
      </c>
      <c r="K349" t="s">
        <v>31</v>
      </c>
      <c r="L349">
        <v>0</v>
      </c>
      <c r="M349">
        <v>4.2</v>
      </c>
      <c r="N349">
        <v>0</v>
      </c>
      <c r="O349">
        <v>0</v>
      </c>
      <c r="P349">
        <v>0</v>
      </c>
      <c r="Q349">
        <v>0</v>
      </c>
      <c r="R349">
        <v>0</v>
      </c>
      <c r="S349">
        <v>1</v>
      </c>
      <c r="T349" t="s">
        <v>1725</v>
      </c>
      <c r="U349" t="s">
        <v>42</v>
      </c>
      <c r="V349">
        <v>126</v>
      </c>
      <c r="W349">
        <v>109</v>
      </c>
    </row>
    <row r="350" spans="1:23" x14ac:dyDescent="0.3">
      <c r="A350" t="s">
        <v>1721</v>
      </c>
      <c r="B350" t="s">
        <v>1722</v>
      </c>
      <c r="C350" t="s">
        <v>1723</v>
      </c>
      <c r="D350" t="s">
        <v>2033</v>
      </c>
      <c r="E350">
        <v>73338</v>
      </c>
      <c r="F350" t="s">
        <v>27</v>
      </c>
      <c r="G350" t="s">
        <v>28</v>
      </c>
      <c r="H350" t="s">
        <v>101</v>
      </c>
      <c r="I350" t="s">
        <v>102</v>
      </c>
      <c r="J350">
        <v>1913</v>
      </c>
      <c r="K350" t="s">
        <v>31</v>
      </c>
      <c r="L350">
        <v>0</v>
      </c>
      <c r="M350">
        <v>4.2</v>
      </c>
      <c r="N350">
        <v>0</v>
      </c>
      <c r="O350">
        <v>0</v>
      </c>
      <c r="P350">
        <v>0</v>
      </c>
      <c r="Q350">
        <v>0</v>
      </c>
      <c r="R350">
        <v>0</v>
      </c>
      <c r="S350">
        <v>1</v>
      </c>
      <c r="T350" t="s">
        <v>1725</v>
      </c>
      <c r="U350" t="s">
        <v>42</v>
      </c>
      <c r="V350">
        <v>124</v>
      </c>
      <c r="W350">
        <v>109</v>
      </c>
    </row>
    <row r="351" spans="1:23" x14ac:dyDescent="0.3">
      <c r="A351" t="s">
        <v>1721</v>
      </c>
      <c r="B351" t="s">
        <v>1722</v>
      </c>
      <c r="C351" t="s">
        <v>1723</v>
      </c>
      <c r="D351" t="s">
        <v>2033</v>
      </c>
      <c r="E351">
        <v>73338</v>
      </c>
      <c r="F351" t="s">
        <v>27</v>
      </c>
      <c r="G351" t="s">
        <v>28</v>
      </c>
      <c r="H351" t="s">
        <v>101</v>
      </c>
      <c r="I351" t="s">
        <v>102</v>
      </c>
      <c r="J351">
        <v>1913</v>
      </c>
      <c r="K351" t="s">
        <v>31</v>
      </c>
      <c r="L351">
        <v>0</v>
      </c>
      <c r="M351">
        <v>4.2</v>
      </c>
      <c r="N351">
        <v>0</v>
      </c>
      <c r="O351">
        <v>0</v>
      </c>
      <c r="P351">
        <v>0</v>
      </c>
      <c r="Q351">
        <v>0</v>
      </c>
      <c r="R351">
        <v>0</v>
      </c>
      <c r="S351">
        <v>1</v>
      </c>
      <c r="T351" t="s">
        <v>1725</v>
      </c>
      <c r="U351" t="s">
        <v>42</v>
      </c>
      <c r="V351">
        <v>124</v>
      </c>
      <c r="W351">
        <v>109</v>
      </c>
    </row>
    <row r="352" spans="1:23" x14ac:dyDescent="0.3">
      <c r="A352" t="s">
        <v>1721</v>
      </c>
      <c r="B352" t="s">
        <v>1722</v>
      </c>
      <c r="C352" t="s">
        <v>1723</v>
      </c>
      <c r="D352" t="s">
        <v>2024</v>
      </c>
      <c r="E352">
        <v>73338</v>
      </c>
      <c r="F352" t="s">
        <v>27</v>
      </c>
      <c r="G352" t="s">
        <v>28</v>
      </c>
      <c r="H352" t="s">
        <v>101</v>
      </c>
      <c r="I352" t="s">
        <v>102</v>
      </c>
      <c r="J352">
        <v>1913</v>
      </c>
      <c r="K352" t="s">
        <v>31</v>
      </c>
      <c r="L352">
        <v>0</v>
      </c>
      <c r="M352">
        <v>4.2</v>
      </c>
      <c r="N352">
        <v>0</v>
      </c>
      <c r="O352">
        <v>0</v>
      </c>
      <c r="P352">
        <v>0</v>
      </c>
      <c r="Q352">
        <v>0</v>
      </c>
      <c r="R352">
        <v>0</v>
      </c>
      <c r="S352">
        <v>1</v>
      </c>
      <c r="T352" t="s">
        <v>1725</v>
      </c>
      <c r="U352" t="s">
        <v>42</v>
      </c>
      <c r="V352">
        <v>126</v>
      </c>
      <c r="W352">
        <v>109</v>
      </c>
    </row>
    <row r="353" spans="1:23" x14ac:dyDescent="0.3">
      <c r="A353" t="s">
        <v>1151</v>
      </c>
      <c r="B353" t="s">
        <v>994</v>
      </c>
      <c r="C353" t="s">
        <v>995</v>
      </c>
      <c r="D353" t="s">
        <v>996</v>
      </c>
      <c r="E353">
        <v>73513</v>
      </c>
      <c r="F353" t="s">
        <v>67</v>
      </c>
      <c r="G353" t="s">
        <v>318</v>
      </c>
      <c r="H353" t="s">
        <v>319</v>
      </c>
      <c r="I353" t="s">
        <v>320</v>
      </c>
      <c r="J353">
        <v>1892</v>
      </c>
      <c r="K353" t="s">
        <v>261</v>
      </c>
      <c r="L353">
        <v>0</v>
      </c>
      <c r="M353">
        <v>3</v>
      </c>
      <c r="N353">
        <v>1</v>
      </c>
      <c r="O353">
        <v>0</v>
      </c>
      <c r="P353">
        <v>0</v>
      </c>
      <c r="Q353">
        <v>0</v>
      </c>
      <c r="R353">
        <v>1</v>
      </c>
      <c r="S353">
        <v>0</v>
      </c>
      <c r="T353" t="s">
        <v>222</v>
      </c>
      <c r="U353" t="s">
        <v>33</v>
      </c>
      <c r="V353">
        <v>362</v>
      </c>
      <c r="W353">
        <v>130</v>
      </c>
    </row>
    <row r="354" spans="1:23" x14ac:dyDescent="0.3">
      <c r="A354" t="s">
        <v>514</v>
      </c>
      <c r="B354" t="s">
        <v>515</v>
      </c>
      <c r="C354" t="s">
        <v>516</v>
      </c>
      <c r="D354" t="s">
        <v>517</v>
      </c>
      <c r="E354">
        <v>73813</v>
      </c>
      <c r="F354" t="s">
        <v>151</v>
      </c>
      <c r="G354" t="s">
        <v>48</v>
      </c>
      <c r="H354" t="s">
        <v>29</v>
      </c>
      <c r="I354" t="s">
        <v>146</v>
      </c>
      <c r="J354">
        <v>2007</v>
      </c>
      <c r="K354" t="s">
        <v>166</v>
      </c>
      <c r="L354">
        <v>0</v>
      </c>
      <c r="M354">
        <v>4.5</v>
      </c>
      <c r="N354">
        <v>1</v>
      </c>
      <c r="O354">
        <v>1</v>
      </c>
      <c r="P354">
        <v>1</v>
      </c>
      <c r="Q354">
        <v>1</v>
      </c>
      <c r="R354">
        <v>1</v>
      </c>
      <c r="S354">
        <v>1</v>
      </c>
      <c r="T354" t="s">
        <v>32</v>
      </c>
      <c r="U354" t="s">
        <v>51</v>
      </c>
      <c r="V354">
        <v>583</v>
      </c>
      <c r="W354">
        <v>15</v>
      </c>
    </row>
    <row r="355" spans="1:23" x14ac:dyDescent="0.3">
      <c r="A355" t="s">
        <v>514</v>
      </c>
      <c r="B355" t="s">
        <v>515</v>
      </c>
      <c r="C355" t="s">
        <v>516</v>
      </c>
      <c r="D355" t="s">
        <v>517</v>
      </c>
      <c r="E355">
        <v>73813</v>
      </c>
      <c r="F355" t="s">
        <v>151</v>
      </c>
      <c r="G355" t="s">
        <v>48</v>
      </c>
      <c r="H355" t="s">
        <v>29</v>
      </c>
      <c r="I355" t="s">
        <v>146</v>
      </c>
      <c r="J355">
        <v>2007</v>
      </c>
      <c r="K355" t="s">
        <v>166</v>
      </c>
      <c r="L355">
        <v>0</v>
      </c>
      <c r="M355">
        <v>4.5</v>
      </c>
      <c r="N355">
        <v>1</v>
      </c>
      <c r="O355">
        <v>1</v>
      </c>
      <c r="P355">
        <v>1</v>
      </c>
      <c r="Q355">
        <v>1</v>
      </c>
      <c r="R355">
        <v>1</v>
      </c>
      <c r="S355">
        <v>1</v>
      </c>
      <c r="T355" t="s">
        <v>32</v>
      </c>
      <c r="U355" t="s">
        <v>51</v>
      </c>
      <c r="V355">
        <v>583</v>
      </c>
      <c r="W355">
        <v>15</v>
      </c>
    </row>
    <row r="356" spans="1:23" x14ac:dyDescent="0.3">
      <c r="A356" t="s">
        <v>514</v>
      </c>
      <c r="B356" t="s">
        <v>515</v>
      </c>
      <c r="C356" t="s">
        <v>516</v>
      </c>
      <c r="D356" t="s">
        <v>517</v>
      </c>
      <c r="E356">
        <v>73813</v>
      </c>
      <c r="F356" t="s">
        <v>151</v>
      </c>
      <c r="G356" t="s">
        <v>48</v>
      </c>
      <c r="H356" t="s">
        <v>29</v>
      </c>
      <c r="I356" t="s">
        <v>146</v>
      </c>
      <c r="J356">
        <v>2007</v>
      </c>
      <c r="K356" t="s">
        <v>166</v>
      </c>
      <c r="L356">
        <v>0</v>
      </c>
      <c r="M356">
        <v>4.5</v>
      </c>
      <c r="N356">
        <v>1</v>
      </c>
      <c r="O356">
        <v>1</v>
      </c>
      <c r="P356">
        <v>1</v>
      </c>
      <c r="Q356">
        <v>1</v>
      </c>
      <c r="R356">
        <v>1</v>
      </c>
      <c r="S356">
        <v>1</v>
      </c>
      <c r="T356" t="s">
        <v>32</v>
      </c>
      <c r="U356" t="s">
        <v>51</v>
      </c>
      <c r="V356">
        <v>583</v>
      </c>
      <c r="W356">
        <v>15</v>
      </c>
    </row>
    <row r="357" spans="1:23" x14ac:dyDescent="0.3">
      <c r="A357" t="s">
        <v>514</v>
      </c>
      <c r="B357" t="s">
        <v>515</v>
      </c>
      <c r="C357" t="s">
        <v>516</v>
      </c>
      <c r="D357" t="s">
        <v>517</v>
      </c>
      <c r="E357">
        <v>73813</v>
      </c>
      <c r="F357" t="s">
        <v>151</v>
      </c>
      <c r="G357" t="s">
        <v>48</v>
      </c>
      <c r="H357" t="s">
        <v>29</v>
      </c>
      <c r="I357" t="s">
        <v>146</v>
      </c>
      <c r="J357">
        <v>2007</v>
      </c>
      <c r="K357" t="s">
        <v>166</v>
      </c>
      <c r="L357">
        <v>0</v>
      </c>
      <c r="M357">
        <v>4.5</v>
      </c>
      <c r="N357">
        <v>1</v>
      </c>
      <c r="O357">
        <v>1</v>
      </c>
      <c r="P357">
        <v>1</v>
      </c>
      <c r="Q357">
        <v>1</v>
      </c>
      <c r="R357">
        <v>1</v>
      </c>
      <c r="S357">
        <v>1</v>
      </c>
      <c r="T357" t="s">
        <v>32</v>
      </c>
      <c r="U357" t="s">
        <v>51</v>
      </c>
      <c r="V357">
        <v>583</v>
      </c>
      <c r="W357">
        <v>15</v>
      </c>
    </row>
    <row r="358" spans="1:23" x14ac:dyDescent="0.3">
      <c r="A358" t="s">
        <v>514</v>
      </c>
      <c r="B358" t="s">
        <v>515</v>
      </c>
      <c r="C358" t="s">
        <v>516</v>
      </c>
      <c r="D358" t="s">
        <v>517</v>
      </c>
      <c r="E358">
        <v>73813</v>
      </c>
      <c r="F358" t="s">
        <v>151</v>
      </c>
      <c r="G358" t="s">
        <v>48</v>
      </c>
      <c r="H358" t="s">
        <v>29</v>
      </c>
      <c r="I358" t="s">
        <v>146</v>
      </c>
      <c r="J358">
        <v>2007</v>
      </c>
      <c r="K358" t="s">
        <v>166</v>
      </c>
      <c r="L358">
        <v>0</v>
      </c>
      <c r="M358">
        <v>4.5</v>
      </c>
      <c r="N358">
        <v>1</v>
      </c>
      <c r="O358">
        <v>1</v>
      </c>
      <c r="P358">
        <v>1</v>
      </c>
      <c r="Q358">
        <v>1</v>
      </c>
      <c r="R358">
        <v>1</v>
      </c>
      <c r="S358">
        <v>1</v>
      </c>
      <c r="T358" t="s">
        <v>32</v>
      </c>
      <c r="U358" t="s">
        <v>51</v>
      </c>
      <c r="V358">
        <v>583</v>
      </c>
      <c r="W358">
        <v>15</v>
      </c>
    </row>
    <row r="359" spans="1:23" x14ac:dyDescent="0.3">
      <c r="A359" t="s">
        <v>514</v>
      </c>
      <c r="B359" t="s">
        <v>515</v>
      </c>
      <c r="C359" t="s">
        <v>516</v>
      </c>
      <c r="D359" t="s">
        <v>517</v>
      </c>
      <c r="E359">
        <v>73813</v>
      </c>
      <c r="F359" t="s">
        <v>151</v>
      </c>
      <c r="G359" t="s">
        <v>48</v>
      </c>
      <c r="H359" t="s">
        <v>29</v>
      </c>
      <c r="I359" t="s">
        <v>146</v>
      </c>
      <c r="J359">
        <v>2007</v>
      </c>
      <c r="K359" t="s">
        <v>166</v>
      </c>
      <c r="L359">
        <v>0</v>
      </c>
      <c r="M359">
        <v>4.5</v>
      </c>
      <c r="N359">
        <v>1</v>
      </c>
      <c r="O359">
        <v>1</v>
      </c>
      <c r="P359">
        <v>1</v>
      </c>
      <c r="Q359">
        <v>1</v>
      </c>
      <c r="R359">
        <v>1</v>
      </c>
      <c r="S359">
        <v>1</v>
      </c>
      <c r="T359" t="s">
        <v>32</v>
      </c>
      <c r="U359" t="s">
        <v>51</v>
      </c>
      <c r="V359">
        <v>583</v>
      </c>
      <c r="W359">
        <v>15</v>
      </c>
    </row>
    <row r="360" spans="1:23" x14ac:dyDescent="0.3">
      <c r="A360" t="s">
        <v>514</v>
      </c>
      <c r="B360" t="s">
        <v>515</v>
      </c>
      <c r="C360" t="s">
        <v>516</v>
      </c>
      <c r="D360" t="s">
        <v>517</v>
      </c>
      <c r="E360">
        <v>73813</v>
      </c>
      <c r="F360" t="s">
        <v>151</v>
      </c>
      <c r="G360" t="s">
        <v>48</v>
      </c>
      <c r="H360" t="s">
        <v>29</v>
      </c>
      <c r="I360" t="s">
        <v>146</v>
      </c>
      <c r="J360">
        <v>2007</v>
      </c>
      <c r="K360" t="s">
        <v>166</v>
      </c>
      <c r="L360">
        <v>0</v>
      </c>
      <c r="M360">
        <v>4.5</v>
      </c>
      <c r="N360">
        <v>1</v>
      </c>
      <c r="O360">
        <v>1</v>
      </c>
      <c r="P360">
        <v>1</v>
      </c>
      <c r="Q360">
        <v>1</v>
      </c>
      <c r="R360">
        <v>1</v>
      </c>
      <c r="S360">
        <v>1</v>
      </c>
      <c r="T360" t="s">
        <v>32</v>
      </c>
      <c r="U360" t="s">
        <v>51</v>
      </c>
      <c r="V360">
        <v>583</v>
      </c>
      <c r="W360">
        <v>15</v>
      </c>
    </row>
    <row r="361" spans="1:23" x14ac:dyDescent="0.3">
      <c r="A361" t="s">
        <v>514</v>
      </c>
      <c r="B361" t="s">
        <v>515</v>
      </c>
      <c r="C361" t="s">
        <v>516</v>
      </c>
      <c r="D361" t="s">
        <v>517</v>
      </c>
      <c r="E361">
        <v>73813</v>
      </c>
      <c r="F361" t="s">
        <v>151</v>
      </c>
      <c r="G361" t="s">
        <v>48</v>
      </c>
      <c r="H361" t="s">
        <v>29</v>
      </c>
      <c r="I361" t="s">
        <v>146</v>
      </c>
      <c r="J361">
        <v>2007</v>
      </c>
      <c r="K361" t="s">
        <v>166</v>
      </c>
      <c r="L361">
        <v>0</v>
      </c>
      <c r="M361">
        <v>4.5</v>
      </c>
      <c r="N361">
        <v>1</v>
      </c>
      <c r="O361">
        <v>1</v>
      </c>
      <c r="P361">
        <v>1</v>
      </c>
      <c r="Q361">
        <v>1</v>
      </c>
      <c r="R361">
        <v>1</v>
      </c>
      <c r="S361">
        <v>1</v>
      </c>
      <c r="T361" t="s">
        <v>32</v>
      </c>
      <c r="U361" t="s">
        <v>51</v>
      </c>
      <c r="V361">
        <v>583</v>
      </c>
      <c r="W361">
        <v>15</v>
      </c>
    </row>
    <row r="362" spans="1:23" x14ac:dyDescent="0.3">
      <c r="A362" t="s">
        <v>514</v>
      </c>
      <c r="B362" t="s">
        <v>515</v>
      </c>
      <c r="C362" t="s">
        <v>516</v>
      </c>
      <c r="D362" t="s">
        <v>517</v>
      </c>
      <c r="E362">
        <v>73813</v>
      </c>
      <c r="F362" t="s">
        <v>151</v>
      </c>
      <c r="G362" t="s">
        <v>48</v>
      </c>
      <c r="H362" t="s">
        <v>29</v>
      </c>
      <c r="I362" t="s">
        <v>146</v>
      </c>
      <c r="J362">
        <v>2007</v>
      </c>
      <c r="K362" t="s">
        <v>166</v>
      </c>
      <c r="L362">
        <v>0</v>
      </c>
      <c r="M362">
        <v>4.5</v>
      </c>
      <c r="N362">
        <v>1</v>
      </c>
      <c r="O362">
        <v>1</v>
      </c>
      <c r="P362">
        <v>1</v>
      </c>
      <c r="Q362">
        <v>1</v>
      </c>
      <c r="R362">
        <v>1</v>
      </c>
      <c r="S362">
        <v>1</v>
      </c>
      <c r="T362" t="s">
        <v>32</v>
      </c>
      <c r="U362" t="s">
        <v>51</v>
      </c>
      <c r="V362">
        <v>583</v>
      </c>
      <c r="W362">
        <v>15</v>
      </c>
    </row>
    <row r="363" spans="1:23" x14ac:dyDescent="0.3">
      <c r="A363" t="s">
        <v>514</v>
      </c>
      <c r="B363" t="s">
        <v>515</v>
      </c>
      <c r="C363" t="s">
        <v>516</v>
      </c>
      <c r="D363" t="s">
        <v>517</v>
      </c>
      <c r="E363">
        <v>73813</v>
      </c>
      <c r="F363" t="s">
        <v>151</v>
      </c>
      <c r="G363" t="s">
        <v>48</v>
      </c>
      <c r="H363" t="s">
        <v>29</v>
      </c>
      <c r="I363" t="s">
        <v>146</v>
      </c>
      <c r="J363">
        <v>2007</v>
      </c>
      <c r="K363" t="s">
        <v>166</v>
      </c>
      <c r="L363">
        <v>0</v>
      </c>
      <c r="M363">
        <v>4.5</v>
      </c>
      <c r="N363">
        <v>1</v>
      </c>
      <c r="O363">
        <v>1</v>
      </c>
      <c r="P363">
        <v>1</v>
      </c>
      <c r="Q363">
        <v>1</v>
      </c>
      <c r="R363">
        <v>1</v>
      </c>
      <c r="S363">
        <v>1</v>
      </c>
      <c r="T363" t="s">
        <v>32</v>
      </c>
      <c r="U363" t="s">
        <v>51</v>
      </c>
      <c r="V363">
        <v>583</v>
      </c>
      <c r="W363">
        <v>15</v>
      </c>
    </row>
    <row r="364" spans="1:23" x14ac:dyDescent="0.3">
      <c r="A364" t="s">
        <v>514</v>
      </c>
      <c r="B364" t="s">
        <v>515</v>
      </c>
      <c r="C364" t="s">
        <v>516</v>
      </c>
      <c r="D364" t="s">
        <v>517</v>
      </c>
      <c r="E364">
        <v>73813</v>
      </c>
      <c r="F364" t="s">
        <v>151</v>
      </c>
      <c r="G364" t="s">
        <v>48</v>
      </c>
      <c r="H364" t="s">
        <v>29</v>
      </c>
      <c r="I364" t="s">
        <v>146</v>
      </c>
      <c r="J364">
        <v>2007</v>
      </c>
      <c r="K364" t="s">
        <v>166</v>
      </c>
      <c r="L364">
        <v>0</v>
      </c>
      <c r="M364">
        <v>4.5</v>
      </c>
      <c r="N364">
        <v>1</v>
      </c>
      <c r="O364">
        <v>1</v>
      </c>
      <c r="P364">
        <v>1</v>
      </c>
      <c r="Q364">
        <v>1</v>
      </c>
      <c r="R364">
        <v>1</v>
      </c>
      <c r="S364">
        <v>1</v>
      </c>
      <c r="T364" t="s">
        <v>32</v>
      </c>
      <c r="U364" t="s">
        <v>51</v>
      </c>
      <c r="V364">
        <v>583</v>
      </c>
      <c r="W364">
        <v>15</v>
      </c>
    </row>
    <row r="365" spans="1:23" x14ac:dyDescent="0.3">
      <c r="A365" t="s">
        <v>514</v>
      </c>
      <c r="B365" t="s">
        <v>515</v>
      </c>
      <c r="C365" t="s">
        <v>516</v>
      </c>
      <c r="D365" t="s">
        <v>517</v>
      </c>
      <c r="E365">
        <v>73813</v>
      </c>
      <c r="F365" t="s">
        <v>151</v>
      </c>
      <c r="G365" t="s">
        <v>48</v>
      </c>
      <c r="H365" t="s">
        <v>29</v>
      </c>
      <c r="I365" t="s">
        <v>146</v>
      </c>
      <c r="J365">
        <v>2007</v>
      </c>
      <c r="K365" t="s">
        <v>166</v>
      </c>
      <c r="L365">
        <v>0</v>
      </c>
      <c r="M365">
        <v>4.5</v>
      </c>
      <c r="N365">
        <v>1</v>
      </c>
      <c r="O365">
        <v>1</v>
      </c>
      <c r="P365">
        <v>1</v>
      </c>
      <c r="Q365">
        <v>1</v>
      </c>
      <c r="R365">
        <v>1</v>
      </c>
      <c r="S365">
        <v>1</v>
      </c>
      <c r="T365" t="s">
        <v>32</v>
      </c>
      <c r="U365" t="s">
        <v>51</v>
      </c>
      <c r="V365">
        <v>583</v>
      </c>
      <c r="W365">
        <v>15</v>
      </c>
    </row>
    <row r="366" spans="1:23" x14ac:dyDescent="0.3">
      <c r="A366" t="s">
        <v>514</v>
      </c>
      <c r="B366" t="s">
        <v>515</v>
      </c>
      <c r="C366" t="s">
        <v>516</v>
      </c>
      <c r="D366" t="s">
        <v>517</v>
      </c>
      <c r="E366">
        <v>73813</v>
      </c>
      <c r="F366" t="s">
        <v>151</v>
      </c>
      <c r="G366" t="s">
        <v>48</v>
      </c>
      <c r="H366" t="s">
        <v>29</v>
      </c>
      <c r="I366" t="s">
        <v>146</v>
      </c>
      <c r="J366">
        <v>2007</v>
      </c>
      <c r="K366" t="s">
        <v>166</v>
      </c>
      <c r="L366">
        <v>0</v>
      </c>
      <c r="M366">
        <v>4.5</v>
      </c>
      <c r="N366">
        <v>1</v>
      </c>
      <c r="O366">
        <v>1</v>
      </c>
      <c r="P366">
        <v>1</v>
      </c>
      <c r="Q366">
        <v>1</v>
      </c>
      <c r="R366">
        <v>1</v>
      </c>
      <c r="S366">
        <v>1</v>
      </c>
      <c r="T366" t="s">
        <v>32</v>
      </c>
      <c r="U366" t="s">
        <v>51</v>
      </c>
      <c r="V366">
        <v>583</v>
      </c>
      <c r="W366">
        <v>15</v>
      </c>
    </row>
    <row r="367" spans="1:23" x14ac:dyDescent="0.3">
      <c r="A367" t="s">
        <v>514</v>
      </c>
      <c r="B367" t="s">
        <v>515</v>
      </c>
      <c r="C367" t="s">
        <v>516</v>
      </c>
      <c r="D367" t="s">
        <v>517</v>
      </c>
      <c r="E367">
        <v>73813</v>
      </c>
      <c r="F367" t="s">
        <v>151</v>
      </c>
      <c r="G367" t="s">
        <v>48</v>
      </c>
      <c r="H367" t="s">
        <v>29</v>
      </c>
      <c r="I367" t="s">
        <v>146</v>
      </c>
      <c r="J367">
        <v>2007</v>
      </c>
      <c r="K367" t="s">
        <v>166</v>
      </c>
      <c r="L367">
        <v>0</v>
      </c>
      <c r="M367">
        <v>4.5</v>
      </c>
      <c r="N367">
        <v>1</v>
      </c>
      <c r="O367">
        <v>1</v>
      </c>
      <c r="P367">
        <v>1</v>
      </c>
      <c r="Q367">
        <v>1</v>
      </c>
      <c r="R367">
        <v>1</v>
      </c>
      <c r="S367">
        <v>1</v>
      </c>
      <c r="T367" t="s">
        <v>32</v>
      </c>
      <c r="U367" t="s">
        <v>51</v>
      </c>
      <c r="V367">
        <v>583</v>
      </c>
      <c r="W367">
        <v>15</v>
      </c>
    </row>
    <row r="368" spans="1:23" x14ac:dyDescent="0.3">
      <c r="A368" t="s">
        <v>514</v>
      </c>
      <c r="B368" t="s">
        <v>515</v>
      </c>
      <c r="C368" t="s">
        <v>516</v>
      </c>
      <c r="D368" t="s">
        <v>517</v>
      </c>
      <c r="E368">
        <v>73813</v>
      </c>
      <c r="F368" t="s">
        <v>151</v>
      </c>
      <c r="G368" t="s">
        <v>48</v>
      </c>
      <c r="H368" t="s">
        <v>29</v>
      </c>
      <c r="I368" t="s">
        <v>146</v>
      </c>
      <c r="J368">
        <v>2007</v>
      </c>
      <c r="K368" t="s">
        <v>166</v>
      </c>
      <c r="L368">
        <v>0</v>
      </c>
      <c r="M368">
        <v>4.5</v>
      </c>
      <c r="N368">
        <v>1</v>
      </c>
      <c r="O368">
        <v>1</v>
      </c>
      <c r="P368">
        <v>1</v>
      </c>
      <c r="Q368">
        <v>1</v>
      </c>
      <c r="R368">
        <v>1</v>
      </c>
      <c r="S368">
        <v>1</v>
      </c>
      <c r="T368" t="s">
        <v>32</v>
      </c>
      <c r="U368" t="s">
        <v>51</v>
      </c>
      <c r="V368">
        <v>583</v>
      </c>
      <c r="W368">
        <v>15</v>
      </c>
    </row>
    <row r="369" spans="1:23" x14ac:dyDescent="0.3">
      <c r="A369" t="s">
        <v>514</v>
      </c>
      <c r="B369" t="s">
        <v>515</v>
      </c>
      <c r="C369" t="s">
        <v>516</v>
      </c>
      <c r="D369" t="s">
        <v>517</v>
      </c>
      <c r="E369">
        <v>73813</v>
      </c>
      <c r="F369" t="s">
        <v>151</v>
      </c>
      <c r="G369" t="s">
        <v>48</v>
      </c>
      <c r="H369" t="s">
        <v>29</v>
      </c>
      <c r="I369" t="s">
        <v>146</v>
      </c>
      <c r="J369">
        <v>2007</v>
      </c>
      <c r="K369" t="s">
        <v>166</v>
      </c>
      <c r="L369">
        <v>0</v>
      </c>
      <c r="M369">
        <v>4.5</v>
      </c>
      <c r="N369">
        <v>1</v>
      </c>
      <c r="O369">
        <v>1</v>
      </c>
      <c r="P369">
        <v>1</v>
      </c>
      <c r="Q369">
        <v>1</v>
      </c>
      <c r="R369">
        <v>1</v>
      </c>
      <c r="S369">
        <v>1</v>
      </c>
      <c r="T369" t="s">
        <v>32</v>
      </c>
      <c r="U369" t="s">
        <v>51</v>
      </c>
      <c r="V369">
        <v>583</v>
      </c>
      <c r="W369">
        <v>15</v>
      </c>
    </row>
    <row r="370" spans="1:23" x14ac:dyDescent="0.3">
      <c r="A370" t="s">
        <v>514</v>
      </c>
      <c r="B370" t="s">
        <v>515</v>
      </c>
      <c r="C370" t="s">
        <v>516</v>
      </c>
      <c r="D370" t="s">
        <v>517</v>
      </c>
      <c r="E370">
        <v>73813</v>
      </c>
      <c r="F370" t="s">
        <v>151</v>
      </c>
      <c r="G370" t="s">
        <v>48</v>
      </c>
      <c r="H370" t="s">
        <v>29</v>
      </c>
      <c r="I370" t="s">
        <v>146</v>
      </c>
      <c r="J370">
        <v>2007</v>
      </c>
      <c r="K370" t="s">
        <v>166</v>
      </c>
      <c r="L370">
        <v>0</v>
      </c>
      <c r="M370">
        <v>4.5</v>
      </c>
      <c r="N370">
        <v>1</v>
      </c>
      <c r="O370">
        <v>1</v>
      </c>
      <c r="P370">
        <v>1</v>
      </c>
      <c r="Q370">
        <v>1</v>
      </c>
      <c r="R370">
        <v>1</v>
      </c>
      <c r="S370">
        <v>1</v>
      </c>
      <c r="T370" t="s">
        <v>32</v>
      </c>
      <c r="U370" t="s">
        <v>51</v>
      </c>
      <c r="V370">
        <v>583</v>
      </c>
      <c r="W370">
        <v>15</v>
      </c>
    </row>
    <row r="371" spans="1:23" x14ac:dyDescent="0.3">
      <c r="A371" t="s">
        <v>514</v>
      </c>
      <c r="B371" t="s">
        <v>515</v>
      </c>
      <c r="C371" t="s">
        <v>516</v>
      </c>
      <c r="D371" t="s">
        <v>517</v>
      </c>
      <c r="E371">
        <v>73813</v>
      </c>
      <c r="F371" t="s">
        <v>151</v>
      </c>
      <c r="G371" t="s">
        <v>48</v>
      </c>
      <c r="H371" t="s">
        <v>29</v>
      </c>
      <c r="I371" t="s">
        <v>146</v>
      </c>
      <c r="J371">
        <v>2007</v>
      </c>
      <c r="K371" t="s">
        <v>166</v>
      </c>
      <c r="L371">
        <v>0</v>
      </c>
      <c r="M371">
        <v>4.5</v>
      </c>
      <c r="N371">
        <v>1</v>
      </c>
      <c r="O371">
        <v>1</v>
      </c>
      <c r="P371">
        <v>1</v>
      </c>
      <c r="Q371">
        <v>1</v>
      </c>
      <c r="R371">
        <v>1</v>
      </c>
      <c r="S371">
        <v>1</v>
      </c>
      <c r="T371" t="s">
        <v>32</v>
      </c>
      <c r="U371" t="s">
        <v>51</v>
      </c>
      <c r="V371">
        <v>583</v>
      </c>
      <c r="W371">
        <v>15</v>
      </c>
    </row>
    <row r="372" spans="1:23" x14ac:dyDescent="0.3">
      <c r="A372" t="s">
        <v>514</v>
      </c>
      <c r="B372" t="s">
        <v>515</v>
      </c>
      <c r="C372" t="s">
        <v>516</v>
      </c>
      <c r="D372" t="s">
        <v>517</v>
      </c>
      <c r="E372">
        <v>73813</v>
      </c>
      <c r="F372" t="s">
        <v>151</v>
      </c>
      <c r="G372" t="s">
        <v>48</v>
      </c>
      <c r="H372" t="s">
        <v>29</v>
      </c>
      <c r="I372" t="s">
        <v>146</v>
      </c>
      <c r="J372">
        <v>2007</v>
      </c>
      <c r="K372" t="s">
        <v>166</v>
      </c>
      <c r="L372">
        <v>0</v>
      </c>
      <c r="M372">
        <v>4.5</v>
      </c>
      <c r="N372">
        <v>1</v>
      </c>
      <c r="O372">
        <v>1</v>
      </c>
      <c r="P372">
        <v>1</v>
      </c>
      <c r="Q372">
        <v>1</v>
      </c>
      <c r="R372">
        <v>1</v>
      </c>
      <c r="S372">
        <v>1</v>
      </c>
      <c r="T372" t="s">
        <v>32</v>
      </c>
      <c r="U372" t="s">
        <v>51</v>
      </c>
      <c r="V372">
        <v>583</v>
      </c>
      <c r="W372">
        <v>15</v>
      </c>
    </row>
    <row r="373" spans="1:23" x14ac:dyDescent="0.3">
      <c r="A373" t="s">
        <v>514</v>
      </c>
      <c r="B373" t="s">
        <v>515</v>
      </c>
      <c r="C373" t="s">
        <v>516</v>
      </c>
      <c r="D373" t="s">
        <v>517</v>
      </c>
      <c r="E373">
        <v>73813</v>
      </c>
      <c r="F373" t="s">
        <v>151</v>
      </c>
      <c r="G373" t="s">
        <v>48</v>
      </c>
      <c r="H373" t="s">
        <v>29</v>
      </c>
      <c r="I373" t="s">
        <v>146</v>
      </c>
      <c r="J373">
        <v>2007</v>
      </c>
      <c r="K373" t="s">
        <v>166</v>
      </c>
      <c r="L373">
        <v>0</v>
      </c>
      <c r="M373">
        <v>4.5</v>
      </c>
      <c r="N373">
        <v>1</v>
      </c>
      <c r="O373">
        <v>1</v>
      </c>
      <c r="P373">
        <v>1</v>
      </c>
      <c r="Q373">
        <v>1</v>
      </c>
      <c r="R373">
        <v>1</v>
      </c>
      <c r="S373">
        <v>1</v>
      </c>
      <c r="T373" t="s">
        <v>32</v>
      </c>
      <c r="U373" t="s">
        <v>51</v>
      </c>
      <c r="V373">
        <v>583</v>
      </c>
      <c r="W373">
        <v>15</v>
      </c>
    </row>
    <row r="374" spans="1:23" x14ac:dyDescent="0.3">
      <c r="A374" t="s">
        <v>514</v>
      </c>
      <c r="B374" t="s">
        <v>515</v>
      </c>
      <c r="C374" t="s">
        <v>516</v>
      </c>
      <c r="D374" t="s">
        <v>517</v>
      </c>
      <c r="E374">
        <v>73813</v>
      </c>
      <c r="F374" t="s">
        <v>151</v>
      </c>
      <c r="G374" t="s">
        <v>48</v>
      </c>
      <c r="H374" t="s">
        <v>29</v>
      </c>
      <c r="I374" t="s">
        <v>146</v>
      </c>
      <c r="J374">
        <v>2007</v>
      </c>
      <c r="K374" t="s">
        <v>166</v>
      </c>
      <c r="L374">
        <v>0</v>
      </c>
      <c r="M374">
        <v>4.5</v>
      </c>
      <c r="N374">
        <v>1</v>
      </c>
      <c r="O374">
        <v>1</v>
      </c>
      <c r="P374">
        <v>1</v>
      </c>
      <c r="Q374">
        <v>1</v>
      </c>
      <c r="R374">
        <v>1</v>
      </c>
      <c r="S374">
        <v>1</v>
      </c>
      <c r="T374" t="s">
        <v>32</v>
      </c>
      <c r="U374" t="s">
        <v>51</v>
      </c>
      <c r="V374">
        <v>583</v>
      </c>
      <c r="W374">
        <v>15</v>
      </c>
    </row>
    <row r="375" spans="1:23" x14ac:dyDescent="0.3">
      <c r="A375" t="s">
        <v>514</v>
      </c>
      <c r="B375" t="s">
        <v>515</v>
      </c>
      <c r="C375" t="s">
        <v>516</v>
      </c>
      <c r="D375" t="s">
        <v>517</v>
      </c>
      <c r="E375">
        <v>73813</v>
      </c>
      <c r="F375" t="s">
        <v>151</v>
      </c>
      <c r="G375" t="s">
        <v>48</v>
      </c>
      <c r="H375" t="s">
        <v>29</v>
      </c>
      <c r="I375" t="s">
        <v>146</v>
      </c>
      <c r="J375">
        <v>2007</v>
      </c>
      <c r="K375" t="s">
        <v>166</v>
      </c>
      <c r="L375">
        <v>0</v>
      </c>
      <c r="M375">
        <v>4.5</v>
      </c>
      <c r="N375">
        <v>1</v>
      </c>
      <c r="O375">
        <v>1</v>
      </c>
      <c r="P375">
        <v>1</v>
      </c>
      <c r="Q375">
        <v>1</v>
      </c>
      <c r="R375">
        <v>1</v>
      </c>
      <c r="S375">
        <v>1</v>
      </c>
      <c r="T375" t="s">
        <v>32</v>
      </c>
      <c r="U375" t="s">
        <v>51</v>
      </c>
      <c r="V375">
        <v>583</v>
      </c>
      <c r="W375">
        <v>15</v>
      </c>
    </row>
    <row r="376" spans="1:23" x14ac:dyDescent="0.3">
      <c r="A376" t="s">
        <v>514</v>
      </c>
      <c r="B376" t="s">
        <v>515</v>
      </c>
      <c r="C376" t="s">
        <v>516</v>
      </c>
      <c r="D376" t="s">
        <v>517</v>
      </c>
      <c r="E376">
        <v>73813</v>
      </c>
      <c r="F376" t="s">
        <v>151</v>
      </c>
      <c r="G376" t="s">
        <v>48</v>
      </c>
      <c r="H376" t="s">
        <v>29</v>
      </c>
      <c r="I376" t="s">
        <v>146</v>
      </c>
      <c r="J376">
        <v>2007</v>
      </c>
      <c r="K376" t="s">
        <v>166</v>
      </c>
      <c r="L376">
        <v>0</v>
      </c>
      <c r="M376">
        <v>4.5</v>
      </c>
      <c r="N376">
        <v>1</v>
      </c>
      <c r="O376">
        <v>1</v>
      </c>
      <c r="P376">
        <v>1</v>
      </c>
      <c r="Q376">
        <v>1</v>
      </c>
      <c r="R376">
        <v>1</v>
      </c>
      <c r="S376">
        <v>1</v>
      </c>
      <c r="T376" t="s">
        <v>32</v>
      </c>
      <c r="U376" t="s">
        <v>51</v>
      </c>
      <c r="V376">
        <v>583</v>
      </c>
      <c r="W376">
        <v>15</v>
      </c>
    </row>
    <row r="377" spans="1:23" x14ac:dyDescent="0.3">
      <c r="A377" t="s">
        <v>514</v>
      </c>
      <c r="B377" t="s">
        <v>515</v>
      </c>
      <c r="C377" t="s">
        <v>516</v>
      </c>
      <c r="D377" t="s">
        <v>517</v>
      </c>
      <c r="E377">
        <v>73813</v>
      </c>
      <c r="F377" t="s">
        <v>151</v>
      </c>
      <c r="G377" t="s">
        <v>48</v>
      </c>
      <c r="H377" t="s">
        <v>29</v>
      </c>
      <c r="I377" t="s">
        <v>146</v>
      </c>
      <c r="J377">
        <v>2007</v>
      </c>
      <c r="K377" t="s">
        <v>166</v>
      </c>
      <c r="L377">
        <v>0</v>
      </c>
      <c r="M377">
        <v>4.5</v>
      </c>
      <c r="N377">
        <v>1</v>
      </c>
      <c r="O377">
        <v>1</v>
      </c>
      <c r="P377">
        <v>1</v>
      </c>
      <c r="Q377">
        <v>1</v>
      </c>
      <c r="R377">
        <v>1</v>
      </c>
      <c r="S377">
        <v>1</v>
      </c>
      <c r="T377" t="s">
        <v>32</v>
      </c>
      <c r="U377" t="s">
        <v>51</v>
      </c>
      <c r="V377">
        <v>583</v>
      </c>
      <c r="W377">
        <v>15</v>
      </c>
    </row>
    <row r="378" spans="1:23" x14ac:dyDescent="0.3">
      <c r="A378" t="s">
        <v>549</v>
      </c>
      <c r="B378" t="s">
        <v>58</v>
      </c>
      <c r="C378" t="s">
        <v>36</v>
      </c>
      <c r="D378" t="s">
        <v>550</v>
      </c>
      <c r="E378">
        <v>74000</v>
      </c>
      <c r="F378" t="s">
        <v>56</v>
      </c>
      <c r="G378" t="s">
        <v>56</v>
      </c>
      <c r="H378" t="s">
        <v>56</v>
      </c>
      <c r="I378" t="s">
        <v>56</v>
      </c>
      <c r="K378" t="s">
        <v>56</v>
      </c>
      <c r="L378">
        <v>1</v>
      </c>
      <c r="N378">
        <v>0</v>
      </c>
      <c r="O378">
        <v>0</v>
      </c>
      <c r="P378">
        <v>0</v>
      </c>
      <c r="Q378">
        <v>0</v>
      </c>
      <c r="R378">
        <v>0</v>
      </c>
      <c r="S378">
        <v>1</v>
      </c>
      <c r="T378" t="s">
        <v>32</v>
      </c>
      <c r="U378" t="s">
        <v>42</v>
      </c>
      <c r="V378">
        <v>57</v>
      </c>
    </row>
    <row r="379" spans="1:23" x14ac:dyDescent="0.3">
      <c r="A379" t="s">
        <v>549</v>
      </c>
      <c r="B379" t="s">
        <v>58</v>
      </c>
      <c r="C379" t="s">
        <v>36</v>
      </c>
      <c r="D379" t="s">
        <v>550</v>
      </c>
      <c r="E379">
        <v>74000</v>
      </c>
      <c r="F379" t="s">
        <v>56</v>
      </c>
      <c r="G379" t="s">
        <v>56</v>
      </c>
      <c r="H379" t="s">
        <v>56</v>
      </c>
      <c r="I379" t="s">
        <v>56</v>
      </c>
      <c r="K379" t="s">
        <v>56</v>
      </c>
      <c r="L379">
        <v>1</v>
      </c>
      <c r="N379">
        <v>0</v>
      </c>
      <c r="O379">
        <v>0</v>
      </c>
      <c r="P379">
        <v>0</v>
      </c>
      <c r="Q379">
        <v>0</v>
      </c>
      <c r="R379">
        <v>0</v>
      </c>
      <c r="S379">
        <v>1</v>
      </c>
      <c r="T379" t="s">
        <v>32</v>
      </c>
      <c r="U379" t="s">
        <v>42</v>
      </c>
      <c r="V379">
        <v>57</v>
      </c>
    </row>
    <row r="380" spans="1:23" x14ac:dyDescent="0.3">
      <c r="A380" t="s">
        <v>549</v>
      </c>
      <c r="B380" t="s">
        <v>58</v>
      </c>
      <c r="C380" t="s">
        <v>36</v>
      </c>
      <c r="D380" t="s">
        <v>550</v>
      </c>
      <c r="E380">
        <v>74000</v>
      </c>
      <c r="F380" t="s">
        <v>56</v>
      </c>
      <c r="G380" t="s">
        <v>56</v>
      </c>
      <c r="H380" t="s">
        <v>56</v>
      </c>
      <c r="I380" t="s">
        <v>56</v>
      </c>
      <c r="K380" t="s">
        <v>56</v>
      </c>
      <c r="L380">
        <v>1</v>
      </c>
      <c r="N380">
        <v>0</v>
      </c>
      <c r="O380">
        <v>0</v>
      </c>
      <c r="P380">
        <v>0</v>
      </c>
      <c r="Q380">
        <v>0</v>
      </c>
      <c r="R380">
        <v>0</v>
      </c>
      <c r="S380">
        <v>1</v>
      </c>
      <c r="T380" t="s">
        <v>32</v>
      </c>
      <c r="U380" t="s">
        <v>42</v>
      </c>
      <c r="V380">
        <v>57</v>
      </c>
    </row>
    <row r="381" spans="1:23" x14ac:dyDescent="0.3">
      <c r="A381" t="s">
        <v>549</v>
      </c>
      <c r="B381" t="s">
        <v>58</v>
      </c>
      <c r="C381" t="s">
        <v>36</v>
      </c>
      <c r="D381" t="s">
        <v>550</v>
      </c>
      <c r="E381">
        <v>74000</v>
      </c>
      <c r="F381" t="s">
        <v>56</v>
      </c>
      <c r="G381" t="s">
        <v>56</v>
      </c>
      <c r="H381" t="s">
        <v>56</v>
      </c>
      <c r="I381" t="s">
        <v>56</v>
      </c>
      <c r="K381" t="s">
        <v>56</v>
      </c>
      <c r="L381">
        <v>1</v>
      </c>
      <c r="N381">
        <v>0</v>
      </c>
      <c r="O381">
        <v>0</v>
      </c>
      <c r="P381">
        <v>0</v>
      </c>
      <c r="Q381">
        <v>0</v>
      </c>
      <c r="R381">
        <v>0</v>
      </c>
      <c r="S381">
        <v>1</v>
      </c>
      <c r="T381" t="s">
        <v>32</v>
      </c>
      <c r="U381" t="s">
        <v>42</v>
      </c>
      <c r="V381">
        <v>57</v>
      </c>
    </row>
    <row r="382" spans="1:23" x14ac:dyDescent="0.3">
      <c r="A382" t="s">
        <v>549</v>
      </c>
      <c r="B382" t="s">
        <v>58</v>
      </c>
      <c r="C382" t="s">
        <v>36</v>
      </c>
      <c r="D382" t="s">
        <v>550</v>
      </c>
      <c r="E382">
        <v>74000</v>
      </c>
      <c r="F382" t="s">
        <v>56</v>
      </c>
      <c r="G382" t="s">
        <v>56</v>
      </c>
      <c r="H382" t="s">
        <v>56</v>
      </c>
      <c r="I382" t="s">
        <v>56</v>
      </c>
      <c r="K382" t="s">
        <v>56</v>
      </c>
      <c r="L382">
        <v>1</v>
      </c>
      <c r="N382">
        <v>0</v>
      </c>
      <c r="O382">
        <v>0</v>
      </c>
      <c r="P382">
        <v>0</v>
      </c>
      <c r="Q382">
        <v>0</v>
      </c>
      <c r="R382">
        <v>0</v>
      </c>
      <c r="S382">
        <v>1</v>
      </c>
      <c r="T382" t="s">
        <v>32</v>
      </c>
      <c r="U382" t="s">
        <v>42</v>
      </c>
      <c r="V382">
        <v>57</v>
      </c>
    </row>
    <row r="383" spans="1:23" x14ac:dyDescent="0.3">
      <c r="A383" t="s">
        <v>549</v>
      </c>
      <c r="B383" t="s">
        <v>58</v>
      </c>
      <c r="C383" t="s">
        <v>36</v>
      </c>
      <c r="D383" t="s">
        <v>550</v>
      </c>
      <c r="E383">
        <v>74000</v>
      </c>
      <c r="F383" t="s">
        <v>56</v>
      </c>
      <c r="G383" t="s">
        <v>56</v>
      </c>
      <c r="H383" t="s">
        <v>56</v>
      </c>
      <c r="I383" t="s">
        <v>56</v>
      </c>
      <c r="K383" t="s">
        <v>56</v>
      </c>
      <c r="L383">
        <v>1</v>
      </c>
      <c r="N383">
        <v>0</v>
      </c>
      <c r="O383">
        <v>0</v>
      </c>
      <c r="P383">
        <v>0</v>
      </c>
      <c r="Q383">
        <v>0</v>
      </c>
      <c r="R383">
        <v>0</v>
      </c>
      <c r="S383">
        <v>1</v>
      </c>
      <c r="T383" t="s">
        <v>32</v>
      </c>
      <c r="U383" t="s">
        <v>42</v>
      </c>
      <c r="V383">
        <v>57</v>
      </c>
    </row>
    <row r="384" spans="1:23" x14ac:dyDescent="0.3">
      <c r="A384" t="s">
        <v>549</v>
      </c>
      <c r="B384" t="s">
        <v>58</v>
      </c>
      <c r="C384" t="s">
        <v>36</v>
      </c>
      <c r="D384" t="s">
        <v>550</v>
      </c>
      <c r="E384">
        <v>74000</v>
      </c>
      <c r="F384" t="s">
        <v>56</v>
      </c>
      <c r="G384" t="s">
        <v>56</v>
      </c>
      <c r="H384" t="s">
        <v>56</v>
      </c>
      <c r="I384" t="s">
        <v>56</v>
      </c>
      <c r="K384" t="s">
        <v>56</v>
      </c>
      <c r="L384">
        <v>1</v>
      </c>
      <c r="N384">
        <v>0</v>
      </c>
      <c r="O384">
        <v>0</v>
      </c>
      <c r="P384">
        <v>0</v>
      </c>
      <c r="Q384">
        <v>0</v>
      </c>
      <c r="R384">
        <v>0</v>
      </c>
      <c r="S384">
        <v>1</v>
      </c>
      <c r="T384" t="s">
        <v>32</v>
      </c>
      <c r="U384" t="s">
        <v>42</v>
      </c>
      <c r="V384">
        <v>57</v>
      </c>
    </row>
    <row r="385" spans="1:22" x14ac:dyDescent="0.3">
      <c r="A385" t="s">
        <v>549</v>
      </c>
      <c r="B385" t="s">
        <v>58</v>
      </c>
      <c r="C385" t="s">
        <v>36</v>
      </c>
      <c r="D385" t="s">
        <v>550</v>
      </c>
      <c r="E385">
        <v>74000</v>
      </c>
      <c r="F385" t="s">
        <v>56</v>
      </c>
      <c r="G385" t="s">
        <v>56</v>
      </c>
      <c r="H385" t="s">
        <v>56</v>
      </c>
      <c r="I385" t="s">
        <v>56</v>
      </c>
      <c r="K385" t="s">
        <v>56</v>
      </c>
      <c r="L385">
        <v>1</v>
      </c>
      <c r="N385">
        <v>0</v>
      </c>
      <c r="O385">
        <v>0</v>
      </c>
      <c r="P385">
        <v>0</v>
      </c>
      <c r="Q385">
        <v>0</v>
      </c>
      <c r="R385">
        <v>0</v>
      </c>
      <c r="S385">
        <v>1</v>
      </c>
      <c r="T385" t="s">
        <v>32</v>
      </c>
      <c r="U385" t="s">
        <v>42</v>
      </c>
      <c r="V385">
        <v>57</v>
      </c>
    </row>
    <row r="386" spans="1:22" x14ac:dyDescent="0.3">
      <c r="A386" t="s">
        <v>549</v>
      </c>
      <c r="B386" t="s">
        <v>58</v>
      </c>
      <c r="C386" t="s">
        <v>36</v>
      </c>
      <c r="D386" t="s">
        <v>550</v>
      </c>
      <c r="E386">
        <v>74000</v>
      </c>
      <c r="F386" t="s">
        <v>56</v>
      </c>
      <c r="G386" t="s">
        <v>56</v>
      </c>
      <c r="H386" t="s">
        <v>56</v>
      </c>
      <c r="I386" t="s">
        <v>56</v>
      </c>
      <c r="K386" t="s">
        <v>56</v>
      </c>
      <c r="L386">
        <v>1</v>
      </c>
      <c r="N386">
        <v>0</v>
      </c>
      <c r="O386">
        <v>0</v>
      </c>
      <c r="P386">
        <v>0</v>
      </c>
      <c r="Q386">
        <v>0</v>
      </c>
      <c r="R386">
        <v>0</v>
      </c>
      <c r="S386">
        <v>1</v>
      </c>
      <c r="T386" t="s">
        <v>32</v>
      </c>
      <c r="U386" t="s">
        <v>42</v>
      </c>
      <c r="V386">
        <v>57</v>
      </c>
    </row>
    <row r="387" spans="1:22" x14ac:dyDescent="0.3">
      <c r="A387" t="s">
        <v>549</v>
      </c>
      <c r="B387" t="s">
        <v>58</v>
      </c>
      <c r="C387" t="s">
        <v>36</v>
      </c>
      <c r="D387" t="s">
        <v>550</v>
      </c>
      <c r="E387">
        <v>74000</v>
      </c>
      <c r="F387" t="s">
        <v>56</v>
      </c>
      <c r="G387" t="s">
        <v>56</v>
      </c>
      <c r="H387" t="s">
        <v>56</v>
      </c>
      <c r="I387" t="s">
        <v>56</v>
      </c>
      <c r="K387" t="s">
        <v>56</v>
      </c>
      <c r="L387">
        <v>1</v>
      </c>
      <c r="N387">
        <v>0</v>
      </c>
      <c r="O387">
        <v>0</v>
      </c>
      <c r="P387">
        <v>0</v>
      </c>
      <c r="Q387">
        <v>0</v>
      </c>
      <c r="R387">
        <v>0</v>
      </c>
      <c r="S387">
        <v>1</v>
      </c>
      <c r="T387" t="s">
        <v>32</v>
      </c>
      <c r="U387" t="s">
        <v>42</v>
      </c>
      <c r="V387">
        <v>57</v>
      </c>
    </row>
    <row r="388" spans="1:22" x14ac:dyDescent="0.3">
      <c r="A388" t="s">
        <v>549</v>
      </c>
      <c r="B388" t="s">
        <v>58</v>
      </c>
      <c r="C388" t="s">
        <v>36</v>
      </c>
      <c r="D388" t="s">
        <v>550</v>
      </c>
      <c r="E388">
        <v>74000</v>
      </c>
      <c r="F388" t="s">
        <v>56</v>
      </c>
      <c r="G388" t="s">
        <v>56</v>
      </c>
      <c r="H388" t="s">
        <v>56</v>
      </c>
      <c r="I388" t="s">
        <v>56</v>
      </c>
      <c r="K388" t="s">
        <v>56</v>
      </c>
      <c r="L388">
        <v>1</v>
      </c>
      <c r="N388">
        <v>0</v>
      </c>
      <c r="O388">
        <v>0</v>
      </c>
      <c r="P388">
        <v>0</v>
      </c>
      <c r="Q388">
        <v>0</v>
      </c>
      <c r="R388">
        <v>0</v>
      </c>
      <c r="S388">
        <v>1</v>
      </c>
      <c r="T388" t="s">
        <v>32</v>
      </c>
      <c r="U388" t="s">
        <v>42</v>
      </c>
      <c r="V388">
        <v>57</v>
      </c>
    </row>
    <row r="389" spans="1:22" x14ac:dyDescent="0.3">
      <c r="A389" t="s">
        <v>549</v>
      </c>
      <c r="B389" t="s">
        <v>58</v>
      </c>
      <c r="C389" t="s">
        <v>36</v>
      </c>
      <c r="D389" t="s">
        <v>550</v>
      </c>
      <c r="E389">
        <v>74000</v>
      </c>
      <c r="F389" t="s">
        <v>56</v>
      </c>
      <c r="G389" t="s">
        <v>56</v>
      </c>
      <c r="H389" t="s">
        <v>56</v>
      </c>
      <c r="I389" t="s">
        <v>56</v>
      </c>
      <c r="K389" t="s">
        <v>56</v>
      </c>
      <c r="L389">
        <v>1</v>
      </c>
      <c r="N389">
        <v>0</v>
      </c>
      <c r="O389">
        <v>0</v>
      </c>
      <c r="P389">
        <v>0</v>
      </c>
      <c r="Q389">
        <v>0</v>
      </c>
      <c r="R389">
        <v>0</v>
      </c>
      <c r="S389">
        <v>1</v>
      </c>
      <c r="T389" t="s">
        <v>32</v>
      </c>
      <c r="U389" t="s">
        <v>42</v>
      </c>
      <c r="V389">
        <v>57</v>
      </c>
    </row>
    <row r="390" spans="1:22" x14ac:dyDescent="0.3">
      <c r="A390" t="s">
        <v>549</v>
      </c>
      <c r="B390" t="s">
        <v>58</v>
      </c>
      <c r="C390" t="s">
        <v>36</v>
      </c>
      <c r="D390" t="s">
        <v>550</v>
      </c>
      <c r="E390">
        <v>74000</v>
      </c>
      <c r="F390" t="s">
        <v>56</v>
      </c>
      <c r="G390" t="s">
        <v>56</v>
      </c>
      <c r="H390" t="s">
        <v>56</v>
      </c>
      <c r="I390" t="s">
        <v>56</v>
      </c>
      <c r="K390" t="s">
        <v>56</v>
      </c>
      <c r="L390">
        <v>1</v>
      </c>
      <c r="N390">
        <v>0</v>
      </c>
      <c r="O390">
        <v>0</v>
      </c>
      <c r="P390">
        <v>0</v>
      </c>
      <c r="Q390">
        <v>0</v>
      </c>
      <c r="R390">
        <v>0</v>
      </c>
      <c r="S390">
        <v>1</v>
      </c>
      <c r="T390" t="s">
        <v>32</v>
      </c>
      <c r="U390" t="s">
        <v>42</v>
      </c>
      <c r="V390">
        <v>57</v>
      </c>
    </row>
    <row r="391" spans="1:22" x14ac:dyDescent="0.3">
      <c r="A391" t="s">
        <v>549</v>
      </c>
      <c r="B391" t="s">
        <v>58</v>
      </c>
      <c r="C391" t="s">
        <v>36</v>
      </c>
      <c r="D391" t="s">
        <v>550</v>
      </c>
      <c r="E391">
        <v>74000</v>
      </c>
      <c r="F391" t="s">
        <v>56</v>
      </c>
      <c r="G391" t="s">
        <v>56</v>
      </c>
      <c r="H391" t="s">
        <v>56</v>
      </c>
      <c r="I391" t="s">
        <v>56</v>
      </c>
      <c r="K391" t="s">
        <v>56</v>
      </c>
      <c r="L391">
        <v>1</v>
      </c>
      <c r="N391">
        <v>0</v>
      </c>
      <c r="O391">
        <v>0</v>
      </c>
      <c r="P391">
        <v>0</v>
      </c>
      <c r="Q391">
        <v>0</v>
      </c>
      <c r="R391">
        <v>0</v>
      </c>
      <c r="S391">
        <v>1</v>
      </c>
      <c r="T391" t="s">
        <v>32</v>
      </c>
      <c r="U391" t="s">
        <v>42</v>
      </c>
      <c r="V391">
        <v>57</v>
      </c>
    </row>
    <row r="392" spans="1:22" x14ac:dyDescent="0.3">
      <c r="A392" t="s">
        <v>549</v>
      </c>
      <c r="B392" t="s">
        <v>58</v>
      </c>
      <c r="C392" t="s">
        <v>36</v>
      </c>
      <c r="D392" t="s">
        <v>550</v>
      </c>
      <c r="E392">
        <v>74000</v>
      </c>
      <c r="F392" t="s">
        <v>56</v>
      </c>
      <c r="G392" t="s">
        <v>56</v>
      </c>
      <c r="H392" t="s">
        <v>56</v>
      </c>
      <c r="I392" t="s">
        <v>56</v>
      </c>
      <c r="K392" t="s">
        <v>56</v>
      </c>
      <c r="L392">
        <v>1</v>
      </c>
      <c r="N392">
        <v>0</v>
      </c>
      <c r="O392">
        <v>0</v>
      </c>
      <c r="P392">
        <v>0</v>
      </c>
      <c r="Q392">
        <v>0</v>
      </c>
      <c r="R392">
        <v>0</v>
      </c>
      <c r="S392">
        <v>1</v>
      </c>
      <c r="T392" t="s">
        <v>32</v>
      </c>
      <c r="U392" t="s">
        <v>42</v>
      </c>
      <c r="V392">
        <v>57</v>
      </c>
    </row>
    <row r="393" spans="1:22" x14ac:dyDescent="0.3">
      <c r="A393" t="s">
        <v>549</v>
      </c>
      <c r="B393" t="s">
        <v>58</v>
      </c>
      <c r="C393" t="s">
        <v>36</v>
      </c>
      <c r="D393" t="s">
        <v>550</v>
      </c>
      <c r="E393">
        <v>74000</v>
      </c>
      <c r="F393" t="s">
        <v>56</v>
      </c>
      <c r="G393" t="s">
        <v>56</v>
      </c>
      <c r="H393" t="s">
        <v>56</v>
      </c>
      <c r="I393" t="s">
        <v>56</v>
      </c>
      <c r="K393" t="s">
        <v>56</v>
      </c>
      <c r="L393">
        <v>1</v>
      </c>
      <c r="N393">
        <v>0</v>
      </c>
      <c r="O393">
        <v>0</v>
      </c>
      <c r="P393">
        <v>0</v>
      </c>
      <c r="Q393">
        <v>0</v>
      </c>
      <c r="R393">
        <v>0</v>
      </c>
      <c r="S393">
        <v>1</v>
      </c>
      <c r="T393" t="s">
        <v>32</v>
      </c>
      <c r="U393" t="s">
        <v>42</v>
      </c>
      <c r="V393">
        <v>57</v>
      </c>
    </row>
    <row r="394" spans="1:22" x14ac:dyDescent="0.3">
      <c r="A394" t="s">
        <v>549</v>
      </c>
      <c r="B394" t="s">
        <v>58</v>
      </c>
      <c r="C394" t="s">
        <v>36</v>
      </c>
      <c r="D394" t="s">
        <v>550</v>
      </c>
      <c r="E394">
        <v>74000</v>
      </c>
      <c r="F394" t="s">
        <v>56</v>
      </c>
      <c r="G394" t="s">
        <v>56</v>
      </c>
      <c r="H394" t="s">
        <v>56</v>
      </c>
      <c r="I394" t="s">
        <v>56</v>
      </c>
      <c r="K394" t="s">
        <v>56</v>
      </c>
      <c r="L394">
        <v>1</v>
      </c>
      <c r="N394">
        <v>0</v>
      </c>
      <c r="O394">
        <v>0</v>
      </c>
      <c r="P394">
        <v>0</v>
      </c>
      <c r="Q394">
        <v>0</v>
      </c>
      <c r="R394">
        <v>0</v>
      </c>
      <c r="S394">
        <v>1</v>
      </c>
      <c r="T394" t="s">
        <v>32</v>
      </c>
      <c r="U394" t="s">
        <v>42</v>
      </c>
      <c r="V394">
        <v>57</v>
      </c>
    </row>
    <row r="395" spans="1:22" x14ac:dyDescent="0.3">
      <c r="A395" t="s">
        <v>549</v>
      </c>
      <c r="B395" t="s">
        <v>58</v>
      </c>
      <c r="C395" t="s">
        <v>36</v>
      </c>
      <c r="D395" t="s">
        <v>550</v>
      </c>
      <c r="E395">
        <v>74000</v>
      </c>
      <c r="F395" t="s">
        <v>56</v>
      </c>
      <c r="G395" t="s">
        <v>56</v>
      </c>
      <c r="H395" t="s">
        <v>56</v>
      </c>
      <c r="I395" t="s">
        <v>56</v>
      </c>
      <c r="K395" t="s">
        <v>56</v>
      </c>
      <c r="L395">
        <v>1</v>
      </c>
      <c r="N395">
        <v>0</v>
      </c>
      <c r="O395">
        <v>0</v>
      </c>
      <c r="P395">
        <v>0</v>
      </c>
      <c r="Q395">
        <v>0</v>
      </c>
      <c r="R395">
        <v>0</v>
      </c>
      <c r="S395">
        <v>1</v>
      </c>
      <c r="T395" t="s">
        <v>32</v>
      </c>
      <c r="U395" t="s">
        <v>42</v>
      </c>
      <c r="V395">
        <v>57</v>
      </c>
    </row>
    <row r="396" spans="1:22" x14ac:dyDescent="0.3">
      <c r="A396" t="s">
        <v>549</v>
      </c>
      <c r="B396" t="s">
        <v>58</v>
      </c>
      <c r="C396" t="s">
        <v>36</v>
      </c>
      <c r="D396" t="s">
        <v>550</v>
      </c>
      <c r="E396">
        <v>74000</v>
      </c>
      <c r="F396" t="s">
        <v>56</v>
      </c>
      <c r="G396" t="s">
        <v>56</v>
      </c>
      <c r="H396" t="s">
        <v>56</v>
      </c>
      <c r="I396" t="s">
        <v>56</v>
      </c>
      <c r="K396" t="s">
        <v>56</v>
      </c>
      <c r="L396">
        <v>1</v>
      </c>
      <c r="N396">
        <v>0</v>
      </c>
      <c r="O396">
        <v>0</v>
      </c>
      <c r="P396">
        <v>0</v>
      </c>
      <c r="Q396">
        <v>0</v>
      </c>
      <c r="R396">
        <v>0</v>
      </c>
      <c r="S396">
        <v>1</v>
      </c>
      <c r="T396" t="s">
        <v>32</v>
      </c>
      <c r="U396" t="s">
        <v>42</v>
      </c>
      <c r="V396">
        <v>57</v>
      </c>
    </row>
    <row r="397" spans="1:22" x14ac:dyDescent="0.3">
      <c r="A397" t="s">
        <v>549</v>
      </c>
      <c r="B397" t="s">
        <v>58</v>
      </c>
      <c r="C397" t="s">
        <v>36</v>
      </c>
      <c r="D397" t="s">
        <v>550</v>
      </c>
      <c r="E397">
        <v>74000</v>
      </c>
      <c r="F397" t="s">
        <v>56</v>
      </c>
      <c r="G397" t="s">
        <v>56</v>
      </c>
      <c r="H397" t="s">
        <v>56</v>
      </c>
      <c r="I397" t="s">
        <v>56</v>
      </c>
      <c r="K397" t="s">
        <v>56</v>
      </c>
      <c r="L397">
        <v>1</v>
      </c>
      <c r="N397">
        <v>0</v>
      </c>
      <c r="O397">
        <v>0</v>
      </c>
      <c r="P397">
        <v>0</v>
      </c>
      <c r="Q397">
        <v>0</v>
      </c>
      <c r="R397">
        <v>0</v>
      </c>
      <c r="S397">
        <v>1</v>
      </c>
      <c r="T397" t="s">
        <v>32</v>
      </c>
      <c r="U397" t="s">
        <v>42</v>
      </c>
      <c r="V397">
        <v>57</v>
      </c>
    </row>
    <row r="398" spans="1:22" x14ac:dyDescent="0.3">
      <c r="A398" t="s">
        <v>549</v>
      </c>
      <c r="B398" t="s">
        <v>58</v>
      </c>
      <c r="C398" t="s">
        <v>36</v>
      </c>
      <c r="D398" t="s">
        <v>550</v>
      </c>
      <c r="E398">
        <v>74000</v>
      </c>
      <c r="F398" t="s">
        <v>56</v>
      </c>
      <c r="G398" t="s">
        <v>56</v>
      </c>
      <c r="H398" t="s">
        <v>56</v>
      </c>
      <c r="I398" t="s">
        <v>56</v>
      </c>
      <c r="K398" t="s">
        <v>56</v>
      </c>
      <c r="L398">
        <v>1</v>
      </c>
      <c r="N398">
        <v>0</v>
      </c>
      <c r="O398">
        <v>0</v>
      </c>
      <c r="P398">
        <v>0</v>
      </c>
      <c r="Q398">
        <v>0</v>
      </c>
      <c r="R398">
        <v>0</v>
      </c>
      <c r="S398">
        <v>1</v>
      </c>
      <c r="T398" t="s">
        <v>32</v>
      </c>
      <c r="U398" t="s">
        <v>42</v>
      </c>
      <c r="V398">
        <v>57</v>
      </c>
    </row>
    <row r="399" spans="1:22" x14ac:dyDescent="0.3">
      <c r="A399" t="s">
        <v>549</v>
      </c>
      <c r="B399" t="s">
        <v>58</v>
      </c>
      <c r="C399" t="s">
        <v>36</v>
      </c>
      <c r="D399" t="s">
        <v>550</v>
      </c>
      <c r="E399">
        <v>74000</v>
      </c>
      <c r="F399" t="s">
        <v>56</v>
      </c>
      <c r="G399" t="s">
        <v>56</v>
      </c>
      <c r="H399" t="s">
        <v>56</v>
      </c>
      <c r="I399" t="s">
        <v>56</v>
      </c>
      <c r="K399" t="s">
        <v>56</v>
      </c>
      <c r="L399">
        <v>1</v>
      </c>
      <c r="N399">
        <v>0</v>
      </c>
      <c r="O399">
        <v>0</v>
      </c>
      <c r="P399">
        <v>0</v>
      </c>
      <c r="Q399">
        <v>0</v>
      </c>
      <c r="R399">
        <v>0</v>
      </c>
      <c r="S399">
        <v>1</v>
      </c>
      <c r="T399" t="s">
        <v>32</v>
      </c>
      <c r="U399" t="s">
        <v>42</v>
      </c>
      <c r="V399">
        <v>57</v>
      </c>
    </row>
    <row r="400" spans="1:22" x14ac:dyDescent="0.3">
      <c r="A400" t="s">
        <v>549</v>
      </c>
      <c r="B400" t="s">
        <v>572</v>
      </c>
      <c r="C400" t="s">
        <v>36</v>
      </c>
      <c r="D400" t="s">
        <v>1372</v>
      </c>
      <c r="E400">
        <v>74000</v>
      </c>
      <c r="F400" t="s">
        <v>56</v>
      </c>
      <c r="G400" t="s">
        <v>56</v>
      </c>
      <c r="H400" t="s">
        <v>56</v>
      </c>
      <c r="I400" t="s">
        <v>56</v>
      </c>
      <c r="K400" t="s">
        <v>56</v>
      </c>
      <c r="L400">
        <v>1</v>
      </c>
      <c r="N400">
        <v>0</v>
      </c>
      <c r="O400">
        <v>0</v>
      </c>
      <c r="P400">
        <v>0</v>
      </c>
      <c r="Q400">
        <v>0</v>
      </c>
      <c r="R400">
        <v>0</v>
      </c>
      <c r="S400">
        <v>0</v>
      </c>
      <c r="T400" t="s">
        <v>92</v>
      </c>
      <c r="U400" t="s">
        <v>42</v>
      </c>
      <c r="V400">
        <v>52</v>
      </c>
    </row>
    <row r="401" spans="1:23" x14ac:dyDescent="0.3">
      <c r="A401" t="s">
        <v>549</v>
      </c>
      <c r="B401" t="s">
        <v>572</v>
      </c>
      <c r="C401" t="s">
        <v>36</v>
      </c>
      <c r="D401" t="s">
        <v>1372</v>
      </c>
      <c r="E401">
        <v>74000</v>
      </c>
      <c r="F401" t="s">
        <v>56</v>
      </c>
      <c r="G401" t="s">
        <v>56</v>
      </c>
      <c r="H401" t="s">
        <v>56</v>
      </c>
      <c r="I401" t="s">
        <v>56</v>
      </c>
      <c r="K401" t="s">
        <v>56</v>
      </c>
      <c r="L401">
        <v>1</v>
      </c>
      <c r="N401">
        <v>0</v>
      </c>
      <c r="O401">
        <v>0</v>
      </c>
      <c r="P401">
        <v>0</v>
      </c>
      <c r="Q401">
        <v>0</v>
      </c>
      <c r="R401">
        <v>0</v>
      </c>
      <c r="S401">
        <v>0</v>
      </c>
      <c r="T401" t="s">
        <v>92</v>
      </c>
      <c r="U401" t="s">
        <v>42</v>
      </c>
      <c r="V401">
        <v>52</v>
      </c>
    </row>
    <row r="402" spans="1:23" x14ac:dyDescent="0.3">
      <c r="A402" t="s">
        <v>549</v>
      </c>
      <c r="B402" t="s">
        <v>572</v>
      </c>
      <c r="C402" t="s">
        <v>36</v>
      </c>
      <c r="D402" t="s">
        <v>1372</v>
      </c>
      <c r="E402">
        <v>74000</v>
      </c>
      <c r="F402" t="s">
        <v>56</v>
      </c>
      <c r="G402" t="s">
        <v>56</v>
      </c>
      <c r="H402" t="s">
        <v>56</v>
      </c>
      <c r="I402" t="s">
        <v>56</v>
      </c>
      <c r="K402" t="s">
        <v>56</v>
      </c>
      <c r="L402">
        <v>1</v>
      </c>
      <c r="N402">
        <v>0</v>
      </c>
      <c r="O402">
        <v>0</v>
      </c>
      <c r="P402">
        <v>0</v>
      </c>
      <c r="Q402">
        <v>0</v>
      </c>
      <c r="R402">
        <v>0</v>
      </c>
      <c r="S402">
        <v>0</v>
      </c>
      <c r="T402" t="s">
        <v>92</v>
      </c>
      <c r="U402" t="s">
        <v>42</v>
      </c>
      <c r="V402">
        <v>52</v>
      </c>
    </row>
    <row r="403" spans="1:23" x14ac:dyDescent="0.3">
      <c r="A403" t="s">
        <v>549</v>
      </c>
      <c r="B403" t="s">
        <v>572</v>
      </c>
      <c r="C403" t="s">
        <v>36</v>
      </c>
      <c r="D403" t="s">
        <v>1372</v>
      </c>
      <c r="E403">
        <v>74000</v>
      </c>
      <c r="F403" t="s">
        <v>56</v>
      </c>
      <c r="G403" t="s">
        <v>56</v>
      </c>
      <c r="H403" t="s">
        <v>56</v>
      </c>
      <c r="I403" t="s">
        <v>56</v>
      </c>
      <c r="K403" t="s">
        <v>56</v>
      </c>
      <c r="L403">
        <v>1</v>
      </c>
      <c r="N403">
        <v>0</v>
      </c>
      <c r="O403">
        <v>0</v>
      </c>
      <c r="P403">
        <v>0</v>
      </c>
      <c r="Q403">
        <v>0</v>
      </c>
      <c r="R403">
        <v>0</v>
      </c>
      <c r="S403">
        <v>0</v>
      </c>
      <c r="T403" t="s">
        <v>92</v>
      </c>
      <c r="U403" t="s">
        <v>42</v>
      </c>
      <c r="V403">
        <v>52</v>
      </c>
    </row>
    <row r="404" spans="1:23" x14ac:dyDescent="0.3">
      <c r="A404" t="s">
        <v>549</v>
      </c>
      <c r="B404" t="s">
        <v>572</v>
      </c>
      <c r="C404" t="s">
        <v>36</v>
      </c>
      <c r="D404" t="s">
        <v>1372</v>
      </c>
      <c r="E404">
        <v>74000</v>
      </c>
      <c r="F404" t="s">
        <v>56</v>
      </c>
      <c r="G404" t="s">
        <v>56</v>
      </c>
      <c r="H404" t="s">
        <v>56</v>
      </c>
      <c r="I404" t="s">
        <v>56</v>
      </c>
      <c r="K404" t="s">
        <v>56</v>
      </c>
      <c r="L404">
        <v>1</v>
      </c>
      <c r="N404">
        <v>0</v>
      </c>
      <c r="O404">
        <v>0</v>
      </c>
      <c r="P404">
        <v>0</v>
      </c>
      <c r="Q404">
        <v>0</v>
      </c>
      <c r="R404">
        <v>0</v>
      </c>
      <c r="S404">
        <v>0</v>
      </c>
      <c r="T404" t="s">
        <v>92</v>
      </c>
      <c r="U404" t="s">
        <v>42</v>
      </c>
      <c r="V404">
        <v>52</v>
      </c>
    </row>
    <row r="405" spans="1:23" x14ac:dyDescent="0.3">
      <c r="A405" t="s">
        <v>1685</v>
      </c>
      <c r="B405" t="s">
        <v>1686</v>
      </c>
      <c r="C405" t="s">
        <v>1687</v>
      </c>
      <c r="D405" t="s">
        <v>1688</v>
      </c>
      <c r="E405">
        <v>74844</v>
      </c>
      <c r="F405" t="s">
        <v>151</v>
      </c>
      <c r="G405" t="s">
        <v>48</v>
      </c>
      <c r="H405" t="s">
        <v>29</v>
      </c>
      <c r="I405" t="s">
        <v>69</v>
      </c>
      <c r="J405">
        <v>1997</v>
      </c>
      <c r="K405" t="s">
        <v>166</v>
      </c>
      <c r="L405">
        <v>0</v>
      </c>
      <c r="M405">
        <v>4.8</v>
      </c>
      <c r="N405">
        <v>0</v>
      </c>
      <c r="O405">
        <v>0</v>
      </c>
      <c r="P405">
        <v>0</v>
      </c>
      <c r="Q405">
        <v>0</v>
      </c>
      <c r="R405">
        <v>1</v>
      </c>
      <c r="S405">
        <v>0</v>
      </c>
      <c r="T405" t="s">
        <v>92</v>
      </c>
      <c r="U405" t="s">
        <v>33</v>
      </c>
      <c r="V405">
        <v>143</v>
      </c>
      <c r="W405">
        <v>25</v>
      </c>
    </row>
    <row r="406" spans="1:23" x14ac:dyDescent="0.3">
      <c r="A406" t="s">
        <v>1144</v>
      </c>
      <c r="B406" t="s">
        <v>1145</v>
      </c>
      <c r="C406" t="s">
        <v>1146</v>
      </c>
      <c r="D406" t="s">
        <v>1147</v>
      </c>
      <c r="E406">
        <v>75000</v>
      </c>
      <c r="F406" t="s">
        <v>47</v>
      </c>
      <c r="G406" t="s">
        <v>48</v>
      </c>
      <c r="H406" t="s">
        <v>29</v>
      </c>
      <c r="I406" t="s">
        <v>69</v>
      </c>
      <c r="J406">
        <v>2017</v>
      </c>
      <c r="K406" t="s">
        <v>50</v>
      </c>
      <c r="L406">
        <v>1</v>
      </c>
      <c r="M406">
        <v>3.9</v>
      </c>
      <c r="N406">
        <v>1</v>
      </c>
      <c r="O406">
        <v>1</v>
      </c>
      <c r="P406">
        <v>0</v>
      </c>
      <c r="Q406">
        <v>0</v>
      </c>
      <c r="R406">
        <v>1</v>
      </c>
      <c r="S406">
        <v>0</v>
      </c>
      <c r="T406" t="s">
        <v>222</v>
      </c>
      <c r="U406" t="s">
        <v>51</v>
      </c>
      <c r="V406">
        <v>213</v>
      </c>
      <c r="W406">
        <v>5</v>
      </c>
    </row>
    <row r="407" spans="1:23" x14ac:dyDescent="0.3">
      <c r="A407" t="s">
        <v>1341</v>
      </c>
      <c r="B407" t="s">
        <v>1342</v>
      </c>
      <c r="C407" t="s">
        <v>36</v>
      </c>
      <c r="D407" t="s">
        <v>1343</v>
      </c>
      <c r="E407">
        <v>75000</v>
      </c>
      <c r="F407" t="s">
        <v>55</v>
      </c>
      <c r="G407" t="s">
        <v>48</v>
      </c>
      <c r="H407" t="s">
        <v>56</v>
      </c>
      <c r="I407" t="s">
        <v>56</v>
      </c>
      <c r="K407" t="s">
        <v>50</v>
      </c>
      <c r="L407">
        <v>1</v>
      </c>
      <c r="N407">
        <v>0</v>
      </c>
      <c r="O407">
        <v>0</v>
      </c>
      <c r="P407">
        <v>0</v>
      </c>
      <c r="Q407">
        <v>0</v>
      </c>
      <c r="R407">
        <v>1</v>
      </c>
      <c r="S407">
        <v>0</v>
      </c>
      <c r="T407" t="s">
        <v>92</v>
      </c>
      <c r="U407" t="s">
        <v>42</v>
      </c>
      <c r="V407">
        <v>139</v>
      </c>
    </row>
    <row r="408" spans="1:23" x14ac:dyDescent="0.3">
      <c r="A408" t="s">
        <v>1537</v>
      </c>
      <c r="B408" t="s">
        <v>572</v>
      </c>
      <c r="C408" t="s">
        <v>36</v>
      </c>
      <c r="D408" t="s">
        <v>1538</v>
      </c>
      <c r="E408">
        <v>75000</v>
      </c>
      <c r="F408" t="s">
        <v>151</v>
      </c>
      <c r="G408" t="s">
        <v>48</v>
      </c>
      <c r="H408" t="s">
        <v>684</v>
      </c>
      <c r="I408" t="s">
        <v>1539</v>
      </c>
      <c r="K408" t="s">
        <v>50</v>
      </c>
      <c r="L408">
        <v>0</v>
      </c>
      <c r="M408">
        <v>3.9</v>
      </c>
      <c r="N408">
        <v>0</v>
      </c>
      <c r="O408">
        <v>0</v>
      </c>
      <c r="P408">
        <v>0</v>
      </c>
      <c r="Q408">
        <v>1</v>
      </c>
      <c r="R408">
        <v>1</v>
      </c>
      <c r="S408">
        <v>0</v>
      </c>
      <c r="T408" t="s">
        <v>92</v>
      </c>
      <c r="U408" t="s">
        <v>51</v>
      </c>
      <c r="V408">
        <v>330</v>
      </c>
    </row>
    <row r="409" spans="1:23" x14ac:dyDescent="0.3">
      <c r="A409" t="s">
        <v>1573</v>
      </c>
      <c r="B409" t="s">
        <v>1574</v>
      </c>
      <c r="C409" t="s">
        <v>1575</v>
      </c>
      <c r="D409" t="s">
        <v>1576</v>
      </c>
      <c r="E409">
        <v>75000</v>
      </c>
      <c r="F409" t="s">
        <v>56</v>
      </c>
      <c r="G409" t="s">
        <v>56</v>
      </c>
      <c r="H409" t="s">
        <v>56</v>
      </c>
      <c r="I409" t="s">
        <v>56</v>
      </c>
      <c r="K409" t="s">
        <v>56</v>
      </c>
      <c r="L409">
        <v>0</v>
      </c>
      <c r="N409">
        <v>0</v>
      </c>
      <c r="O409">
        <v>0</v>
      </c>
      <c r="P409">
        <v>0</v>
      </c>
      <c r="Q409">
        <v>0</v>
      </c>
      <c r="R409">
        <v>1</v>
      </c>
      <c r="S409">
        <v>0</v>
      </c>
      <c r="T409" t="s">
        <v>92</v>
      </c>
      <c r="U409" t="s">
        <v>42</v>
      </c>
      <c r="V409">
        <v>256</v>
      </c>
    </row>
    <row r="410" spans="1:23" x14ac:dyDescent="0.3">
      <c r="A410" t="s">
        <v>1598</v>
      </c>
      <c r="B410" t="s">
        <v>572</v>
      </c>
      <c r="C410" t="s">
        <v>743</v>
      </c>
      <c r="D410" t="s">
        <v>1599</v>
      </c>
      <c r="E410">
        <v>75000</v>
      </c>
      <c r="F410" t="s">
        <v>55</v>
      </c>
      <c r="G410" t="s">
        <v>28</v>
      </c>
      <c r="H410" t="s">
        <v>56</v>
      </c>
      <c r="I410" t="s">
        <v>56</v>
      </c>
      <c r="K410" t="s">
        <v>50</v>
      </c>
      <c r="L410">
        <v>1</v>
      </c>
      <c r="N410">
        <v>0</v>
      </c>
      <c r="O410">
        <v>0</v>
      </c>
      <c r="P410">
        <v>0</v>
      </c>
      <c r="Q410">
        <v>0</v>
      </c>
      <c r="R410">
        <v>1</v>
      </c>
      <c r="S410">
        <v>0</v>
      </c>
      <c r="T410" t="s">
        <v>92</v>
      </c>
      <c r="U410" t="s">
        <v>42</v>
      </c>
      <c r="V410">
        <v>197</v>
      </c>
    </row>
    <row r="411" spans="1:23" x14ac:dyDescent="0.3">
      <c r="A411" t="s">
        <v>1341</v>
      </c>
      <c r="B411" t="s">
        <v>1342</v>
      </c>
      <c r="C411" t="s">
        <v>36</v>
      </c>
      <c r="D411" t="s">
        <v>1343</v>
      </c>
      <c r="E411">
        <v>75000</v>
      </c>
      <c r="F411" t="s">
        <v>55</v>
      </c>
      <c r="G411" t="s">
        <v>48</v>
      </c>
      <c r="H411" t="s">
        <v>56</v>
      </c>
      <c r="I411" t="s">
        <v>56</v>
      </c>
      <c r="K411" t="s">
        <v>50</v>
      </c>
      <c r="L411">
        <v>1</v>
      </c>
      <c r="N411">
        <v>0</v>
      </c>
      <c r="O411">
        <v>0</v>
      </c>
      <c r="P411">
        <v>0</v>
      </c>
      <c r="Q411">
        <v>0</v>
      </c>
      <c r="R411">
        <v>1</v>
      </c>
      <c r="S411">
        <v>0</v>
      </c>
      <c r="T411" t="s">
        <v>92</v>
      </c>
      <c r="U411" t="s">
        <v>42</v>
      </c>
      <c r="V411">
        <v>139</v>
      </c>
    </row>
    <row r="412" spans="1:23" x14ac:dyDescent="0.3">
      <c r="A412" t="s">
        <v>1341</v>
      </c>
      <c r="B412" t="s">
        <v>1342</v>
      </c>
      <c r="C412" t="s">
        <v>36</v>
      </c>
      <c r="D412" t="s">
        <v>1343</v>
      </c>
      <c r="E412">
        <v>75000</v>
      </c>
      <c r="F412" t="s">
        <v>55</v>
      </c>
      <c r="G412" t="s">
        <v>48</v>
      </c>
      <c r="H412" t="s">
        <v>56</v>
      </c>
      <c r="I412" t="s">
        <v>56</v>
      </c>
      <c r="K412" t="s">
        <v>50</v>
      </c>
      <c r="L412">
        <v>1</v>
      </c>
      <c r="N412">
        <v>0</v>
      </c>
      <c r="O412">
        <v>0</v>
      </c>
      <c r="P412">
        <v>0</v>
      </c>
      <c r="Q412">
        <v>0</v>
      </c>
      <c r="R412">
        <v>1</v>
      </c>
      <c r="S412">
        <v>0</v>
      </c>
      <c r="T412" t="s">
        <v>92</v>
      </c>
      <c r="U412" t="s">
        <v>42</v>
      </c>
      <c r="V412">
        <v>139</v>
      </c>
    </row>
    <row r="413" spans="1:23" x14ac:dyDescent="0.3">
      <c r="A413" t="s">
        <v>1341</v>
      </c>
      <c r="B413" t="s">
        <v>1342</v>
      </c>
      <c r="C413" t="s">
        <v>36</v>
      </c>
      <c r="D413" t="s">
        <v>1343</v>
      </c>
      <c r="E413">
        <v>75000</v>
      </c>
      <c r="F413" t="s">
        <v>55</v>
      </c>
      <c r="G413" t="s">
        <v>48</v>
      </c>
      <c r="H413" t="s">
        <v>56</v>
      </c>
      <c r="I413" t="s">
        <v>56</v>
      </c>
      <c r="K413" t="s">
        <v>50</v>
      </c>
      <c r="L413">
        <v>1</v>
      </c>
      <c r="N413">
        <v>0</v>
      </c>
      <c r="O413">
        <v>0</v>
      </c>
      <c r="P413">
        <v>0</v>
      </c>
      <c r="Q413">
        <v>0</v>
      </c>
      <c r="R413">
        <v>1</v>
      </c>
      <c r="S413">
        <v>0</v>
      </c>
      <c r="T413" t="s">
        <v>92</v>
      </c>
      <c r="U413" t="s">
        <v>42</v>
      </c>
      <c r="V413">
        <v>139</v>
      </c>
    </row>
    <row r="414" spans="1:23" x14ac:dyDescent="0.3">
      <c r="A414" t="s">
        <v>1341</v>
      </c>
      <c r="B414" t="s">
        <v>1342</v>
      </c>
      <c r="C414" t="s">
        <v>36</v>
      </c>
      <c r="D414" t="s">
        <v>1343</v>
      </c>
      <c r="E414">
        <v>75000</v>
      </c>
      <c r="F414" t="s">
        <v>55</v>
      </c>
      <c r="G414" t="s">
        <v>48</v>
      </c>
      <c r="H414" t="s">
        <v>56</v>
      </c>
      <c r="I414" t="s">
        <v>56</v>
      </c>
      <c r="K414" t="s">
        <v>50</v>
      </c>
      <c r="L414">
        <v>1</v>
      </c>
      <c r="N414">
        <v>0</v>
      </c>
      <c r="O414">
        <v>0</v>
      </c>
      <c r="P414">
        <v>0</v>
      </c>
      <c r="Q414">
        <v>0</v>
      </c>
      <c r="R414">
        <v>1</v>
      </c>
      <c r="S414">
        <v>0</v>
      </c>
      <c r="T414" t="s">
        <v>92</v>
      </c>
      <c r="U414" t="s">
        <v>42</v>
      </c>
      <c r="V414">
        <v>139</v>
      </c>
    </row>
    <row r="415" spans="1:23" x14ac:dyDescent="0.3">
      <c r="A415" t="s">
        <v>158</v>
      </c>
      <c r="B415" t="s">
        <v>1061</v>
      </c>
      <c r="C415" t="s">
        <v>1103</v>
      </c>
      <c r="D415" t="s">
        <v>1104</v>
      </c>
      <c r="E415">
        <v>75312</v>
      </c>
      <c r="F415" t="s">
        <v>60</v>
      </c>
      <c r="G415" t="s">
        <v>48</v>
      </c>
      <c r="H415" t="s">
        <v>162</v>
      </c>
      <c r="I415" t="s">
        <v>163</v>
      </c>
      <c r="J415">
        <v>2011</v>
      </c>
      <c r="K415" t="s">
        <v>50</v>
      </c>
      <c r="L415">
        <v>0</v>
      </c>
      <c r="M415">
        <v>4.4000000000000004</v>
      </c>
      <c r="N415">
        <v>0</v>
      </c>
      <c r="O415">
        <v>1</v>
      </c>
      <c r="P415">
        <v>0</v>
      </c>
      <c r="Q415">
        <v>1</v>
      </c>
      <c r="R415">
        <v>0</v>
      </c>
      <c r="S415">
        <v>1</v>
      </c>
      <c r="T415" t="s">
        <v>222</v>
      </c>
      <c r="U415" t="s">
        <v>42</v>
      </c>
      <c r="V415">
        <v>246</v>
      </c>
      <c r="W415">
        <v>11</v>
      </c>
    </row>
    <row r="416" spans="1:23" x14ac:dyDescent="0.3">
      <c r="A416" t="s">
        <v>1399</v>
      </c>
      <c r="B416" t="s">
        <v>1400</v>
      </c>
      <c r="C416" t="s">
        <v>36</v>
      </c>
      <c r="D416" t="s">
        <v>1401</v>
      </c>
      <c r="E416">
        <v>75460</v>
      </c>
      <c r="F416" t="s">
        <v>151</v>
      </c>
      <c r="G416" t="s">
        <v>48</v>
      </c>
      <c r="H416" t="s">
        <v>29</v>
      </c>
      <c r="I416" t="s">
        <v>69</v>
      </c>
      <c r="J416">
        <v>2005</v>
      </c>
      <c r="K416" t="s">
        <v>50</v>
      </c>
      <c r="L416">
        <v>1</v>
      </c>
      <c r="M416">
        <v>3.7</v>
      </c>
      <c r="N416">
        <v>0</v>
      </c>
      <c r="O416">
        <v>0</v>
      </c>
      <c r="P416">
        <v>1</v>
      </c>
      <c r="Q416">
        <v>0</v>
      </c>
      <c r="R416">
        <v>0</v>
      </c>
      <c r="S416">
        <v>0</v>
      </c>
      <c r="T416" t="s">
        <v>92</v>
      </c>
      <c r="U416" t="s">
        <v>42</v>
      </c>
      <c r="V416">
        <v>275</v>
      </c>
      <c r="W416">
        <v>17</v>
      </c>
    </row>
    <row r="417" spans="1:23" x14ac:dyDescent="0.3">
      <c r="A417" t="s">
        <v>510</v>
      </c>
      <c r="B417" t="s">
        <v>1429</v>
      </c>
      <c r="C417" t="s">
        <v>874</v>
      </c>
      <c r="D417" t="s">
        <v>1430</v>
      </c>
      <c r="E417">
        <v>75726</v>
      </c>
      <c r="F417" t="s">
        <v>27</v>
      </c>
      <c r="G417" t="s">
        <v>28</v>
      </c>
      <c r="H417" t="s">
        <v>39</v>
      </c>
      <c r="I417" t="s">
        <v>40</v>
      </c>
      <c r="J417">
        <v>1888</v>
      </c>
      <c r="K417" t="s">
        <v>31</v>
      </c>
      <c r="L417">
        <v>0</v>
      </c>
      <c r="M417">
        <v>3.8</v>
      </c>
      <c r="N417">
        <v>1</v>
      </c>
      <c r="O417">
        <v>0</v>
      </c>
      <c r="P417">
        <v>0</v>
      </c>
      <c r="Q417">
        <v>0</v>
      </c>
      <c r="R417">
        <v>1</v>
      </c>
      <c r="S417">
        <v>0</v>
      </c>
      <c r="T417" t="s">
        <v>92</v>
      </c>
      <c r="U417" t="s">
        <v>51</v>
      </c>
      <c r="V417">
        <v>574</v>
      </c>
      <c r="W417">
        <v>134</v>
      </c>
    </row>
    <row r="418" spans="1:23" x14ac:dyDescent="0.3">
      <c r="A418" t="s">
        <v>1649</v>
      </c>
      <c r="B418" t="s">
        <v>572</v>
      </c>
      <c r="C418" t="s">
        <v>1065</v>
      </c>
      <c r="D418" t="s">
        <v>1650</v>
      </c>
      <c r="E418">
        <v>76720</v>
      </c>
      <c r="F418" t="s">
        <v>85</v>
      </c>
      <c r="G418" t="s">
        <v>48</v>
      </c>
      <c r="H418" t="s">
        <v>80</v>
      </c>
      <c r="I418" t="s">
        <v>545</v>
      </c>
      <c r="J418">
        <v>2002</v>
      </c>
      <c r="K418" t="s">
        <v>204</v>
      </c>
      <c r="L418">
        <v>0</v>
      </c>
      <c r="M418">
        <v>3.9</v>
      </c>
      <c r="N418">
        <v>0</v>
      </c>
      <c r="O418">
        <v>0</v>
      </c>
      <c r="P418">
        <v>0</v>
      </c>
      <c r="Q418">
        <v>0</v>
      </c>
      <c r="R418">
        <v>0</v>
      </c>
      <c r="S418">
        <v>0</v>
      </c>
      <c r="T418" t="s">
        <v>92</v>
      </c>
      <c r="U418" t="s">
        <v>51</v>
      </c>
      <c r="V418">
        <v>552</v>
      </c>
      <c r="W418">
        <v>20</v>
      </c>
    </row>
    <row r="419" spans="1:23" x14ac:dyDescent="0.3">
      <c r="A419" t="s">
        <v>1518</v>
      </c>
      <c r="B419" t="s">
        <v>1519</v>
      </c>
      <c r="C419" t="s">
        <v>36</v>
      </c>
      <c r="D419" t="s">
        <v>1520</v>
      </c>
      <c r="E419">
        <v>77000</v>
      </c>
      <c r="F419" t="s">
        <v>56</v>
      </c>
      <c r="G419" t="s">
        <v>56</v>
      </c>
      <c r="H419" t="s">
        <v>56</v>
      </c>
      <c r="I419" t="s">
        <v>56</v>
      </c>
      <c r="K419" t="s">
        <v>56</v>
      </c>
      <c r="L419">
        <v>1</v>
      </c>
      <c r="N419">
        <v>0</v>
      </c>
      <c r="O419">
        <v>0</v>
      </c>
      <c r="P419">
        <v>0</v>
      </c>
      <c r="Q419">
        <v>0</v>
      </c>
      <c r="R419">
        <v>0</v>
      </c>
      <c r="S419">
        <v>0</v>
      </c>
      <c r="T419" t="s">
        <v>92</v>
      </c>
      <c r="U419" t="s">
        <v>42</v>
      </c>
      <c r="V419">
        <v>274</v>
      </c>
    </row>
    <row r="420" spans="1:23" x14ac:dyDescent="0.3">
      <c r="A420" t="s">
        <v>1689</v>
      </c>
      <c r="B420" t="s">
        <v>1690</v>
      </c>
      <c r="C420" t="s">
        <v>1691</v>
      </c>
      <c r="D420" t="s">
        <v>1692</v>
      </c>
      <c r="E420">
        <v>77299</v>
      </c>
      <c r="F420" t="s">
        <v>27</v>
      </c>
      <c r="G420" t="s">
        <v>28</v>
      </c>
      <c r="H420" t="s">
        <v>446</v>
      </c>
      <c r="I420" t="s">
        <v>447</v>
      </c>
      <c r="J420">
        <v>1926</v>
      </c>
      <c r="K420" t="s">
        <v>31</v>
      </c>
      <c r="L420">
        <v>0</v>
      </c>
      <c r="M420">
        <v>4</v>
      </c>
      <c r="N420">
        <v>0</v>
      </c>
      <c r="O420">
        <v>0</v>
      </c>
      <c r="P420">
        <v>0</v>
      </c>
      <c r="Q420">
        <v>0</v>
      </c>
      <c r="R420">
        <v>0</v>
      </c>
      <c r="S420">
        <v>0</v>
      </c>
      <c r="T420" t="s">
        <v>92</v>
      </c>
      <c r="U420" t="s">
        <v>51</v>
      </c>
      <c r="V420">
        <v>523</v>
      </c>
      <c r="W420">
        <v>96</v>
      </c>
    </row>
    <row r="421" spans="1:23" x14ac:dyDescent="0.3">
      <c r="A421" t="s">
        <v>1497</v>
      </c>
      <c r="B421" t="s">
        <v>1657</v>
      </c>
      <c r="C421" t="s">
        <v>1658</v>
      </c>
      <c r="D421" t="s">
        <v>1659</v>
      </c>
      <c r="E421">
        <v>77339</v>
      </c>
      <c r="F421" t="s">
        <v>85</v>
      </c>
      <c r="G421" t="s">
        <v>48</v>
      </c>
      <c r="H421" t="s">
        <v>29</v>
      </c>
      <c r="I421" t="s">
        <v>69</v>
      </c>
      <c r="K421" t="s">
        <v>50</v>
      </c>
      <c r="L421">
        <v>0</v>
      </c>
      <c r="M421">
        <v>4.7</v>
      </c>
      <c r="N421">
        <v>0</v>
      </c>
      <c r="O421">
        <v>0</v>
      </c>
      <c r="P421">
        <v>0</v>
      </c>
      <c r="Q421">
        <v>0</v>
      </c>
      <c r="R421">
        <v>1</v>
      </c>
      <c r="S421">
        <v>0</v>
      </c>
      <c r="T421" t="s">
        <v>92</v>
      </c>
      <c r="U421" t="s">
        <v>42</v>
      </c>
      <c r="V421">
        <v>234</v>
      </c>
    </row>
    <row r="422" spans="1:23" x14ac:dyDescent="0.3">
      <c r="A422" t="s">
        <v>972</v>
      </c>
      <c r="B422" t="s">
        <v>572</v>
      </c>
      <c r="C422" t="s">
        <v>1577</v>
      </c>
      <c r="D422" t="s">
        <v>1578</v>
      </c>
      <c r="E422">
        <v>78000</v>
      </c>
      <c r="F422" t="s">
        <v>151</v>
      </c>
      <c r="G422" t="s">
        <v>28</v>
      </c>
      <c r="H422" t="s">
        <v>56</v>
      </c>
      <c r="I422" t="s">
        <v>56</v>
      </c>
      <c r="K422" t="s">
        <v>50</v>
      </c>
      <c r="L422">
        <v>1</v>
      </c>
      <c r="M422">
        <v>5</v>
      </c>
      <c r="N422">
        <v>1</v>
      </c>
      <c r="O422">
        <v>0</v>
      </c>
      <c r="P422">
        <v>0</v>
      </c>
      <c r="Q422">
        <v>0</v>
      </c>
      <c r="R422">
        <v>0</v>
      </c>
      <c r="S422">
        <v>0</v>
      </c>
      <c r="T422" t="s">
        <v>92</v>
      </c>
      <c r="U422" t="s">
        <v>42</v>
      </c>
      <c r="V422">
        <v>101</v>
      </c>
    </row>
    <row r="423" spans="1:23" x14ac:dyDescent="0.3">
      <c r="A423" t="s">
        <v>2019</v>
      </c>
      <c r="B423" t="s">
        <v>2020</v>
      </c>
      <c r="C423" t="s">
        <v>36</v>
      </c>
      <c r="D423" t="s">
        <v>2021</v>
      </c>
      <c r="E423">
        <v>78000</v>
      </c>
      <c r="F423" t="s">
        <v>56</v>
      </c>
      <c r="G423" t="s">
        <v>56</v>
      </c>
      <c r="H423" t="s">
        <v>56</v>
      </c>
      <c r="I423" t="s">
        <v>56</v>
      </c>
      <c r="K423" t="s">
        <v>56</v>
      </c>
      <c r="L423">
        <v>0</v>
      </c>
      <c r="N423">
        <v>0</v>
      </c>
      <c r="O423">
        <v>0</v>
      </c>
      <c r="P423">
        <v>0</v>
      </c>
      <c r="Q423">
        <v>0</v>
      </c>
      <c r="R423">
        <v>0</v>
      </c>
      <c r="S423">
        <v>1</v>
      </c>
      <c r="T423" t="s">
        <v>509</v>
      </c>
      <c r="U423" t="s">
        <v>42</v>
      </c>
      <c r="V423">
        <v>217</v>
      </c>
    </row>
    <row r="424" spans="1:23" x14ac:dyDescent="0.3">
      <c r="A424" t="s">
        <v>1043</v>
      </c>
      <c r="B424" t="s">
        <v>387</v>
      </c>
      <c r="C424" t="s">
        <v>1044</v>
      </c>
      <c r="D424" t="s">
        <v>1045</v>
      </c>
      <c r="E424">
        <v>78453</v>
      </c>
      <c r="F424" t="s">
        <v>151</v>
      </c>
      <c r="G424" t="s">
        <v>48</v>
      </c>
      <c r="H424" t="s">
        <v>684</v>
      </c>
      <c r="I424" t="s">
        <v>685</v>
      </c>
      <c r="J424">
        <v>1993</v>
      </c>
      <c r="K424" t="s">
        <v>261</v>
      </c>
      <c r="L424">
        <v>0</v>
      </c>
      <c r="M424">
        <v>4.0999999999999996</v>
      </c>
      <c r="N424">
        <v>1</v>
      </c>
      <c r="O424">
        <v>1</v>
      </c>
      <c r="P424">
        <v>1</v>
      </c>
      <c r="Q424">
        <v>0</v>
      </c>
      <c r="R424">
        <v>1</v>
      </c>
      <c r="S424">
        <v>0</v>
      </c>
      <c r="T424" t="s">
        <v>222</v>
      </c>
      <c r="U424" t="s">
        <v>51</v>
      </c>
      <c r="V424">
        <v>635</v>
      </c>
      <c r="W424">
        <v>29</v>
      </c>
    </row>
    <row r="425" spans="1:23" x14ac:dyDescent="0.3">
      <c r="A425" t="s">
        <v>1043</v>
      </c>
      <c r="B425" t="s">
        <v>387</v>
      </c>
      <c r="C425" t="s">
        <v>1044</v>
      </c>
      <c r="D425" t="s">
        <v>1045</v>
      </c>
      <c r="E425">
        <v>78453</v>
      </c>
      <c r="F425" t="s">
        <v>151</v>
      </c>
      <c r="G425" t="s">
        <v>48</v>
      </c>
      <c r="H425" t="s">
        <v>684</v>
      </c>
      <c r="I425" t="s">
        <v>685</v>
      </c>
      <c r="J425">
        <v>1993</v>
      </c>
      <c r="K425" t="s">
        <v>261</v>
      </c>
      <c r="L425">
        <v>0</v>
      </c>
      <c r="M425">
        <v>4.0999999999999996</v>
      </c>
      <c r="N425">
        <v>1</v>
      </c>
      <c r="O425">
        <v>1</v>
      </c>
      <c r="P425">
        <v>1</v>
      </c>
      <c r="Q425">
        <v>0</v>
      </c>
      <c r="R425">
        <v>1</v>
      </c>
      <c r="S425">
        <v>0</v>
      </c>
      <c r="T425" t="s">
        <v>222</v>
      </c>
      <c r="U425" t="s">
        <v>51</v>
      </c>
      <c r="V425">
        <v>635</v>
      </c>
      <c r="W425">
        <v>29</v>
      </c>
    </row>
    <row r="426" spans="1:23" x14ac:dyDescent="0.3">
      <c r="A426" t="s">
        <v>1874</v>
      </c>
      <c r="B426" t="s">
        <v>1908</v>
      </c>
      <c r="C426" t="s">
        <v>1876</v>
      </c>
      <c r="D426" t="s">
        <v>1909</v>
      </c>
      <c r="E426">
        <v>78739</v>
      </c>
      <c r="F426" t="s">
        <v>67</v>
      </c>
      <c r="G426" t="s">
        <v>265</v>
      </c>
      <c r="H426" t="s">
        <v>162</v>
      </c>
      <c r="I426" t="s">
        <v>266</v>
      </c>
      <c r="J426">
        <v>1947</v>
      </c>
      <c r="K426" t="s">
        <v>212</v>
      </c>
      <c r="L426">
        <v>0</v>
      </c>
      <c r="M426">
        <v>3.6</v>
      </c>
      <c r="N426">
        <v>1</v>
      </c>
      <c r="O426">
        <v>0</v>
      </c>
      <c r="P426">
        <v>0</v>
      </c>
      <c r="Q426">
        <v>0</v>
      </c>
      <c r="R426">
        <v>1</v>
      </c>
      <c r="S426">
        <v>1</v>
      </c>
      <c r="T426" t="s">
        <v>1725</v>
      </c>
      <c r="U426" t="s">
        <v>33</v>
      </c>
      <c r="V426">
        <v>675</v>
      </c>
      <c r="W426">
        <v>75</v>
      </c>
    </row>
    <row r="427" spans="1:23" x14ac:dyDescent="0.3">
      <c r="A427" t="s">
        <v>1603</v>
      </c>
      <c r="B427" t="s">
        <v>572</v>
      </c>
      <c r="C427" t="s">
        <v>1604</v>
      </c>
      <c r="D427" t="s">
        <v>1605</v>
      </c>
      <c r="E427">
        <v>78797</v>
      </c>
      <c r="F427" t="s">
        <v>56</v>
      </c>
      <c r="G427" t="s">
        <v>56</v>
      </c>
      <c r="H427" t="s">
        <v>56</v>
      </c>
      <c r="I427" t="s">
        <v>56</v>
      </c>
      <c r="K427" t="s">
        <v>56</v>
      </c>
      <c r="L427">
        <v>0</v>
      </c>
      <c r="N427">
        <v>0</v>
      </c>
      <c r="O427">
        <v>0</v>
      </c>
      <c r="P427">
        <v>0</v>
      </c>
      <c r="Q427">
        <v>0</v>
      </c>
      <c r="R427">
        <v>0</v>
      </c>
      <c r="S427">
        <v>0</v>
      </c>
      <c r="T427" t="s">
        <v>92</v>
      </c>
      <c r="U427" t="s">
        <v>42</v>
      </c>
      <c r="V427">
        <v>43</v>
      </c>
    </row>
    <row r="428" spans="1:23" x14ac:dyDescent="0.3">
      <c r="A428" t="s">
        <v>889</v>
      </c>
      <c r="B428" t="s">
        <v>890</v>
      </c>
      <c r="C428" t="s">
        <v>891</v>
      </c>
      <c r="D428" t="s">
        <v>892</v>
      </c>
      <c r="E428">
        <v>79473</v>
      </c>
      <c r="F428" t="s">
        <v>27</v>
      </c>
      <c r="G428" t="s">
        <v>28</v>
      </c>
      <c r="H428" t="s">
        <v>120</v>
      </c>
      <c r="I428" t="s">
        <v>764</v>
      </c>
      <c r="J428">
        <v>1837</v>
      </c>
      <c r="K428" t="s">
        <v>31</v>
      </c>
      <c r="L428">
        <v>0</v>
      </c>
      <c r="M428">
        <v>4.0999999999999996</v>
      </c>
      <c r="N428">
        <v>1</v>
      </c>
      <c r="O428">
        <v>0</v>
      </c>
      <c r="P428">
        <v>0</v>
      </c>
      <c r="Q428">
        <v>0</v>
      </c>
      <c r="R428">
        <v>0</v>
      </c>
      <c r="S428">
        <v>0</v>
      </c>
      <c r="T428" t="s">
        <v>509</v>
      </c>
      <c r="U428" t="s">
        <v>42</v>
      </c>
      <c r="V428">
        <v>350</v>
      </c>
      <c r="W428">
        <v>185</v>
      </c>
    </row>
    <row r="429" spans="1:23" x14ac:dyDescent="0.3">
      <c r="A429" t="s">
        <v>889</v>
      </c>
      <c r="B429" t="s">
        <v>890</v>
      </c>
      <c r="C429" t="s">
        <v>891</v>
      </c>
      <c r="D429" t="s">
        <v>892</v>
      </c>
      <c r="E429">
        <v>79473</v>
      </c>
      <c r="F429" t="s">
        <v>27</v>
      </c>
      <c r="G429" t="s">
        <v>28</v>
      </c>
      <c r="H429" t="s">
        <v>120</v>
      </c>
      <c r="I429" t="s">
        <v>764</v>
      </c>
      <c r="J429">
        <v>1837</v>
      </c>
      <c r="K429" t="s">
        <v>31</v>
      </c>
      <c r="L429">
        <v>0</v>
      </c>
      <c r="M429">
        <v>4.0999999999999996</v>
      </c>
      <c r="N429">
        <v>1</v>
      </c>
      <c r="O429">
        <v>0</v>
      </c>
      <c r="P429">
        <v>0</v>
      </c>
      <c r="Q429">
        <v>0</v>
      </c>
      <c r="R429">
        <v>0</v>
      </c>
      <c r="S429">
        <v>0</v>
      </c>
      <c r="T429" t="s">
        <v>509</v>
      </c>
      <c r="U429" t="s">
        <v>42</v>
      </c>
      <c r="V429">
        <v>350</v>
      </c>
      <c r="W429">
        <v>185</v>
      </c>
    </row>
    <row r="430" spans="1:23" x14ac:dyDescent="0.3">
      <c r="A430" t="s">
        <v>1071</v>
      </c>
      <c r="B430" t="s">
        <v>387</v>
      </c>
      <c r="C430" t="s">
        <v>36</v>
      </c>
      <c r="D430" t="s">
        <v>1072</v>
      </c>
      <c r="E430">
        <v>79800</v>
      </c>
      <c r="F430" t="s">
        <v>60</v>
      </c>
      <c r="G430" t="s">
        <v>48</v>
      </c>
      <c r="H430" t="s">
        <v>56</v>
      </c>
      <c r="I430" t="s">
        <v>56</v>
      </c>
      <c r="K430" t="s">
        <v>50</v>
      </c>
      <c r="L430">
        <v>1</v>
      </c>
      <c r="N430">
        <v>0</v>
      </c>
      <c r="O430">
        <v>0</v>
      </c>
      <c r="P430">
        <v>0</v>
      </c>
      <c r="Q430">
        <v>0</v>
      </c>
      <c r="R430">
        <v>0</v>
      </c>
      <c r="S430">
        <v>0</v>
      </c>
      <c r="T430" t="s">
        <v>222</v>
      </c>
      <c r="U430" t="s">
        <v>42</v>
      </c>
      <c r="V430">
        <v>61</v>
      </c>
    </row>
    <row r="431" spans="1:23" x14ac:dyDescent="0.3">
      <c r="A431" t="s">
        <v>1071</v>
      </c>
      <c r="B431" t="s">
        <v>387</v>
      </c>
      <c r="C431" t="s">
        <v>36</v>
      </c>
      <c r="D431" t="s">
        <v>1072</v>
      </c>
      <c r="E431">
        <v>79800</v>
      </c>
      <c r="F431" t="s">
        <v>60</v>
      </c>
      <c r="G431" t="s">
        <v>48</v>
      </c>
      <c r="H431" t="s">
        <v>56</v>
      </c>
      <c r="I431" t="s">
        <v>56</v>
      </c>
      <c r="K431" t="s">
        <v>50</v>
      </c>
      <c r="L431">
        <v>1</v>
      </c>
      <c r="N431">
        <v>0</v>
      </c>
      <c r="O431">
        <v>0</v>
      </c>
      <c r="P431">
        <v>0</v>
      </c>
      <c r="Q431">
        <v>0</v>
      </c>
      <c r="R431">
        <v>0</v>
      </c>
      <c r="S431">
        <v>0</v>
      </c>
      <c r="T431" t="s">
        <v>222</v>
      </c>
      <c r="U431" t="s">
        <v>42</v>
      </c>
      <c r="V431">
        <v>61</v>
      </c>
    </row>
    <row r="432" spans="1:23" x14ac:dyDescent="0.3">
      <c r="A432" t="s">
        <v>1396</v>
      </c>
      <c r="B432" t="s">
        <v>572</v>
      </c>
      <c r="C432" t="s">
        <v>1397</v>
      </c>
      <c r="D432" t="s">
        <v>1398</v>
      </c>
      <c r="E432">
        <v>80000</v>
      </c>
      <c r="F432" t="s">
        <v>60</v>
      </c>
      <c r="G432" t="s">
        <v>48</v>
      </c>
      <c r="H432" t="s">
        <v>56</v>
      </c>
      <c r="I432" t="s">
        <v>56</v>
      </c>
      <c r="K432" t="s">
        <v>50</v>
      </c>
      <c r="L432">
        <v>1</v>
      </c>
      <c r="M432">
        <v>3.9</v>
      </c>
      <c r="N432">
        <v>0</v>
      </c>
      <c r="O432">
        <v>0</v>
      </c>
      <c r="P432">
        <v>0</v>
      </c>
      <c r="Q432">
        <v>0</v>
      </c>
      <c r="R432">
        <v>1</v>
      </c>
      <c r="S432">
        <v>0</v>
      </c>
      <c r="T432" t="s">
        <v>92</v>
      </c>
      <c r="U432" t="s">
        <v>51</v>
      </c>
      <c r="V432">
        <v>172</v>
      </c>
    </row>
    <row r="433" spans="1:23" x14ac:dyDescent="0.3">
      <c r="A433" t="s">
        <v>1488</v>
      </c>
      <c r="B433" t="s">
        <v>1489</v>
      </c>
      <c r="C433" t="s">
        <v>1490</v>
      </c>
      <c r="D433" t="s">
        <v>1491</v>
      </c>
      <c r="E433">
        <v>80000</v>
      </c>
      <c r="F433" t="s">
        <v>60</v>
      </c>
      <c r="G433" t="s">
        <v>1492</v>
      </c>
      <c r="H433" t="s">
        <v>86</v>
      </c>
      <c r="I433" t="s">
        <v>1493</v>
      </c>
      <c r="J433">
        <v>2018</v>
      </c>
      <c r="K433" t="s">
        <v>50</v>
      </c>
      <c r="L433">
        <v>1</v>
      </c>
      <c r="M433">
        <v>4.4000000000000004</v>
      </c>
      <c r="N433">
        <v>0</v>
      </c>
      <c r="O433">
        <v>0</v>
      </c>
      <c r="P433">
        <v>0</v>
      </c>
      <c r="Q433">
        <v>0</v>
      </c>
      <c r="R433">
        <v>0</v>
      </c>
      <c r="S433">
        <v>0</v>
      </c>
      <c r="T433" t="s">
        <v>92</v>
      </c>
      <c r="U433" t="s">
        <v>51</v>
      </c>
      <c r="V433">
        <v>455</v>
      </c>
      <c r="W433">
        <v>4</v>
      </c>
    </row>
    <row r="434" spans="1:23" x14ac:dyDescent="0.3">
      <c r="A434" t="s">
        <v>1916</v>
      </c>
      <c r="B434" t="s">
        <v>1759</v>
      </c>
      <c r="C434" t="s">
        <v>36</v>
      </c>
      <c r="D434" t="s">
        <v>1917</v>
      </c>
      <c r="E434">
        <v>80000</v>
      </c>
      <c r="F434" t="s">
        <v>56</v>
      </c>
      <c r="G434" t="s">
        <v>56</v>
      </c>
      <c r="H434" t="s">
        <v>56</v>
      </c>
      <c r="I434" t="s">
        <v>56</v>
      </c>
      <c r="K434" t="s">
        <v>56</v>
      </c>
      <c r="L434">
        <v>0</v>
      </c>
      <c r="N434">
        <v>1</v>
      </c>
      <c r="O434">
        <v>1</v>
      </c>
      <c r="P434">
        <v>1</v>
      </c>
      <c r="Q434">
        <v>1</v>
      </c>
      <c r="R434">
        <v>0</v>
      </c>
      <c r="S434">
        <v>0</v>
      </c>
      <c r="T434" t="s">
        <v>1725</v>
      </c>
      <c r="U434" t="s">
        <v>42</v>
      </c>
      <c r="V434">
        <v>175</v>
      </c>
    </row>
    <row r="435" spans="1:23" x14ac:dyDescent="0.3">
      <c r="A435" t="s">
        <v>271</v>
      </c>
      <c r="B435" t="s">
        <v>272</v>
      </c>
      <c r="C435" t="s">
        <v>273</v>
      </c>
      <c r="D435" t="s">
        <v>274</v>
      </c>
      <c r="E435">
        <v>80173</v>
      </c>
      <c r="F435" t="s">
        <v>27</v>
      </c>
      <c r="G435" t="s">
        <v>28</v>
      </c>
      <c r="H435" t="s">
        <v>101</v>
      </c>
      <c r="I435" t="s">
        <v>102</v>
      </c>
      <c r="J435">
        <v>1887</v>
      </c>
      <c r="K435" t="s">
        <v>31</v>
      </c>
      <c r="L435">
        <v>0</v>
      </c>
      <c r="M435">
        <v>4.2</v>
      </c>
      <c r="N435">
        <v>1</v>
      </c>
      <c r="O435">
        <v>0</v>
      </c>
      <c r="P435">
        <v>0</v>
      </c>
      <c r="Q435">
        <v>0</v>
      </c>
      <c r="R435">
        <v>1</v>
      </c>
      <c r="S435">
        <v>1</v>
      </c>
      <c r="T435" t="s">
        <v>32</v>
      </c>
      <c r="U435" t="s">
        <v>42</v>
      </c>
      <c r="V435">
        <v>445</v>
      </c>
      <c r="W435">
        <v>135</v>
      </c>
    </row>
    <row r="436" spans="1:23" x14ac:dyDescent="0.3">
      <c r="A436" t="s">
        <v>187</v>
      </c>
      <c r="B436" t="s">
        <v>188</v>
      </c>
      <c r="C436" t="s">
        <v>36</v>
      </c>
      <c r="D436" t="s">
        <v>189</v>
      </c>
      <c r="E436">
        <v>80700</v>
      </c>
      <c r="F436" t="s">
        <v>60</v>
      </c>
      <c r="G436" t="s">
        <v>28</v>
      </c>
      <c r="H436" t="s">
        <v>86</v>
      </c>
      <c r="I436" t="s">
        <v>87</v>
      </c>
      <c r="K436" t="s">
        <v>112</v>
      </c>
      <c r="L436">
        <v>1</v>
      </c>
      <c r="M436">
        <v>1</v>
      </c>
      <c r="N436">
        <v>1</v>
      </c>
      <c r="O436">
        <v>1</v>
      </c>
      <c r="P436">
        <v>0</v>
      </c>
      <c r="Q436">
        <v>0</v>
      </c>
      <c r="R436">
        <v>0</v>
      </c>
      <c r="S436">
        <v>1</v>
      </c>
      <c r="T436" t="s">
        <v>32</v>
      </c>
      <c r="U436" t="s">
        <v>42</v>
      </c>
      <c r="V436">
        <v>115</v>
      </c>
    </row>
    <row r="437" spans="1:23" x14ac:dyDescent="0.3">
      <c r="A437" t="s">
        <v>1616</v>
      </c>
      <c r="B437" t="s">
        <v>1617</v>
      </c>
      <c r="C437" t="s">
        <v>1065</v>
      </c>
      <c r="D437" t="s">
        <v>1618</v>
      </c>
      <c r="E437">
        <v>80867</v>
      </c>
      <c r="F437" t="s">
        <v>85</v>
      </c>
      <c r="G437" t="s">
        <v>48</v>
      </c>
      <c r="H437" t="s">
        <v>80</v>
      </c>
      <c r="I437" t="s">
        <v>81</v>
      </c>
      <c r="J437">
        <v>1997</v>
      </c>
      <c r="K437" t="s">
        <v>204</v>
      </c>
      <c r="L437">
        <v>0</v>
      </c>
      <c r="M437">
        <v>4.3</v>
      </c>
      <c r="N437">
        <v>1</v>
      </c>
      <c r="O437">
        <v>0</v>
      </c>
      <c r="P437">
        <v>0</v>
      </c>
      <c r="Q437">
        <v>0</v>
      </c>
      <c r="R437">
        <v>0</v>
      </c>
      <c r="S437">
        <v>0</v>
      </c>
      <c r="T437" t="s">
        <v>92</v>
      </c>
      <c r="U437" t="s">
        <v>42</v>
      </c>
      <c r="V437">
        <v>353</v>
      </c>
      <c r="W437">
        <v>25</v>
      </c>
    </row>
    <row r="438" spans="1:23" x14ac:dyDescent="0.3">
      <c r="A438" t="s">
        <v>463</v>
      </c>
      <c r="B438" t="s">
        <v>148</v>
      </c>
      <c r="C438" t="s">
        <v>464</v>
      </c>
      <c r="D438" t="s">
        <v>465</v>
      </c>
      <c r="E438">
        <v>80947</v>
      </c>
      <c r="F438" t="s">
        <v>60</v>
      </c>
      <c r="G438" t="s">
        <v>347</v>
      </c>
      <c r="H438" t="s">
        <v>348</v>
      </c>
      <c r="I438" t="s">
        <v>348</v>
      </c>
      <c r="J438">
        <v>2012</v>
      </c>
      <c r="K438" t="s">
        <v>166</v>
      </c>
      <c r="L438">
        <v>0</v>
      </c>
      <c r="M438">
        <v>3.4</v>
      </c>
      <c r="N438">
        <v>1</v>
      </c>
      <c r="O438">
        <v>0</v>
      </c>
      <c r="P438">
        <v>0</v>
      </c>
      <c r="Q438">
        <v>0</v>
      </c>
      <c r="R438">
        <v>0</v>
      </c>
      <c r="S438">
        <v>0</v>
      </c>
      <c r="T438" t="s">
        <v>32</v>
      </c>
      <c r="U438" t="s">
        <v>33</v>
      </c>
      <c r="V438">
        <v>467</v>
      </c>
      <c r="W438">
        <v>10</v>
      </c>
    </row>
    <row r="439" spans="1:23" x14ac:dyDescent="0.3">
      <c r="A439" t="s">
        <v>1506</v>
      </c>
      <c r="B439" t="s">
        <v>572</v>
      </c>
      <c r="C439" t="s">
        <v>36</v>
      </c>
      <c r="D439" t="s">
        <v>1507</v>
      </c>
      <c r="E439">
        <v>81000</v>
      </c>
      <c r="F439" t="s">
        <v>67</v>
      </c>
      <c r="G439" t="s">
        <v>28</v>
      </c>
      <c r="H439" t="s">
        <v>101</v>
      </c>
      <c r="I439" t="s">
        <v>102</v>
      </c>
      <c r="J439">
        <v>1997</v>
      </c>
      <c r="K439" t="s">
        <v>41</v>
      </c>
      <c r="L439">
        <v>1</v>
      </c>
      <c r="M439">
        <v>4.0999999999999996</v>
      </c>
      <c r="N439">
        <v>0</v>
      </c>
      <c r="O439">
        <v>0</v>
      </c>
      <c r="P439">
        <v>0</v>
      </c>
      <c r="Q439">
        <v>0</v>
      </c>
      <c r="R439">
        <v>1</v>
      </c>
      <c r="S439">
        <v>0</v>
      </c>
      <c r="T439" t="s">
        <v>92</v>
      </c>
      <c r="U439" t="s">
        <v>33</v>
      </c>
      <c r="V439">
        <v>366</v>
      </c>
      <c r="W439">
        <v>25</v>
      </c>
    </row>
    <row r="440" spans="1:23" x14ac:dyDescent="0.3">
      <c r="A440" t="s">
        <v>1999</v>
      </c>
      <c r="B440" t="s">
        <v>2000</v>
      </c>
      <c r="C440" t="s">
        <v>45</v>
      </c>
      <c r="D440" t="s">
        <v>2001</v>
      </c>
      <c r="E440">
        <v>81000</v>
      </c>
      <c r="F440" t="s">
        <v>67</v>
      </c>
      <c r="G440" t="s">
        <v>48</v>
      </c>
      <c r="H440" t="s">
        <v>384</v>
      </c>
      <c r="I440" t="s">
        <v>2002</v>
      </c>
      <c r="J440">
        <v>1973</v>
      </c>
      <c r="K440" t="s">
        <v>261</v>
      </c>
      <c r="L440">
        <v>0</v>
      </c>
      <c r="M440">
        <v>3.7</v>
      </c>
      <c r="N440">
        <v>1</v>
      </c>
      <c r="O440">
        <v>0</v>
      </c>
      <c r="P440">
        <v>0</v>
      </c>
      <c r="Q440">
        <v>1</v>
      </c>
      <c r="R440">
        <v>1</v>
      </c>
      <c r="S440">
        <v>1</v>
      </c>
      <c r="T440" t="s">
        <v>509</v>
      </c>
      <c r="U440" t="s">
        <v>51</v>
      </c>
      <c r="V440">
        <v>419</v>
      </c>
      <c r="W440">
        <v>49</v>
      </c>
    </row>
    <row r="441" spans="1:23" x14ac:dyDescent="0.3">
      <c r="A441" t="s">
        <v>1579</v>
      </c>
      <c r="B441" t="s">
        <v>1580</v>
      </c>
      <c r="C441" t="s">
        <v>1581</v>
      </c>
      <c r="D441" t="s">
        <v>1582</v>
      </c>
      <c r="E441">
        <v>81100</v>
      </c>
      <c r="F441" t="s">
        <v>60</v>
      </c>
      <c r="G441" t="s">
        <v>48</v>
      </c>
      <c r="H441" t="s">
        <v>29</v>
      </c>
      <c r="I441" t="s">
        <v>69</v>
      </c>
      <c r="J441">
        <v>2001</v>
      </c>
      <c r="K441" t="s">
        <v>112</v>
      </c>
      <c r="L441">
        <v>1</v>
      </c>
      <c r="M441">
        <v>3.8</v>
      </c>
      <c r="N441">
        <v>1</v>
      </c>
      <c r="O441">
        <v>0</v>
      </c>
      <c r="P441">
        <v>0</v>
      </c>
      <c r="Q441">
        <v>0</v>
      </c>
      <c r="R441">
        <v>0</v>
      </c>
      <c r="S441">
        <v>0</v>
      </c>
      <c r="T441" t="s">
        <v>92</v>
      </c>
      <c r="U441" t="s">
        <v>33</v>
      </c>
      <c r="V441">
        <v>284</v>
      </c>
      <c r="W441">
        <v>21</v>
      </c>
    </row>
    <row r="442" spans="1:23" x14ac:dyDescent="0.3">
      <c r="A442" t="s">
        <v>1714</v>
      </c>
      <c r="B442" t="s">
        <v>572</v>
      </c>
      <c r="C442" t="s">
        <v>1715</v>
      </c>
      <c r="D442" t="s">
        <v>1716</v>
      </c>
      <c r="E442">
        <v>81136</v>
      </c>
      <c r="F442" t="s">
        <v>151</v>
      </c>
      <c r="G442" t="s">
        <v>28</v>
      </c>
      <c r="H442" t="s">
        <v>80</v>
      </c>
      <c r="I442" t="s">
        <v>1503</v>
      </c>
      <c r="K442" t="s">
        <v>204</v>
      </c>
      <c r="L442">
        <v>0</v>
      </c>
      <c r="M442">
        <v>3.2</v>
      </c>
      <c r="N442">
        <v>0</v>
      </c>
      <c r="O442">
        <v>0</v>
      </c>
      <c r="P442">
        <v>0</v>
      </c>
      <c r="Q442">
        <v>0</v>
      </c>
      <c r="R442">
        <v>1</v>
      </c>
      <c r="S442">
        <v>0</v>
      </c>
      <c r="T442" t="s">
        <v>92</v>
      </c>
      <c r="U442" t="s">
        <v>51</v>
      </c>
      <c r="V442">
        <v>310</v>
      </c>
    </row>
    <row r="443" spans="1:23" x14ac:dyDescent="0.3">
      <c r="A443" t="s">
        <v>1714</v>
      </c>
      <c r="B443" t="s">
        <v>572</v>
      </c>
      <c r="C443" t="s">
        <v>1715</v>
      </c>
      <c r="D443" t="s">
        <v>1716</v>
      </c>
      <c r="E443">
        <v>81136</v>
      </c>
      <c r="F443" t="s">
        <v>151</v>
      </c>
      <c r="G443" t="s">
        <v>28</v>
      </c>
      <c r="H443" t="s">
        <v>80</v>
      </c>
      <c r="I443" t="s">
        <v>1503</v>
      </c>
      <c r="K443" t="s">
        <v>204</v>
      </c>
      <c r="L443">
        <v>0</v>
      </c>
      <c r="M443">
        <v>3.2</v>
      </c>
      <c r="N443">
        <v>0</v>
      </c>
      <c r="O443">
        <v>0</v>
      </c>
      <c r="P443">
        <v>0</v>
      </c>
      <c r="Q443">
        <v>0</v>
      </c>
      <c r="R443">
        <v>1</v>
      </c>
      <c r="S443">
        <v>0</v>
      </c>
      <c r="T443" t="s">
        <v>92</v>
      </c>
      <c r="U443" t="s">
        <v>51</v>
      </c>
      <c r="V443">
        <v>310</v>
      </c>
    </row>
    <row r="444" spans="1:23" x14ac:dyDescent="0.3">
      <c r="A444" t="s">
        <v>1714</v>
      </c>
      <c r="B444" t="s">
        <v>572</v>
      </c>
      <c r="C444" t="s">
        <v>1715</v>
      </c>
      <c r="D444" t="s">
        <v>1716</v>
      </c>
      <c r="E444">
        <v>81136</v>
      </c>
      <c r="F444" t="s">
        <v>151</v>
      </c>
      <c r="G444" t="s">
        <v>28</v>
      </c>
      <c r="H444" t="s">
        <v>80</v>
      </c>
      <c r="I444" t="s">
        <v>1503</v>
      </c>
      <c r="K444" t="s">
        <v>204</v>
      </c>
      <c r="L444">
        <v>0</v>
      </c>
      <c r="M444">
        <v>3.2</v>
      </c>
      <c r="N444">
        <v>0</v>
      </c>
      <c r="O444">
        <v>0</v>
      </c>
      <c r="P444">
        <v>0</v>
      </c>
      <c r="Q444">
        <v>0</v>
      </c>
      <c r="R444">
        <v>1</v>
      </c>
      <c r="S444">
        <v>0</v>
      </c>
      <c r="T444" t="s">
        <v>92</v>
      </c>
      <c r="U444" t="s">
        <v>51</v>
      </c>
      <c r="V444">
        <v>310</v>
      </c>
    </row>
    <row r="445" spans="1:23" x14ac:dyDescent="0.3">
      <c r="A445" t="s">
        <v>1714</v>
      </c>
      <c r="B445" t="s">
        <v>572</v>
      </c>
      <c r="C445" t="s">
        <v>1715</v>
      </c>
      <c r="D445" t="s">
        <v>1716</v>
      </c>
      <c r="E445">
        <v>81136</v>
      </c>
      <c r="F445" t="s">
        <v>151</v>
      </c>
      <c r="G445" t="s">
        <v>28</v>
      </c>
      <c r="H445" t="s">
        <v>80</v>
      </c>
      <c r="I445" t="s">
        <v>1503</v>
      </c>
      <c r="K445" t="s">
        <v>204</v>
      </c>
      <c r="L445">
        <v>0</v>
      </c>
      <c r="M445">
        <v>3.2</v>
      </c>
      <c r="N445">
        <v>0</v>
      </c>
      <c r="O445">
        <v>0</v>
      </c>
      <c r="P445">
        <v>0</v>
      </c>
      <c r="Q445">
        <v>0</v>
      </c>
      <c r="R445">
        <v>1</v>
      </c>
      <c r="S445">
        <v>0</v>
      </c>
      <c r="T445" t="s">
        <v>92</v>
      </c>
      <c r="U445" t="s">
        <v>51</v>
      </c>
      <c r="V445">
        <v>310</v>
      </c>
    </row>
    <row r="446" spans="1:23" x14ac:dyDescent="0.3">
      <c r="A446" t="s">
        <v>1424</v>
      </c>
      <c r="B446" t="s">
        <v>1425</v>
      </c>
      <c r="C446" t="s">
        <v>1426</v>
      </c>
      <c r="D446" t="s">
        <v>1427</v>
      </c>
      <c r="E446">
        <v>81335</v>
      </c>
      <c r="F446" t="s">
        <v>27</v>
      </c>
      <c r="G446" t="s">
        <v>28</v>
      </c>
      <c r="H446" t="s">
        <v>120</v>
      </c>
      <c r="I446" t="s">
        <v>1428</v>
      </c>
      <c r="J446">
        <v>1989</v>
      </c>
      <c r="K446" t="s">
        <v>82</v>
      </c>
      <c r="L446">
        <v>0</v>
      </c>
      <c r="M446">
        <v>4</v>
      </c>
      <c r="N446">
        <v>1</v>
      </c>
      <c r="O446">
        <v>0</v>
      </c>
      <c r="P446">
        <v>0</v>
      </c>
      <c r="Q446">
        <v>0</v>
      </c>
      <c r="R446">
        <v>1</v>
      </c>
      <c r="S446">
        <v>0</v>
      </c>
      <c r="T446" t="s">
        <v>92</v>
      </c>
      <c r="U446" t="s">
        <v>51</v>
      </c>
      <c r="V446">
        <v>394</v>
      </c>
      <c r="W446">
        <v>33</v>
      </c>
    </row>
    <row r="447" spans="1:23" x14ac:dyDescent="0.3">
      <c r="A447" t="s">
        <v>1280</v>
      </c>
      <c r="B447" t="s">
        <v>1281</v>
      </c>
      <c r="C447" t="s">
        <v>1282</v>
      </c>
      <c r="D447" t="s">
        <v>1283</v>
      </c>
      <c r="E447">
        <v>81446</v>
      </c>
      <c r="F447" t="s">
        <v>27</v>
      </c>
      <c r="G447" t="s">
        <v>28</v>
      </c>
      <c r="H447" t="s">
        <v>348</v>
      </c>
      <c r="I447" t="s">
        <v>348</v>
      </c>
      <c r="J447">
        <v>1916</v>
      </c>
      <c r="K447" t="s">
        <v>31</v>
      </c>
      <c r="L447">
        <v>0</v>
      </c>
      <c r="M447">
        <v>3.8</v>
      </c>
      <c r="N447">
        <v>1</v>
      </c>
      <c r="O447">
        <v>0</v>
      </c>
      <c r="P447">
        <v>0</v>
      </c>
      <c r="Q447">
        <v>0</v>
      </c>
      <c r="R447">
        <v>1</v>
      </c>
      <c r="S447">
        <v>1</v>
      </c>
      <c r="T447" t="s">
        <v>222</v>
      </c>
      <c r="U447" t="s">
        <v>33</v>
      </c>
      <c r="V447">
        <v>663</v>
      </c>
      <c r="W447">
        <v>106</v>
      </c>
    </row>
    <row r="448" spans="1:23" x14ac:dyDescent="0.3">
      <c r="A448" t="s">
        <v>877</v>
      </c>
      <c r="B448" t="s">
        <v>58</v>
      </c>
      <c r="C448" t="s">
        <v>878</v>
      </c>
      <c r="D448" t="s">
        <v>879</v>
      </c>
      <c r="E448">
        <v>81911</v>
      </c>
      <c r="F448" t="s">
        <v>85</v>
      </c>
      <c r="G448" t="s">
        <v>318</v>
      </c>
      <c r="H448" t="s">
        <v>319</v>
      </c>
      <c r="I448" t="s">
        <v>320</v>
      </c>
      <c r="J448">
        <v>1846</v>
      </c>
      <c r="K448" t="s">
        <v>204</v>
      </c>
      <c r="L448">
        <v>0</v>
      </c>
      <c r="M448">
        <v>4</v>
      </c>
      <c r="N448">
        <v>1</v>
      </c>
      <c r="O448">
        <v>0</v>
      </c>
      <c r="P448">
        <v>0</v>
      </c>
      <c r="Q448">
        <v>0</v>
      </c>
      <c r="R448">
        <v>1</v>
      </c>
      <c r="S448">
        <v>0</v>
      </c>
      <c r="T448" t="s">
        <v>32</v>
      </c>
      <c r="U448" t="s">
        <v>51</v>
      </c>
      <c r="V448">
        <v>416</v>
      </c>
      <c r="W448">
        <v>176</v>
      </c>
    </row>
    <row r="449" spans="1:23" x14ac:dyDescent="0.3">
      <c r="A449" t="s">
        <v>1614</v>
      </c>
      <c r="B449" t="s">
        <v>1342</v>
      </c>
      <c r="C449" t="s">
        <v>160</v>
      </c>
      <c r="D449" t="s">
        <v>1615</v>
      </c>
      <c r="E449">
        <v>82132</v>
      </c>
      <c r="F449" t="s">
        <v>60</v>
      </c>
      <c r="G449" t="s">
        <v>270</v>
      </c>
      <c r="H449" t="s">
        <v>56</v>
      </c>
      <c r="I449" t="s">
        <v>56</v>
      </c>
      <c r="K449" t="s">
        <v>112</v>
      </c>
      <c r="L449">
        <v>0</v>
      </c>
      <c r="M449">
        <v>3.7</v>
      </c>
      <c r="N449">
        <v>0</v>
      </c>
      <c r="O449">
        <v>0</v>
      </c>
      <c r="P449">
        <v>0</v>
      </c>
      <c r="Q449">
        <v>0</v>
      </c>
      <c r="R449">
        <v>1</v>
      </c>
      <c r="S449">
        <v>0</v>
      </c>
      <c r="T449" t="s">
        <v>92</v>
      </c>
      <c r="U449" t="s">
        <v>51</v>
      </c>
      <c r="V449">
        <v>582</v>
      </c>
    </row>
    <row r="450" spans="1:23" x14ac:dyDescent="0.3">
      <c r="A450" t="s">
        <v>1335</v>
      </c>
      <c r="B450" t="s">
        <v>572</v>
      </c>
      <c r="C450" t="s">
        <v>45</v>
      </c>
      <c r="D450" t="s">
        <v>1336</v>
      </c>
      <c r="E450">
        <v>82500</v>
      </c>
      <c r="F450" t="s">
        <v>47</v>
      </c>
      <c r="G450" t="s">
        <v>48</v>
      </c>
      <c r="H450" t="s">
        <v>647</v>
      </c>
      <c r="I450" t="s">
        <v>648</v>
      </c>
      <c r="J450">
        <v>2006</v>
      </c>
      <c r="K450" t="s">
        <v>50</v>
      </c>
      <c r="L450">
        <v>0</v>
      </c>
      <c r="M450">
        <v>3.9</v>
      </c>
      <c r="N450">
        <v>1</v>
      </c>
      <c r="O450">
        <v>0</v>
      </c>
      <c r="P450">
        <v>0</v>
      </c>
      <c r="Q450">
        <v>0</v>
      </c>
      <c r="R450">
        <v>1</v>
      </c>
      <c r="S450">
        <v>0</v>
      </c>
      <c r="T450" t="s">
        <v>92</v>
      </c>
      <c r="U450" t="s">
        <v>42</v>
      </c>
      <c r="V450">
        <v>319</v>
      </c>
      <c r="W450">
        <v>16</v>
      </c>
    </row>
    <row r="451" spans="1:23" x14ac:dyDescent="0.3">
      <c r="A451" t="s">
        <v>1547</v>
      </c>
      <c r="B451" t="s">
        <v>572</v>
      </c>
      <c r="C451" t="s">
        <v>1548</v>
      </c>
      <c r="D451" t="s">
        <v>1549</v>
      </c>
      <c r="E451">
        <v>82500</v>
      </c>
      <c r="F451" t="s">
        <v>47</v>
      </c>
      <c r="G451" t="s">
        <v>347</v>
      </c>
      <c r="H451" t="s">
        <v>110</v>
      </c>
      <c r="I451" t="s">
        <v>181</v>
      </c>
      <c r="J451">
        <v>1936</v>
      </c>
      <c r="K451" t="s">
        <v>41</v>
      </c>
      <c r="L451">
        <v>0</v>
      </c>
      <c r="M451">
        <v>3.5</v>
      </c>
      <c r="N451">
        <v>0</v>
      </c>
      <c r="O451">
        <v>0</v>
      </c>
      <c r="P451">
        <v>0</v>
      </c>
      <c r="Q451">
        <v>0</v>
      </c>
      <c r="R451">
        <v>0</v>
      </c>
      <c r="S451">
        <v>0</v>
      </c>
      <c r="T451" t="s">
        <v>92</v>
      </c>
      <c r="U451" t="s">
        <v>51</v>
      </c>
      <c r="V451">
        <v>379</v>
      </c>
      <c r="W451">
        <v>86</v>
      </c>
    </row>
    <row r="452" spans="1:23" x14ac:dyDescent="0.3">
      <c r="A452" t="s">
        <v>1335</v>
      </c>
      <c r="B452" t="s">
        <v>572</v>
      </c>
      <c r="C452" t="s">
        <v>45</v>
      </c>
      <c r="D452" t="s">
        <v>1336</v>
      </c>
      <c r="E452">
        <v>82500</v>
      </c>
      <c r="F452" t="s">
        <v>47</v>
      </c>
      <c r="G452" t="s">
        <v>48</v>
      </c>
      <c r="H452" t="s">
        <v>647</v>
      </c>
      <c r="I452" t="s">
        <v>648</v>
      </c>
      <c r="J452">
        <v>2006</v>
      </c>
      <c r="K452" t="s">
        <v>50</v>
      </c>
      <c r="L452">
        <v>0</v>
      </c>
      <c r="M452">
        <v>3.9</v>
      </c>
      <c r="N452">
        <v>1</v>
      </c>
      <c r="O452">
        <v>0</v>
      </c>
      <c r="P452">
        <v>0</v>
      </c>
      <c r="Q452">
        <v>0</v>
      </c>
      <c r="R452">
        <v>1</v>
      </c>
      <c r="S452">
        <v>0</v>
      </c>
      <c r="T452" t="s">
        <v>92</v>
      </c>
      <c r="U452" t="s">
        <v>42</v>
      </c>
      <c r="V452">
        <v>319</v>
      </c>
      <c r="W452">
        <v>16</v>
      </c>
    </row>
    <row r="453" spans="1:23" x14ac:dyDescent="0.3">
      <c r="A453" t="s">
        <v>1335</v>
      </c>
      <c r="B453" t="s">
        <v>572</v>
      </c>
      <c r="C453" t="s">
        <v>45</v>
      </c>
      <c r="D453" t="s">
        <v>1336</v>
      </c>
      <c r="E453">
        <v>82500</v>
      </c>
      <c r="F453" t="s">
        <v>47</v>
      </c>
      <c r="G453" t="s">
        <v>48</v>
      </c>
      <c r="H453" t="s">
        <v>647</v>
      </c>
      <c r="I453" t="s">
        <v>648</v>
      </c>
      <c r="J453">
        <v>2006</v>
      </c>
      <c r="K453" t="s">
        <v>50</v>
      </c>
      <c r="L453">
        <v>0</v>
      </c>
      <c r="M453">
        <v>3.9</v>
      </c>
      <c r="N453">
        <v>1</v>
      </c>
      <c r="O453">
        <v>0</v>
      </c>
      <c r="P453">
        <v>0</v>
      </c>
      <c r="Q453">
        <v>0</v>
      </c>
      <c r="R453">
        <v>1</v>
      </c>
      <c r="S453">
        <v>0</v>
      </c>
      <c r="T453" t="s">
        <v>92</v>
      </c>
      <c r="U453" t="s">
        <v>42</v>
      </c>
      <c r="V453">
        <v>319</v>
      </c>
      <c r="W453">
        <v>16</v>
      </c>
    </row>
    <row r="454" spans="1:23" x14ac:dyDescent="0.3">
      <c r="A454" t="s">
        <v>1335</v>
      </c>
      <c r="B454" t="s">
        <v>572</v>
      </c>
      <c r="C454" t="s">
        <v>45</v>
      </c>
      <c r="D454" t="s">
        <v>1336</v>
      </c>
      <c r="E454">
        <v>82500</v>
      </c>
      <c r="F454" t="s">
        <v>47</v>
      </c>
      <c r="G454" t="s">
        <v>48</v>
      </c>
      <c r="H454" t="s">
        <v>647</v>
      </c>
      <c r="I454" t="s">
        <v>648</v>
      </c>
      <c r="J454">
        <v>2006</v>
      </c>
      <c r="K454" t="s">
        <v>50</v>
      </c>
      <c r="L454">
        <v>0</v>
      </c>
      <c r="M454">
        <v>3.9</v>
      </c>
      <c r="N454">
        <v>1</v>
      </c>
      <c r="O454">
        <v>0</v>
      </c>
      <c r="P454">
        <v>0</v>
      </c>
      <c r="Q454">
        <v>0</v>
      </c>
      <c r="R454">
        <v>1</v>
      </c>
      <c r="S454">
        <v>0</v>
      </c>
      <c r="T454" t="s">
        <v>92</v>
      </c>
      <c r="U454" t="s">
        <v>42</v>
      </c>
      <c r="V454">
        <v>319</v>
      </c>
      <c r="W454">
        <v>16</v>
      </c>
    </row>
    <row r="455" spans="1:23" x14ac:dyDescent="0.3">
      <c r="A455" t="s">
        <v>1335</v>
      </c>
      <c r="B455" t="s">
        <v>572</v>
      </c>
      <c r="C455" t="s">
        <v>45</v>
      </c>
      <c r="D455" t="s">
        <v>1336</v>
      </c>
      <c r="E455">
        <v>82500</v>
      </c>
      <c r="F455" t="s">
        <v>47</v>
      </c>
      <c r="G455" t="s">
        <v>48</v>
      </c>
      <c r="H455" t="s">
        <v>647</v>
      </c>
      <c r="I455" t="s">
        <v>648</v>
      </c>
      <c r="J455">
        <v>2006</v>
      </c>
      <c r="K455" t="s">
        <v>50</v>
      </c>
      <c r="L455">
        <v>0</v>
      </c>
      <c r="M455">
        <v>3.9</v>
      </c>
      <c r="N455">
        <v>1</v>
      </c>
      <c r="O455">
        <v>0</v>
      </c>
      <c r="P455">
        <v>0</v>
      </c>
      <c r="Q455">
        <v>0</v>
      </c>
      <c r="R455">
        <v>1</v>
      </c>
      <c r="S455">
        <v>0</v>
      </c>
      <c r="T455" t="s">
        <v>92</v>
      </c>
      <c r="U455" t="s">
        <v>42</v>
      </c>
      <c r="V455">
        <v>319</v>
      </c>
      <c r="W455">
        <v>16</v>
      </c>
    </row>
    <row r="456" spans="1:23" x14ac:dyDescent="0.3">
      <c r="A456" t="s">
        <v>1473</v>
      </c>
      <c r="B456" t="s">
        <v>572</v>
      </c>
      <c r="C456" t="s">
        <v>168</v>
      </c>
      <c r="D456" t="s">
        <v>1474</v>
      </c>
      <c r="E456">
        <v>83000</v>
      </c>
      <c r="F456" t="s">
        <v>55</v>
      </c>
      <c r="G456" t="s">
        <v>28</v>
      </c>
      <c r="H456" t="s">
        <v>56</v>
      </c>
      <c r="I456" t="s">
        <v>56</v>
      </c>
      <c r="K456" t="s">
        <v>50</v>
      </c>
      <c r="L456">
        <v>1</v>
      </c>
      <c r="N456">
        <v>0</v>
      </c>
      <c r="O456">
        <v>0</v>
      </c>
      <c r="P456">
        <v>0</v>
      </c>
      <c r="Q456">
        <v>0</v>
      </c>
      <c r="R456">
        <v>1</v>
      </c>
      <c r="S456">
        <v>0</v>
      </c>
      <c r="T456" t="s">
        <v>92</v>
      </c>
      <c r="U456" t="s">
        <v>42</v>
      </c>
      <c r="V456">
        <v>200</v>
      </c>
    </row>
    <row r="457" spans="1:23" x14ac:dyDescent="0.3">
      <c r="A457" t="s">
        <v>235</v>
      </c>
      <c r="B457" t="s">
        <v>236</v>
      </c>
      <c r="C457" t="s">
        <v>237</v>
      </c>
      <c r="D457" t="s">
        <v>238</v>
      </c>
      <c r="E457">
        <v>83212</v>
      </c>
      <c r="F457" t="s">
        <v>27</v>
      </c>
      <c r="G457" t="s">
        <v>28</v>
      </c>
      <c r="H457" t="s">
        <v>120</v>
      </c>
      <c r="I457" t="s">
        <v>186</v>
      </c>
      <c r="J457">
        <v>1894</v>
      </c>
      <c r="K457" t="s">
        <v>82</v>
      </c>
      <c r="L457">
        <v>0</v>
      </c>
      <c r="M457">
        <v>3.9</v>
      </c>
      <c r="N457">
        <v>1</v>
      </c>
      <c r="O457">
        <v>0</v>
      </c>
      <c r="P457">
        <v>0</v>
      </c>
      <c r="Q457">
        <v>0</v>
      </c>
      <c r="R457">
        <v>1</v>
      </c>
      <c r="S457">
        <v>1</v>
      </c>
      <c r="T457" t="s">
        <v>32</v>
      </c>
      <c r="U457" t="s">
        <v>51</v>
      </c>
      <c r="V457">
        <v>348</v>
      </c>
      <c r="W457">
        <v>128</v>
      </c>
    </row>
    <row r="458" spans="1:23" x14ac:dyDescent="0.3">
      <c r="A458" t="s">
        <v>314</v>
      </c>
      <c r="B458" t="s">
        <v>315</v>
      </c>
      <c r="C458" t="s">
        <v>316</v>
      </c>
      <c r="D458" t="s">
        <v>317</v>
      </c>
      <c r="E458">
        <v>83250</v>
      </c>
      <c r="F458" t="s">
        <v>27</v>
      </c>
      <c r="G458" t="s">
        <v>318</v>
      </c>
      <c r="H458" t="s">
        <v>319</v>
      </c>
      <c r="I458" t="s">
        <v>320</v>
      </c>
      <c r="J458">
        <v>1960</v>
      </c>
      <c r="K458" t="s">
        <v>50</v>
      </c>
      <c r="L458">
        <v>0</v>
      </c>
      <c r="M458">
        <v>4.2</v>
      </c>
      <c r="N458">
        <v>1</v>
      </c>
      <c r="O458">
        <v>0</v>
      </c>
      <c r="P458">
        <v>0</v>
      </c>
      <c r="Q458">
        <v>0</v>
      </c>
      <c r="R458">
        <v>1</v>
      </c>
      <c r="S458">
        <v>0</v>
      </c>
      <c r="T458" t="s">
        <v>32</v>
      </c>
      <c r="U458" t="s">
        <v>33</v>
      </c>
      <c r="V458">
        <v>533</v>
      </c>
      <c r="W458">
        <v>62</v>
      </c>
    </row>
    <row r="459" spans="1:23" x14ac:dyDescent="0.3">
      <c r="A459" t="s">
        <v>314</v>
      </c>
      <c r="B459" t="s">
        <v>315</v>
      </c>
      <c r="C459" t="s">
        <v>316</v>
      </c>
      <c r="D459" t="s">
        <v>726</v>
      </c>
      <c r="E459">
        <v>83250</v>
      </c>
      <c r="F459" t="s">
        <v>27</v>
      </c>
      <c r="G459" t="s">
        <v>318</v>
      </c>
      <c r="H459" t="s">
        <v>319</v>
      </c>
      <c r="I459" t="s">
        <v>320</v>
      </c>
      <c r="J459">
        <v>1960</v>
      </c>
      <c r="K459" t="s">
        <v>50</v>
      </c>
      <c r="L459">
        <v>0</v>
      </c>
      <c r="M459">
        <v>4.2</v>
      </c>
      <c r="N459">
        <v>1</v>
      </c>
      <c r="O459">
        <v>0</v>
      </c>
      <c r="P459">
        <v>0</v>
      </c>
      <c r="Q459">
        <v>0</v>
      </c>
      <c r="R459">
        <v>1</v>
      </c>
      <c r="S459">
        <v>0</v>
      </c>
      <c r="T459" t="s">
        <v>32</v>
      </c>
      <c r="U459" t="s">
        <v>33</v>
      </c>
      <c r="V459">
        <v>677</v>
      </c>
      <c r="W459">
        <v>62</v>
      </c>
    </row>
    <row r="460" spans="1:23" x14ac:dyDescent="0.3">
      <c r="A460" t="s">
        <v>314</v>
      </c>
      <c r="B460" t="s">
        <v>315</v>
      </c>
      <c r="C460" t="s">
        <v>316</v>
      </c>
      <c r="D460" t="s">
        <v>726</v>
      </c>
      <c r="E460">
        <v>83250</v>
      </c>
      <c r="F460" t="s">
        <v>27</v>
      </c>
      <c r="G460" t="s">
        <v>318</v>
      </c>
      <c r="H460" t="s">
        <v>319</v>
      </c>
      <c r="I460" t="s">
        <v>320</v>
      </c>
      <c r="J460">
        <v>1960</v>
      </c>
      <c r="K460" t="s">
        <v>50</v>
      </c>
      <c r="L460">
        <v>0</v>
      </c>
      <c r="M460">
        <v>4.2</v>
      </c>
      <c r="N460">
        <v>1</v>
      </c>
      <c r="O460">
        <v>0</v>
      </c>
      <c r="P460">
        <v>0</v>
      </c>
      <c r="Q460">
        <v>0</v>
      </c>
      <c r="R460">
        <v>1</v>
      </c>
      <c r="S460">
        <v>0</v>
      </c>
      <c r="T460" t="s">
        <v>32</v>
      </c>
      <c r="U460" t="s">
        <v>33</v>
      </c>
      <c r="V460">
        <v>677</v>
      </c>
      <c r="W460">
        <v>62</v>
      </c>
    </row>
    <row r="461" spans="1:23" x14ac:dyDescent="0.3">
      <c r="A461" t="s">
        <v>314</v>
      </c>
      <c r="B461" t="s">
        <v>315</v>
      </c>
      <c r="C461" t="s">
        <v>316</v>
      </c>
      <c r="D461" t="s">
        <v>726</v>
      </c>
      <c r="E461">
        <v>83250</v>
      </c>
      <c r="F461" t="s">
        <v>27</v>
      </c>
      <c r="G461" t="s">
        <v>318</v>
      </c>
      <c r="H461" t="s">
        <v>319</v>
      </c>
      <c r="I461" t="s">
        <v>320</v>
      </c>
      <c r="J461">
        <v>1960</v>
      </c>
      <c r="K461" t="s">
        <v>50</v>
      </c>
      <c r="L461">
        <v>0</v>
      </c>
      <c r="M461">
        <v>4.2</v>
      </c>
      <c r="N461">
        <v>1</v>
      </c>
      <c r="O461">
        <v>0</v>
      </c>
      <c r="P461">
        <v>0</v>
      </c>
      <c r="Q461">
        <v>0</v>
      </c>
      <c r="R461">
        <v>1</v>
      </c>
      <c r="S461">
        <v>0</v>
      </c>
      <c r="T461" t="s">
        <v>32</v>
      </c>
      <c r="U461" t="s">
        <v>33</v>
      </c>
      <c r="V461">
        <v>677</v>
      </c>
      <c r="W461">
        <v>62</v>
      </c>
    </row>
    <row r="462" spans="1:23" x14ac:dyDescent="0.3">
      <c r="A462" t="s">
        <v>907</v>
      </c>
      <c r="B462" t="s">
        <v>148</v>
      </c>
      <c r="C462" t="s">
        <v>782</v>
      </c>
      <c r="D462" t="s">
        <v>908</v>
      </c>
      <c r="E462">
        <v>83440</v>
      </c>
      <c r="F462" t="s">
        <v>60</v>
      </c>
      <c r="G462" t="s">
        <v>48</v>
      </c>
      <c r="H462" t="s">
        <v>162</v>
      </c>
      <c r="I462" t="s">
        <v>266</v>
      </c>
      <c r="J462">
        <v>2010</v>
      </c>
      <c r="K462" t="s">
        <v>50</v>
      </c>
      <c r="L462">
        <v>0</v>
      </c>
      <c r="M462">
        <v>4.5999999999999996</v>
      </c>
      <c r="N462">
        <v>1</v>
      </c>
      <c r="O462">
        <v>1</v>
      </c>
      <c r="P462">
        <v>1</v>
      </c>
      <c r="Q462">
        <v>0</v>
      </c>
      <c r="R462">
        <v>0</v>
      </c>
      <c r="S462">
        <v>1</v>
      </c>
      <c r="T462" t="s">
        <v>32</v>
      </c>
      <c r="U462" t="s">
        <v>33</v>
      </c>
      <c r="V462">
        <v>610</v>
      </c>
      <c r="W462">
        <v>12</v>
      </c>
    </row>
    <row r="463" spans="1:23" x14ac:dyDescent="0.3">
      <c r="A463" t="s">
        <v>1088</v>
      </c>
      <c r="B463" t="s">
        <v>387</v>
      </c>
      <c r="C463" t="s">
        <v>36</v>
      </c>
      <c r="D463" t="s">
        <v>1089</v>
      </c>
      <c r="E463">
        <v>84000</v>
      </c>
      <c r="F463" t="s">
        <v>151</v>
      </c>
      <c r="G463" t="s">
        <v>48</v>
      </c>
      <c r="H463" t="s">
        <v>29</v>
      </c>
      <c r="I463" t="s">
        <v>69</v>
      </c>
      <c r="J463">
        <v>2016</v>
      </c>
      <c r="K463" t="s">
        <v>166</v>
      </c>
      <c r="L463">
        <v>1</v>
      </c>
      <c r="M463">
        <v>4.5</v>
      </c>
      <c r="N463">
        <v>1</v>
      </c>
      <c r="O463">
        <v>0</v>
      </c>
      <c r="P463">
        <v>0</v>
      </c>
      <c r="Q463">
        <v>1</v>
      </c>
      <c r="R463">
        <v>0</v>
      </c>
      <c r="S463">
        <v>0</v>
      </c>
      <c r="T463" t="s">
        <v>222</v>
      </c>
      <c r="U463" t="s">
        <v>42</v>
      </c>
      <c r="V463">
        <v>226</v>
      </c>
      <c r="W463">
        <v>6</v>
      </c>
    </row>
    <row r="464" spans="1:23" x14ac:dyDescent="0.3">
      <c r="A464" t="s">
        <v>1233</v>
      </c>
      <c r="B464" t="s">
        <v>387</v>
      </c>
      <c r="C464" t="s">
        <v>1234</v>
      </c>
      <c r="D464" t="s">
        <v>1235</v>
      </c>
      <c r="E464">
        <v>84452</v>
      </c>
      <c r="F464" t="s">
        <v>60</v>
      </c>
      <c r="G464" t="s">
        <v>48</v>
      </c>
      <c r="H464" t="s">
        <v>56</v>
      </c>
      <c r="I464" t="s">
        <v>56</v>
      </c>
      <c r="K464" t="s">
        <v>50</v>
      </c>
      <c r="L464">
        <v>0</v>
      </c>
      <c r="N464">
        <v>0</v>
      </c>
      <c r="O464">
        <v>0</v>
      </c>
      <c r="P464">
        <v>1</v>
      </c>
      <c r="Q464">
        <v>0</v>
      </c>
      <c r="R464">
        <v>0</v>
      </c>
      <c r="S464">
        <v>0</v>
      </c>
      <c r="T464" t="s">
        <v>222</v>
      </c>
      <c r="U464" t="s">
        <v>51</v>
      </c>
      <c r="V464">
        <v>437</v>
      </c>
    </row>
    <row r="465" spans="1:23" x14ac:dyDescent="0.3">
      <c r="A465" t="s">
        <v>463</v>
      </c>
      <c r="B465" t="s">
        <v>148</v>
      </c>
      <c r="C465" t="s">
        <v>312</v>
      </c>
      <c r="D465" t="s">
        <v>822</v>
      </c>
      <c r="E465">
        <v>84850</v>
      </c>
      <c r="F465" t="s">
        <v>60</v>
      </c>
      <c r="G465" t="s">
        <v>347</v>
      </c>
      <c r="H465" t="s">
        <v>348</v>
      </c>
      <c r="I465" t="s">
        <v>348</v>
      </c>
      <c r="J465">
        <v>2012</v>
      </c>
      <c r="K465" t="s">
        <v>166</v>
      </c>
      <c r="L465">
        <v>0</v>
      </c>
      <c r="M465">
        <v>3.4</v>
      </c>
      <c r="N465">
        <v>1</v>
      </c>
      <c r="O465">
        <v>0</v>
      </c>
      <c r="P465">
        <v>0</v>
      </c>
      <c r="Q465">
        <v>0</v>
      </c>
      <c r="R465">
        <v>0</v>
      </c>
      <c r="S465">
        <v>0</v>
      </c>
      <c r="T465" t="s">
        <v>32</v>
      </c>
      <c r="U465" t="s">
        <v>33</v>
      </c>
      <c r="V465">
        <v>447</v>
      </c>
      <c r="W465">
        <v>10</v>
      </c>
    </row>
    <row r="466" spans="1:23" x14ac:dyDescent="0.3">
      <c r="A466" t="s">
        <v>463</v>
      </c>
      <c r="B466" t="s">
        <v>148</v>
      </c>
      <c r="C466" t="s">
        <v>312</v>
      </c>
      <c r="D466" t="s">
        <v>822</v>
      </c>
      <c r="E466">
        <v>84850</v>
      </c>
      <c r="F466" t="s">
        <v>60</v>
      </c>
      <c r="G466" t="s">
        <v>347</v>
      </c>
      <c r="H466" t="s">
        <v>348</v>
      </c>
      <c r="I466" t="s">
        <v>348</v>
      </c>
      <c r="J466">
        <v>2012</v>
      </c>
      <c r="K466" t="s">
        <v>166</v>
      </c>
      <c r="L466">
        <v>0</v>
      </c>
      <c r="M466">
        <v>3.4</v>
      </c>
      <c r="N466">
        <v>1</v>
      </c>
      <c r="O466">
        <v>0</v>
      </c>
      <c r="P466">
        <v>0</v>
      </c>
      <c r="Q466">
        <v>0</v>
      </c>
      <c r="R466">
        <v>0</v>
      </c>
      <c r="S466">
        <v>0</v>
      </c>
      <c r="T466" t="s">
        <v>32</v>
      </c>
      <c r="U466" t="s">
        <v>33</v>
      </c>
      <c r="V466">
        <v>447</v>
      </c>
      <c r="W466">
        <v>10</v>
      </c>
    </row>
    <row r="467" spans="1:23" x14ac:dyDescent="0.3">
      <c r="A467" t="s">
        <v>1024</v>
      </c>
      <c r="B467" t="s">
        <v>387</v>
      </c>
      <c r="C467" t="s">
        <v>36</v>
      </c>
      <c r="D467" t="s">
        <v>1025</v>
      </c>
      <c r="E467">
        <v>85000</v>
      </c>
      <c r="F467" t="s">
        <v>151</v>
      </c>
      <c r="G467" t="s">
        <v>48</v>
      </c>
      <c r="H467" t="s">
        <v>29</v>
      </c>
      <c r="I467" t="s">
        <v>69</v>
      </c>
      <c r="J467">
        <v>2011</v>
      </c>
      <c r="K467" t="s">
        <v>166</v>
      </c>
      <c r="L467">
        <v>1</v>
      </c>
      <c r="M467">
        <v>4.7</v>
      </c>
      <c r="N467">
        <v>1</v>
      </c>
      <c r="O467">
        <v>0</v>
      </c>
      <c r="P467">
        <v>0</v>
      </c>
      <c r="Q467">
        <v>0</v>
      </c>
      <c r="R467">
        <v>0</v>
      </c>
      <c r="S467">
        <v>0</v>
      </c>
      <c r="T467" t="s">
        <v>222</v>
      </c>
      <c r="U467" t="s">
        <v>42</v>
      </c>
      <c r="V467">
        <v>98</v>
      </c>
      <c r="W467">
        <v>11</v>
      </c>
    </row>
    <row r="468" spans="1:23" x14ac:dyDescent="0.3">
      <c r="A468" t="s">
        <v>1024</v>
      </c>
      <c r="B468" t="s">
        <v>387</v>
      </c>
      <c r="C468" t="s">
        <v>36</v>
      </c>
      <c r="D468" t="s">
        <v>1025</v>
      </c>
      <c r="E468">
        <v>85000</v>
      </c>
      <c r="F468" t="s">
        <v>151</v>
      </c>
      <c r="G468" t="s">
        <v>48</v>
      </c>
      <c r="H468" t="s">
        <v>29</v>
      </c>
      <c r="I468" t="s">
        <v>69</v>
      </c>
      <c r="J468">
        <v>2011</v>
      </c>
      <c r="K468" t="s">
        <v>166</v>
      </c>
      <c r="L468">
        <v>1</v>
      </c>
      <c r="M468">
        <v>4.7</v>
      </c>
      <c r="N468">
        <v>1</v>
      </c>
      <c r="O468">
        <v>0</v>
      </c>
      <c r="P468">
        <v>0</v>
      </c>
      <c r="Q468">
        <v>0</v>
      </c>
      <c r="R468">
        <v>0</v>
      </c>
      <c r="S468">
        <v>0</v>
      </c>
      <c r="T468" t="s">
        <v>222</v>
      </c>
      <c r="U468" t="s">
        <v>42</v>
      </c>
      <c r="V468">
        <v>98</v>
      </c>
      <c r="W468">
        <v>11</v>
      </c>
    </row>
    <row r="469" spans="1:23" x14ac:dyDescent="0.3">
      <c r="A469" t="s">
        <v>1204</v>
      </c>
      <c r="B469" t="s">
        <v>1205</v>
      </c>
      <c r="C469" t="s">
        <v>36</v>
      </c>
      <c r="D469" t="s">
        <v>1206</v>
      </c>
      <c r="E469">
        <v>85000</v>
      </c>
      <c r="F469" t="s">
        <v>27</v>
      </c>
      <c r="G469" t="s">
        <v>28</v>
      </c>
      <c r="H469" t="s">
        <v>120</v>
      </c>
      <c r="I469" t="s">
        <v>1207</v>
      </c>
      <c r="J469">
        <v>1953</v>
      </c>
      <c r="K469" t="s">
        <v>82</v>
      </c>
      <c r="L469">
        <v>0</v>
      </c>
      <c r="M469">
        <v>3.2</v>
      </c>
      <c r="N469">
        <v>1</v>
      </c>
      <c r="O469">
        <v>0</v>
      </c>
      <c r="P469">
        <v>1</v>
      </c>
      <c r="Q469">
        <v>1</v>
      </c>
      <c r="R469">
        <v>0</v>
      </c>
      <c r="S469">
        <v>1</v>
      </c>
      <c r="T469" t="s">
        <v>222</v>
      </c>
      <c r="U469" t="s">
        <v>33</v>
      </c>
      <c r="V469">
        <v>425</v>
      </c>
      <c r="W469">
        <v>69</v>
      </c>
    </row>
    <row r="470" spans="1:23" x14ac:dyDescent="0.3">
      <c r="A470" t="s">
        <v>1024</v>
      </c>
      <c r="B470" t="s">
        <v>387</v>
      </c>
      <c r="C470" t="s">
        <v>36</v>
      </c>
      <c r="D470" t="s">
        <v>1025</v>
      </c>
      <c r="E470">
        <v>85000</v>
      </c>
      <c r="F470" t="s">
        <v>151</v>
      </c>
      <c r="G470" t="s">
        <v>48</v>
      </c>
      <c r="H470" t="s">
        <v>29</v>
      </c>
      <c r="I470" t="s">
        <v>69</v>
      </c>
      <c r="J470">
        <v>2011</v>
      </c>
      <c r="K470" t="s">
        <v>166</v>
      </c>
      <c r="L470">
        <v>1</v>
      </c>
      <c r="M470">
        <v>4.7</v>
      </c>
      <c r="N470">
        <v>1</v>
      </c>
      <c r="O470">
        <v>0</v>
      </c>
      <c r="P470">
        <v>0</v>
      </c>
      <c r="Q470">
        <v>0</v>
      </c>
      <c r="R470">
        <v>0</v>
      </c>
      <c r="S470">
        <v>0</v>
      </c>
      <c r="T470" t="s">
        <v>222</v>
      </c>
      <c r="U470" t="s">
        <v>42</v>
      </c>
      <c r="V470">
        <v>98</v>
      </c>
      <c r="W470">
        <v>11</v>
      </c>
    </row>
    <row r="471" spans="1:23" x14ac:dyDescent="0.3">
      <c r="A471" t="s">
        <v>1024</v>
      </c>
      <c r="B471" t="s">
        <v>387</v>
      </c>
      <c r="C471" t="s">
        <v>36</v>
      </c>
      <c r="D471" t="s">
        <v>1025</v>
      </c>
      <c r="E471">
        <v>85000</v>
      </c>
      <c r="F471" t="s">
        <v>151</v>
      </c>
      <c r="G471" t="s">
        <v>48</v>
      </c>
      <c r="H471" t="s">
        <v>29</v>
      </c>
      <c r="I471" t="s">
        <v>69</v>
      </c>
      <c r="J471">
        <v>2011</v>
      </c>
      <c r="K471" t="s">
        <v>166</v>
      </c>
      <c r="L471">
        <v>1</v>
      </c>
      <c r="M471">
        <v>4.7</v>
      </c>
      <c r="N471">
        <v>1</v>
      </c>
      <c r="O471">
        <v>0</v>
      </c>
      <c r="P471">
        <v>0</v>
      </c>
      <c r="Q471">
        <v>0</v>
      </c>
      <c r="R471">
        <v>0</v>
      </c>
      <c r="S471">
        <v>0</v>
      </c>
      <c r="T471" t="s">
        <v>222</v>
      </c>
      <c r="U471" t="s">
        <v>42</v>
      </c>
      <c r="V471">
        <v>98</v>
      </c>
      <c r="W471">
        <v>11</v>
      </c>
    </row>
    <row r="472" spans="1:23" x14ac:dyDescent="0.3">
      <c r="A472" t="s">
        <v>1024</v>
      </c>
      <c r="B472" t="s">
        <v>387</v>
      </c>
      <c r="C472" t="s">
        <v>36</v>
      </c>
      <c r="D472" t="s">
        <v>1025</v>
      </c>
      <c r="E472">
        <v>85000</v>
      </c>
      <c r="F472" t="s">
        <v>151</v>
      </c>
      <c r="G472" t="s">
        <v>48</v>
      </c>
      <c r="H472" t="s">
        <v>29</v>
      </c>
      <c r="I472" t="s">
        <v>69</v>
      </c>
      <c r="J472">
        <v>2011</v>
      </c>
      <c r="K472" t="s">
        <v>166</v>
      </c>
      <c r="L472">
        <v>1</v>
      </c>
      <c r="M472">
        <v>4.7</v>
      </c>
      <c r="N472">
        <v>1</v>
      </c>
      <c r="O472">
        <v>0</v>
      </c>
      <c r="P472">
        <v>0</v>
      </c>
      <c r="Q472">
        <v>0</v>
      </c>
      <c r="R472">
        <v>0</v>
      </c>
      <c r="S472">
        <v>0</v>
      </c>
      <c r="T472" t="s">
        <v>222</v>
      </c>
      <c r="U472" t="s">
        <v>42</v>
      </c>
      <c r="V472">
        <v>98</v>
      </c>
      <c r="W472">
        <v>11</v>
      </c>
    </row>
    <row r="473" spans="1:23" x14ac:dyDescent="0.3">
      <c r="A473" t="s">
        <v>1024</v>
      </c>
      <c r="B473" t="s">
        <v>387</v>
      </c>
      <c r="C473" t="s">
        <v>36</v>
      </c>
      <c r="D473" t="s">
        <v>1025</v>
      </c>
      <c r="E473">
        <v>85000</v>
      </c>
      <c r="F473" t="s">
        <v>151</v>
      </c>
      <c r="G473" t="s">
        <v>48</v>
      </c>
      <c r="H473" t="s">
        <v>29</v>
      </c>
      <c r="I473" t="s">
        <v>69</v>
      </c>
      <c r="J473">
        <v>2011</v>
      </c>
      <c r="K473" t="s">
        <v>166</v>
      </c>
      <c r="L473">
        <v>1</v>
      </c>
      <c r="M473">
        <v>4.7</v>
      </c>
      <c r="N473">
        <v>1</v>
      </c>
      <c r="O473">
        <v>0</v>
      </c>
      <c r="P473">
        <v>0</v>
      </c>
      <c r="Q473">
        <v>0</v>
      </c>
      <c r="R473">
        <v>0</v>
      </c>
      <c r="S473">
        <v>0</v>
      </c>
      <c r="T473" t="s">
        <v>222</v>
      </c>
      <c r="U473" t="s">
        <v>42</v>
      </c>
      <c r="V473">
        <v>98</v>
      </c>
      <c r="W473">
        <v>11</v>
      </c>
    </row>
    <row r="474" spans="1:23" x14ac:dyDescent="0.3">
      <c r="A474" t="s">
        <v>1431</v>
      </c>
      <c r="B474" t="s">
        <v>572</v>
      </c>
      <c r="C474" t="s">
        <v>1432</v>
      </c>
      <c r="D474" t="s">
        <v>1433</v>
      </c>
      <c r="E474">
        <v>85100</v>
      </c>
      <c r="F474" t="s">
        <v>85</v>
      </c>
      <c r="G474" t="s">
        <v>48</v>
      </c>
      <c r="H474" t="s">
        <v>437</v>
      </c>
      <c r="I474" t="s">
        <v>437</v>
      </c>
      <c r="K474" t="s">
        <v>204</v>
      </c>
      <c r="L474">
        <v>1</v>
      </c>
      <c r="M474">
        <v>3.7</v>
      </c>
      <c r="N474">
        <v>0</v>
      </c>
      <c r="O474">
        <v>0</v>
      </c>
      <c r="P474">
        <v>0</v>
      </c>
      <c r="Q474">
        <v>1</v>
      </c>
      <c r="R474">
        <v>1</v>
      </c>
      <c r="S474">
        <v>0</v>
      </c>
      <c r="T474" t="s">
        <v>92</v>
      </c>
      <c r="U474" t="s">
        <v>51</v>
      </c>
      <c r="V474">
        <v>744</v>
      </c>
    </row>
    <row r="475" spans="1:23" x14ac:dyDescent="0.3">
      <c r="A475" t="s">
        <v>679</v>
      </c>
      <c r="B475" t="s">
        <v>58</v>
      </c>
      <c r="C475" t="s">
        <v>680</v>
      </c>
      <c r="D475" t="s">
        <v>681</v>
      </c>
      <c r="E475">
        <v>86000</v>
      </c>
      <c r="F475" t="s">
        <v>145</v>
      </c>
      <c r="G475" t="s">
        <v>347</v>
      </c>
      <c r="H475" t="s">
        <v>80</v>
      </c>
      <c r="I475" t="s">
        <v>545</v>
      </c>
      <c r="J475">
        <v>1958</v>
      </c>
      <c r="K475" t="s">
        <v>212</v>
      </c>
      <c r="L475">
        <v>0</v>
      </c>
      <c r="M475">
        <v>4.0999999999999996</v>
      </c>
      <c r="N475">
        <v>1</v>
      </c>
      <c r="O475">
        <v>0</v>
      </c>
      <c r="P475">
        <v>0</v>
      </c>
      <c r="Q475">
        <v>1</v>
      </c>
      <c r="R475">
        <v>0</v>
      </c>
      <c r="S475">
        <v>1</v>
      </c>
      <c r="T475" t="s">
        <v>32</v>
      </c>
      <c r="U475" t="s">
        <v>51</v>
      </c>
      <c r="V475">
        <v>844</v>
      </c>
      <c r="W475">
        <v>64</v>
      </c>
    </row>
    <row r="476" spans="1:23" x14ac:dyDescent="0.3">
      <c r="A476" t="s">
        <v>679</v>
      </c>
      <c r="B476" t="s">
        <v>58</v>
      </c>
      <c r="C476" t="s">
        <v>680</v>
      </c>
      <c r="D476" t="s">
        <v>681</v>
      </c>
      <c r="E476">
        <v>86000</v>
      </c>
      <c r="F476" t="s">
        <v>145</v>
      </c>
      <c r="G476" t="s">
        <v>347</v>
      </c>
      <c r="H476" t="s">
        <v>80</v>
      </c>
      <c r="I476" t="s">
        <v>545</v>
      </c>
      <c r="J476">
        <v>1958</v>
      </c>
      <c r="K476" t="s">
        <v>212</v>
      </c>
      <c r="L476">
        <v>0</v>
      </c>
      <c r="M476">
        <v>4.0999999999999996</v>
      </c>
      <c r="N476">
        <v>1</v>
      </c>
      <c r="O476">
        <v>0</v>
      </c>
      <c r="P476">
        <v>0</v>
      </c>
      <c r="Q476">
        <v>1</v>
      </c>
      <c r="R476">
        <v>0</v>
      </c>
      <c r="S476">
        <v>1</v>
      </c>
      <c r="T476" t="s">
        <v>32</v>
      </c>
      <c r="U476" t="s">
        <v>51</v>
      </c>
      <c r="V476">
        <v>844</v>
      </c>
      <c r="W476">
        <v>64</v>
      </c>
    </row>
    <row r="477" spans="1:23" x14ac:dyDescent="0.3">
      <c r="A477" t="s">
        <v>864</v>
      </c>
      <c r="B477" t="s">
        <v>58</v>
      </c>
      <c r="C477" t="s">
        <v>865</v>
      </c>
      <c r="D477" t="s">
        <v>866</v>
      </c>
      <c r="E477">
        <v>86117</v>
      </c>
      <c r="F477" t="s">
        <v>151</v>
      </c>
      <c r="G477" t="s">
        <v>48</v>
      </c>
      <c r="H477" t="s">
        <v>29</v>
      </c>
      <c r="I477" t="s">
        <v>49</v>
      </c>
      <c r="J477">
        <v>1988</v>
      </c>
      <c r="K477" t="s">
        <v>166</v>
      </c>
      <c r="L477">
        <v>0</v>
      </c>
      <c r="M477">
        <v>4.3</v>
      </c>
      <c r="N477">
        <v>1</v>
      </c>
      <c r="O477">
        <v>0</v>
      </c>
      <c r="P477">
        <v>1</v>
      </c>
      <c r="Q477">
        <v>0</v>
      </c>
      <c r="R477">
        <v>1</v>
      </c>
      <c r="S477">
        <v>1</v>
      </c>
      <c r="T477" t="s">
        <v>32</v>
      </c>
      <c r="U477" t="s">
        <v>51</v>
      </c>
      <c r="V477">
        <v>428</v>
      </c>
      <c r="W477">
        <v>34</v>
      </c>
    </row>
    <row r="478" spans="1:23" x14ac:dyDescent="0.3">
      <c r="A478" t="s">
        <v>1183</v>
      </c>
      <c r="B478" t="s">
        <v>387</v>
      </c>
      <c r="C478" t="s">
        <v>878</v>
      </c>
      <c r="D478" t="s">
        <v>1184</v>
      </c>
      <c r="E478">
        <v>86265</v>
      </c>
      <c r="F478" t="s">
        <v>47</v>
      </c>
      <c r="G478" t="s">
        <v>48</v>
      </c>
      <c r="H478" t="s">
        <v>384</v>
      </c>
      <c r="I478" t="s">
        <v>1185</v>
      </c>
      <c r="J478">
        <v>1939</v>
      </c>
      <c r="K478" t="s">
        <v>50</v>
      </c>
      <c r="L478">
        <v>0</v>
      </c>
      <c r="M478">
        <v>3.3</v>
      </c>
      <c r="N478">
        <v>0</v>
      </c>
      <c r="O478">
        <v>0</v>
      </c>
      <c r="P478">
        <v>1</v>
      </c>
      <c r="Q478">
        <v>0</v>
      </c>
      <c r="R478">
        <v>0</v>
      </c>
      <c r="S478">
        <v>0</v>
      </c>
      <c r="T478" t="s">
        <v>222</v>
      </c>
      <c r="U478" t="s">
        <v>51</v>
      </c>
      <c r="V478">
        <v>773</v>
      </c>
      <c r="W478">
        <v>83</v>
      </c>
    </row>
    <row r="479" spans="1:23" x14ac:dyDescent="0.3">
      <c r="A479" t="s">
        <v>1606</v>
      </c>
      <c r="B479" t="s">
        <v>1342</v>
      </c>
      <c r="C479" t="s">
        <v>45</v>
      </c>
      <c r="D479" t="s">
        <v>1607</v>
      </c>
      <c r="E479">
        <v>86446</v>
      </c>
      <c r="F479" t="s">
        <v>145</v>
      </c>
      <c r="G479" t="s">
        <v>347</v>
      </c>
      <c r="H479" t="s">
        <v>248</v>
      </c>
      <c r="I479" t="s">
        <v>249</v>
      </c>
      <c r="J479">
        <v>1993</v>
      </c>
      <c r="K479" t="s">
        <v>50</v>
      </c>
      <c r="L479">
        <v>0</v>
      </c>
      <c r="M479">
        <v>3.6</v>
      </c>
      <c r="N479">
        <v>0</v>
      </c>
      <c r="O479">
        <v>0</v>
      </c>
      <c r="P479">
        <v>0</v>
      </c>
      <c r="Q479">
        <v>0</v>
      </c>
      <c r="R479">
        <v>0</v>
      </c>
      <c r="S479">
        <v>0</v>
      </c>
      <c r="T479" t="s">
        <v>92</v>
      </c>
      <c r="U479" t="s">
        <v>51</v>
      </c>
      <c r="V479">
        <v>441</v>
      </c>
      <c r="W479">
        <v>29</v>
      </c>
    </row>
    <row r="480" spans="1:23" x14ac:dyDescent="0.3">
      <c r="A480" t="s">
        <v>1676</v>
      </c>
      <c r="B480" t="s">
        <v>1677</v>
      </c>
      <c r="C480" t="s">
        <v>45</v>
      </c>
      <c r="D480" t="s">
        <v>1678</v>
      </c>
      <c r="E480">
        <v>86500</v>
      </c>
      <c r="F480" t="s">
        <v>60</v>
      </c>
      <c r="G480" t="s">
        <v>48</v>
      </c>
      <c r="H480" t="s">
        <v>29</v>
      </c>
      <c r="I480" t="s">
        <v>69</v>
      </c>
      <c r="K480" t="s">
        <v>173</v>
      </c>
      <c r="L480">
        <v>0</v>
      </c>
      <c r="M480">
        <v>3.7</v>
      </c>
      <c r="N480">
        <v>0</v>
      </c>
      <c r="O480">
        <v>0</v>
      </c>
      <c r="P480">
        <v>0</v>
      </c>
      <c r="Q480">
        <v>0</v>
      </c>
      <c r="R480">
        <v>0</v>
      </c>
      <c r="S480">
        <v>0</v>
      </c>
      <c r="T480" t="s">
        <v>92</v>
      </c>
      <c r="U480" t="s">
        <v>51</v>
      </c>
      <c r="V480">
        <v>233</v>
      </c>
    </row>
    <row r="481" spans="1:23" x14ac:dyDescent="0.3">
      <c r="A481" t="s">
        <v>1369</v>
      </c>
      <c r="B481" t="s">
        <v>572</v>
      </c>
      <c r="C481" t="s">
        <v>1370</v>
      </c>
      <c r="D481" t="s">
        <v>1371</v>
      </c>
      <c r="E481">
        <v>86650</v>
      </c>
      <c r="F481" t="s">
        <v>55</v>
      </c>
      <c r="G481" t="s">
        <v>48</v>
      </c>
      <c r="H481" t="s">
        <v>29</v>
      </c>
      <c r="I481" t="s">
        <v>64</v>
      </c>
      <c r="J481">
        <v>2013</v>
      </c>
      <c r="K481" t="s">
        <v>50</v>
      </c>
      <c r="L481">
        <v>0</v>
      </c>
      <c r="M481">
        <v>4.3</v>
      </c>
      <c r="N481">
        <v>0</v>
      </c>
      <c r="O481">
        <v>0</v>
      </c>
      <c r="P481">
        <v>0</v>
      </c>
      <c r="Q481">
        <v>0</v>
      </c>
      <c r="R481">
        <v>0</v>
      </c>
      <c r="S481">
        <v>0</v>
      </c>
      <c r="T481" t="s">
        <v>92</v>
      </c>
      <c r="U481" t="s">
        <v>51</v>
      </c>
      <c r="V481">
        <v>657</v>
      </c>
      <c r="W481">
        <v>9</v>
      </c>
    </row>
    <row r="482" spans="1:23" x14ac:dyDescent="0.3">
      <c r="A482" t="s">
        <v>1369</v>
      </c>
      <c r="B482" t="s">
        <v>572</v>
      </c>
      <c r="C482" t="s">
        <v>1370</v>
      </c>
      <c r="D482" t="s">
        <v>1371</v>
      </c>
      <c r="E482">
        <v>86650</v>
      </c>
      <c r="F482" t="s">
        <v>55</v>
      </c>
      <c r="G482" t="s">
        <v>48</v>
      </c>
      <c r="H482" t="s">
        <v>29</v>
      </c>
      <c r="I482" t="s">
        <v>64</v>
      </c>
      <c r="J482">
        <v>2013</v>
      </c>
      <c r="K482" t="s">
        <v>50</v>
      </c>
      <c r="L482">
        <v>0</v>
      </c>
      <c r="M482">
        <v>4.3</v>
      </c>
      <c r="N482">
        <v>0</v>
      </c>
      <c r="O482">
        <v>0</v>
      </c>
      <c r="P482">
        <v>0</v>
      </c>
      <c r="Q482">
        <v>0</v>
      </c>
      <c r="R482">
        <v>0</v>
      </c>
      <c r="S482">
        <v>0</v>
      </c>
      <c r="T482" t="s">
        <v>92</v>
      </c>
      <c r="U482" t="s">
        <v>51</v>
      </c>
      <c r="V482">
        <v>657</v>
      </c>
      <c r="W482">
        <v>9</v>
      </c>
    </row>
    <row r="483" spans="1:23" x14ac:dyDescent="0.3">
      <c r="A483" t="s">
        <v>1369</v>
      </c>
      <c r="B483" t="s">
        <v>572</v>
      </c>
      <c r="C483" t="s">
        <v>1370</v>
      </c>
      <c r="D483" t="s">
        <v>1717</v>
      </c>
      <c r="E483">
        <v>86650</v>
      </c>
      <c r="F483" t="s">
        <v>55</v>
      </c>
      <c r="G483" t="s">
        <v>48</v>
      </c>
      <c r="H483" t="s">
        <v>29</v>
      </c>
      <c r="I483" t="s">
        <v>64</v>
      </c>
      <c r="J483">
        <v>2013</v>
      </c>
      <c r="K483" t="s">
        <v>50</v>
      </c>
      <c r="L483">
        <v>0</v>
      </c>
      <c r="M483">
        <v>4.3</v>
      </c>
      <c r="N483">
        <v>0</v>
      </c>
      <c r="O483">
        <v>0</v>
      </c>
      <c r="P483">
        <v>0</v>
      </c>
      <c r="Q483">
        <v>0</v>
      </c>
      <c r="R483">
        <v>0</v>
      </c>
      <c r="S483">
        <v>0</v>
      </c>
      <c r="T483" t="s">
        <v>92</v>
      </c>
      <c r="U483" t="s">
        <v>51</v>
      </c>
      <c r="V483">
        <v>655</v>
      </c>
      <c r="W483">
        <v>9</v>
      </c>
    </row>
    <row r="484" spans="1:23" x14ac:dyDescent="0.3">
      <c r="A484" t="s">
        <v>1369</v>
      </c>
      <c r="B484" t="s">
        <v>572</v>
      </c>
      <c r="C484" t="s">
        <v>1370</v>
      </c>
      <c r="D484" t="s">
        <v>1719</v>
      </c>
      <c r="E484">
        <v>86650</v>
      </c>
      <c r="F484" t="s">
        <v>55</v>
      </c>
      <c r="G484" t="s">
        <v>48</v>
      </c>
      <c r="H484" t="s">
        <v>29</v>
      </c>
      <c r="I484" t="s">
        <v>64</v>
      </c>
      <c r="J484">
        <v>2013</v>
      </c>
      <c r="K484" t="s">
        <v>50</v>
      </c>
      <c r="L484">
        <v>0</v>
      </c>
      <c r="M484">
        <v>4.3</v>
      </c>
      <c r="N484">
        <v>0</v>
      </c>
      <c r="O484">
        <v>0</v>
      </c>
      <c r="P484">
        <v>0</v>
      </c>
      <c r="Q484">
        <v>0</v>
      </c>
      <c r="R484">
        <v>0</v>
      </c>
      <c r="S484">
        <v>0</v>
      </c>
      <c r="T484" t="s">
        <v>92</v>
      </c>
      <c r="U484" t="s">
        <v>51</v>
      </c>
      <c r="V484">
        <v>657</v>
      </c>
      <c r="W484">
        <v>9</v>
      </c>
    </row>
    <row r="485" spans="1:23" x14ac:dyDescent="0.3">
      <c r="A485" t="s">
        <v>1369</v>
      </c>
      <c r="B485" t="s">
        <v>572</v>
      </c>
      <c r="C485" t="s">
        <v>1370</v>
      </c>
      <c r="D485" t="s">
        <v>1371</v>
      </c>
      <c r="E485">
        <v>86650</v>
      </c>
      <c r="F485" t="s">
        <v>55</v>
      </c>
      <c r="G485" t="s">
        <v>48</v>
      </c>
      <c r="H485" t="s">
        <v>29</v>
      </c>
      <c r="I485" t="s">
        <v>64</v>
      </c>
      <c r="J485">
        <v>2013</v>
      </c>
      <c r="K485" t="s">
        <v>50</v>
      </c>
      <c r="L485">
        <v>0</v>
      </c>
      <c r="M485">
        <v>4.3</v>
      </c>
      <c r="N485">
        <v>0</v>
      </c>
      <c r="O485">
        <v>0</v>
      </c>
      <c r="P485">
        <v>0</v>
      </c>
      <c r="Q485">
        <v>0</v>
      </c>
      <c r="R485">
        <v>0</v>
      </c>
      <c r="S485">
        <v>0</v>
      </c>
      <c r="T485" t="s">
        <v>92</v>
      </c>
      <c r="U485" t="s">
        <v>51</v>
      </c>
      <c r="V485">
        <v>657</v>
      </c>
      <c r="W485">
        <v>9</v>
      </c>
    </row>
    <row r="486" spans="1:23" x14ac:dyDescent="0.3">
      <c r="A486" t="s">
        <v>199</v>
      </c>
      <c r="B486" t="s">
        <v>200</v>
      </c>
      <c r="C486" t="s">
        <v>201</v>
      </c>
      <c r="D486" t="s">
        <v>904</v>
      </c>
      <c r="E486">
        <v>86801</v>
      </c>
      <c r="F486" t="s">
        <v>47</v>
      </c>
      <c r="G486" t="s">
        <v>48</v>
      </c>
      <c r="H486" t="s">
        <v>86</v>
      </c>
      <c r="I486" t="s">
        <v>203</v>
      </c>
      <c r="J486">
        <v>1933</v>
      </c>
      <c r="K486" t="s">
        <v>204</v>
      </c>
      <c r="L486">
        <v>0</v>
      </c>
      <c r="M486">
        <v>3.9</v>
      </c>
      <c r="N486">
        <v>0</v>
      </c>
      <c r="O486">
        <v>0</v>
      </c>
      <c r="P486">
        <v>0</v>
      </c>
      <c r="Q486">
        <v>0</v>
      </c>
      <c r="R486">
        <v>0</v>
      </c>
      <c r="S486">
        <v>0</v>
      </c>
      <c r="T486" t="s">
        <v>32</v>
      </c>
      <c r="U486" t="s">
        <v>51</v>
      </c>
      <c r="V486">
        <v>329</v>
      </c>
      <c r="W486">
        <v>89</v>
      </c>
    </row>
    <row r="487" spans="1:23" x14ac:dyDescent="0.3">
      <c r="A487" t="s">
        <v>1060</v>
      </c>
      <c r="B487" t="s">
        <v>1061</v>
      </c>
      <c r="C487" t="s">
        <v>62</v>
      </c>
      <c r="D487" t="s">
        <v>1062</v>
      </c>
      <c r="E487">
        <v>86855</v>
      </c>
      <c r="F487" t="s">
        <v>60</v>
      </c>
      <c r="G487" t="s">
        <v>48</v>
      </c>
      <c r="H487" t="s">
        <v>259</v>
      </c>
      <c r="I487" t="s">
        <v>260</v>
      </c>
      <c r="J487">
        <v>2018</v>
      </c>
      <c r="K487" t="s">
        <v>50</v>
      </c>
      <c r="L487">
        <v>0</v>
      </c>
      <c r="M487">
        <v>5</v>
      </c>
      <c r="N487">
        <v>1</v>
      </c>
      <c r="O487">
        <v>0</v>
      </c>
      <c r="P487">
        <v>0</v>
      </c>
      <c r="Q487">
        <v>0</v>
      </c>
      <c r="R487">
        <v>0</v>
      </c>
      <c r="S487">
        <v>0</v>
      </c>
      <c r="T487" t="s">
        <v>222</v>
      </c>
      <c r="U487" t="s">
        <v>42</v>
      </c>
      <c r="V487">
        <v>326</v>
      </c>
      <c r="W487">
        <v>4</v>
      </c>
    </row>
    <row r="488" spans="1:23" x14ac:dyDescent="0.3">
      <c r="A488" t="s">
        <v>1060</v>
      </c>
      <c r="B488" t="s">
        <v>1061</v>
      </c>
      <c r="C488" t="s">
        <v>62</v>
      </c>
      <c r="D488" t="s">
        <v>1062</v>
      </c>
      <c r="E488">
        <v>86855</v>
      </c>
      <c r="F488" t="s">
        <v>60</v>
      </c>
      <c r="G488" t="s">
        <v>48</v>
      </c>
      <c r="H488" t="s">
        <v>259</v>
      </c>
      <c r="I488" t="s">
        <v>260</v>
      </c>
      <c r="J488">
        <v>2018</v>
      </c>
      <c r="K488" t="s">
        <v>50</v>
      </c>
      <c r="L488">
        <v>0</v>
      </c>
      <c r="M488">
        <v>5</v>
      </c>
      <c r="N488">
        <v>1</v>
      </c>
      <c r="O488">
        <v>0</v>
      </c>
      <c r="P488">
        <v>0</v>
      </c>
      <c r="Q488">
        <v>0</v>
      </c>
      <c r="R488">
        <v>0</v>
      </c>
      <c r="S488">
        <v>0</v>
      </c>
      <c r="T488" t="s">
        <v>222</v>
      </c>
      <c r="U488" t="s">
        <v>42</v>
      </c>
      <c r="V488">
        <v>326</v>
      </c>
      <c r="W488">
        <v>4</v>
      </c>
    </row>
    <row r="489" spans="1:23" x14ac:dyDescent="0.3">
      <c r="A489" t="s">
        <v>566</v>
      </c>
      <c r="B489" t="s">
        <v>567</v>
      </c>
      <c r="C489" t="s">
        <v>568</v>
      </c>
      <c r="D489" t="s">
        <v>569</v>
      </c>
      <c r="E489">
        <v>87500</v>
      </c>
      <c r="F489" t="s">
        <v>67</v>
      </c>
      <c r="G489" t="s">
        <v>48</v>
      </c>
      <c r="H489" t="s">
        <v>570</v>
      </c>
      <c r="I489" t="s">
        <v>570</v>
      </c>
      <c r="J489">
        <v>2008</v>
      </c>
      <c r="K489" t="s">
        <v>204</v>
      </c>
      <c r="L489">
        <v>0</v>
      </c>
      <c r="M489">
        <v>4</v>
      </c>
      <c r="N489">
        <v>1</v>
      </c>
      <c r="O489">
        <v>0</v>
      </c>
      <c r="P489">
        <v>0</v>
      </c>
      <c r="Q489">
        <v>0</v>
      </c>
      <c r="R489">
        <v>1</v>
      </c>
      <c r="S489">
        <v>0</v>
      </c>
      <c r="T489" t="s">
        <v>92</v>
      </c>
      <c r="U489" t="s">
        <v>33</v>
      </c>
      <c r="V489">
        <v>417</v>
      </c>
      <c r="W489">
        <v>14</v>
      </c>
    </row>
    <row r="490" spans="1:23" x14ac:dyDescent="0.3">
      <c r="A490" t="s">
        <v>566</v>
      </c>
      <c r="B490" t="s">
        <v>567</v>
      </c>
      <c r="C490" t="s">
        <v>568</v>
      </c>
      <c r="D490" t="s">
        <v>840</v>
      </c>
      <c r="E490">
        <v>87500</v>
      </c>
      <c r="F490" t="s">
        <v>67</v>
      </c>
      <c r="G490" t="s">
        <v>48</v>
      </c>
      <c r="H490" t="s">
        <v>570</v>
      </c>
      <c r="I490" t="s">
        <v>570</v>
      </c>
      <c r="J490">
        <v>2008</v>
      </c>
      <c r="K490" t="s">
        <v>204</v>
      </c>
      <c r="L490">
        <v>0</v>
      </c>
      <c r="M490">
        <v>4</v>
      </c>
      <c r="N490">
        <v>1</v>
      </c>
      <c r="O490">
        <v>0</v>
      </c>
      <c r="P490">
        <v>0</v>
      </c>
      <c r="Q490">
        <v>0</v>
      </c>
      <c r="R490">
        <v>1</v>
      </c>
      <c r="S490">
        <v>0</v>
      </c>
      <c r="T490" t="s">
        <v>92</v>
      </c>
      <c r="U490" t="s">
        <v>33</v>
      </c>
      <c r="V490">
        <v>419</v>
      </c>
      <c r="W490">
        <v>14</v>
      </c>
    </row>
    <row r="491" spans="1:23" x14ac:dyDescent="0.3">
      <c r="A491" t="s">
        <v>566</v>
      </c>
      <c r="B491" t="s">
        <v>567</v>
      </c>
      <c r="C491" t="s">
        <v>568</v>
      </c>
      <c r="D491" t="s">
        <v>847</v>
      </c>
      <c r="E491">
        <v>87500</v>
      </c>
      <c r="F491" t="s">
        <v>67</v>
      </c>
      <c r="G491" t="s">
        <v>48</v>
      </c>
      <c r="H491" t="s">
        <v>570</v>
      </c>
      <c r="I491" t="s">
        <v>570</v>
      </c>
      <c r="J491">
        <v>2008</v>
      </c>
      <c r="K491" t="s">
        <v>204</v>
      </c>
      <c r="L491">
        <v>0</v>
      </c>
      <c r="M491">
        <v>4</v>
      </c>
      <c r="N491">
        <v>1</v>
      </c>
      <c r="O491">
        <v>0</v>
      </c>
      <c r="P491">
        <v>0</v>
      </c>
      <c r="Q491">
        <v>0</v>
      </c>
      <c r="R491">
        <v>1</v>
      </c>
      <c r="S491">
        <v>0</v>
      </c>
      <c r="T491" t="s">
        <v>92</v>
      </c>
      <c r="U491" t="s">
        <v>33</v>
      </c>
      <c r="V491">
        <v>419</v>
      </c>
      <c r="W491">
        <v>14</v>
      </c>
    </row>
    <row r="492" spans="1:23" x14ac:dyDescent="0.3">
      <c r="A492" t="s">
        <v>566</v>
      </c>
      <c r="B492" t="s">
        <v>567</v>
      </c>
      <c r="C492" t="s">
        <v>568</v>
      </c>
      <c r="D492" t="s">
        <v>847</v>
      </c>
      <c r="E492">
        <v>87500</v>
      </c>
      <c r="F492" t="s">
        <v>67</v>
      </c>
      <c r="G492" t="s">
        <v>48</v>
      </c>
      <c r="H492" t="s">
        <v>570</v>
      </c>
      <c r="I492" t="s">
        <v>570</v>
      </c>
      <c r="J492">
        <v>2008</v>
      </c>
      <c r="K492" t="s">
        <v>204</v>
      </c>
      <c r="L492">
        <v>0</v>
      </c>
      <c r="M492">
        <v>4</v>
      </c>
      <c r="N492">
        <v>1</v>
      </c>
      <c r="O492">
        <v>0</v>
      </c>
      <c r="P492">
        <v>0</v>
      </c>
      <c r="Q492">
        <v>0</v>
      </c>
      <c r="R492">
        <v>1</v>
      </c>
      <c r="S492">
        <v>0</v>
      </c>
      <c r="T492" t="s">
        <v>92</v>
      </c>
      <c r="U492" t="s">
        <v>33</v>
      </c>
      <c r="V492">
        <v>419</v>
      </c>
      <c r="W492">
        <v>14</v>
      </c>
    </row>
    <row r="493" spans="1:23" x14ac:dyDescent="0.3">
      <c r="A493" t="s">
        <v>566</v>
      </c>
      <c r="B493" t="s">
        <v>567</v>
      </c>
      <c r="C493" t="s">
        <v>568</v>
      </c>
      <c r="D493" t="s">
        <v>569</v>
      </c>
      <c r="E493">
        <v>87500</v>
      </c>
      <c r="F493" t="s">
        <v>67</v>
      </c>
      <c r="G493" t="s">
        <v>48</v>
      </c>
      <c r="H493" t="s">
        <v>570</v>
      </c>
      <c r="I493" t="s">
        <v>570</v>
      </c>
      <c r="J493">
        <v>2008</v>
      </c>
      <c r="K493" t="s">
        <v>204</v>
      </c>
      <c r="L493">
        <v>0</v>
      </c>
      <c r="M493">
        <v>4</v>
      </c>
      <c r="N493">
        <v>1</v>
      </c>
      <c r="O493">
        <v>0</v>
      </c>
      <c r="P493">
        <v>0</v>
      </c>
      <c r="Q493">
        <v>0</v>
      </c>
      <c r="R493">
        <v>1</v>
      </c>
      <c r="S493">
        <v>0</v>
      </c>
      <c r="T493" t="s">
        <v>92</v>
      </c>
      <c r="U493" t="s">
        <v>33</v>
      </c>
      <c r="V493">
        <v>417</v>
      </c>
      <c r="W493">
        <v>14</v>
      </c>
    </row>
    <row r="494" spans="1:23" x14ac:dyDescent="0.3">
      <c r="A494" t="s">
        <v>566</v>
      </c>
      <c r="B494" t="s">
        <v>567</v>
      </c>
      <c r="C494" t="s">
        <v>568</v>
      </c>
      <c r="D494" t="s">
        <v>840</v>
      </c>
      <c r="E494">
        <v>87500</v>
      </c>
      <c r="F494" t="s">
        <v>67</v>
      </c>
      <c r="G494" t="s">
        <v>48</v>
      </c>
      <c r="H494" t="s">
        <v>570</v>
      </c>
      <c r="I494" t="s">
        <v>570</v>
      </c>
      <c r="J494">
        <v>2008</v>
      </c>
      <c r="K494" t="s">
        <v>204</v>
      </c>
      <c r="L494">
        <v>0</v>
      </c>
      <c r="M494">
        <v>4</v>
      </c>
      <c r="N494">
        <v>1</v>
      </c>
      <c r="O494">
        <v>0</v>
      </c>
      <c r="P494">
        <v>0</v>
      </c>
      <c r="Q494">
        <v>0</v>
      </c>
      <c r="R494">
        <v>1</v>
      </c>
      <c r="S494">
        <v>0</v>
      </c>
      <c r="T494" t="s">
        <v>92</v>
      </c>
      <c r="U494" t="s">
        <v>33</v>
      </c>
      <c r="V494">
        <v>419</v>
      </c>
      <c r="W494">
        <v>14</v>
      </c>
    </row>
    <row r="495" spans="1:23" x14ac:dyDescent="0.3">
      <c r="A495" t="s">
        <v>566</v>
      </c>
      <c r="B495" t="s">
        <v>567</v>
      </c>
      <c r="C495" t="s">
        <v>568</v>
      </c>
      <c r="D495" t="s">
        <v>840</v>
      </c>
      <c r="E495">
        <v>87500</v>
      </c>
      <c r="F495" t="s">
        <v>67</v>
      </c>
      <c r="G495" t="s">
        <v>48</v>
      </c>
      <c r="H495" t="s">
        <v>570</v>
      </c>
      <c r="I495" t="s">
        <v>570</v>
      </c>
      <c r="J495">
        <v>2008</v>
      </c>
      <c r="K495" t="s">
        <v>204</v>
      </c>
      <c r="L495">
        <v>0</v>
      </c>
      <c r="M495">
        <v>4</v>
      </c>
      <c r="N495">
        <v>1</v>
      </c>
      <c r="O495">
        <v>0</v>
      </c>
      <c r="P495">
        <v>0</v>
      </c>
      <c r="Q495">
        <v>0</v>
      </c>
      <c r="R495">
        <v>1</v>
      </c>
      <c r="S495">
        <v>0</v>
      </c>
      <c r="T495" t="s">
        <v>92</v>
      </c>
      <c r="U495" t="s">
        <v>33</v>
      </c>
      <c r="V495">
        <v>419</v>
      </c>
      <c r="W495">
        <v>14</v>
      </c>
    </row>
    <row r="496" spans="1:23" x14ac:dyDescent="0.3">
      <c r="A496" t="s">
        <v>566</v>
      </c>
      <c r="B496" t="s">
        <v>567</v>
      </c>
      <c r="C496" t="s">
        <v>568</v>
      </c>
      <c r="D496" t="s">
        <v>840</v>
      </c>
      <c r="E496">
        <v>87500</v>
      </c>
      <c r="F496" t="s">
        <v>67</v>
      </c>
      <c r="G496" t="s">
        <v>48</v>
      </c>
      <c r="H496" t="s">
        <v>570</v>
      </c>
      <c r="I496" t="s">
        <v>570</v>
      </c>
      <c r="J496">
        <v>2008</v>
      </c>
      <c r="K496" t="s">
        <v>204</v>
      </c>
      <c r="L496">
        <v>0</v>
      </c>
      <c r="M496">
        <v>4</v>
      </c>
      <c r="N496">
        <v>1</v>
      </c>
      <c r="O496">
        <v>0</v>
      </c>
      <c r="P496">
        <v>0</v>
      </c>
      <c r="Q496">
        <v>0</v>
      </c>
      <c r="R496">
        <v>1</v>
      </c>
      <c r="S496">
        <v>0</v>
      </c>
      <c r="T496" t="s">
        <v>92</v>
      </c>
      <c r="U496" t="s">
        <v>33</v>
      </c>
      <c r="V496">
        <v>419</v>
      </c>
      <c r="W496">
        <v>14</v>
      </c>
    </row>
    <row r="497" spans="1:23" x14ac:dyDescent="0.3">
      <c r="A497" t="s">
        <v>566</v>
      </c>
      <c r="B497" t="s">
        <v>567</v>
      </c>
      <c r="C497" t="s">
        <v>568</v>
      </c>
      <c r="D497" t="s">
        <v>847</v>
      </c>
      <c r="E497">
        <v>87500</v>
      </c>
      <c r="F497" t="s">
        <v>67</v>
      </c>
      <c r="G497" t="s">
        <v>48</v>
      </c>
      <c r="H497" t="s">
        <v>570</v>
      </c>
      <c r="I497" t="s">
        <v>570</v>
      </c>
      <c r="J497">
        <v>2008</v>
      </c>
      <c r="K497" t="s">
        <v>204</v>
      </c>
      <c r="L497">
        <v>0</v>
      </c>
      <c r="M497">
        <v>4</v>
      </c>
      <c r="N497">
        <v>1</v>
      </c>
      <c r="O497">
        <v>0</v>
      </c>
      <c r="P497">
        <v>0</v>
      </c>
      <c r="Q497">
        <v>0</v>
      </c>
      <c r="R497">
        <v>1</v>
      </c>
      <c r="S497">
        <v>0</v>
      </c>
      <c r="T497" t="s">
        <v>92</v>
      </c>
      <c r="U497" t="s">
        <v>33</v>
      </c>
      <c r="V497">
        <v>419</v>
      </c>
      <c r="W497">
        <v>14</v>
      </c>
    </row>
    <row r="498" spans="1:23" x14ac:dyDescent="0.3">
      <c r="A498" t="s">
        <v>566</v>
      </c>
      <c r="B498" t="s">
        <v>567</v>
      </c>
      <c r="C498" t="s">
        <v>568</v>
      </c>
      <c r="D498" t="s">
        <v>847</v>
      </c>
      <c r="E498">
        <v>87500</v>
      </c>
      <c r="F498" t="s">
        <v>67</v>
      </c>
      <c r="G498" t="s">
        <v>48</v>
      </c>
      <c r="H498" t="s">
        <v>570</v>
      </c>
      <c r="I498" t="s">
        <v>570</v>
      </c>
      <c r="J498">
        <v>2008</v>
      </c>
      <c r="K498" t="s">
        <v>204</v>
      </c>
      <c r="L498">
        <v>0</v>
      </c>
      <c r="M498">
        <v>4</v>
      </c>
      <c r="N498">
        <v>1</v>
      </c>
      <c r="O498">
        <v>0</v>
      </c>
      <c r="P498">
        <v>0</v>
      </c>
      <c r="Q498">
        <v>0</v>
      </c>
      <c r="R498">
        <v>1</v>
      </c>
      <c r="S498">
        <v>0</v>
      </c>
      <c r="T498" t="s">
        <v>92</v>
      </c>
      <c r="U498" t="s">
        <v>33</v>
      </c>
      <c r="V498">
        <v>419</v>
      </c>
      <c r="W498">
        <v>14</v>
      </c>
    </row>
    <row r="499" spans="1:23" x14ac:dyDescent="0.3">
      <c r="A499" t="s">
        <v>566</v>
      </c>
      <c r="B499" t="s">
        <v>567</v>
      </c>
      <c r="C499" t="s">
        <v>568</v>
      </c>
      <c r="D499" t="s">
        <v>840</v>
      </c>
      <c r="E499">
        <v>87500</v>
      </c>
      <c r="F499" t="s">
        <v>67</v>
      </c>
      <c r="G499" t="s">
        <v>48</v>
      </c>
      <c r="H499" t="s">
        <v>570</v>
      </c>
      <c r="I499" t="s">
        <v>570</v>
      </c>
      <c r="J499">
        <v>2008</v>
      </c>
      <c r="K499" t="s">
        <v>204</v>
      </c>
      <c r="L499">
        <v>0</v>
      </c>
      <c r="M499">
        <v>4</v>
      </c>
      <c r="N499">
        <v>1</v>
      </c>
      <c r="O499">
        <v>0</v>
      </c>
      <c r="P499">
        <v>0</v>
      </c>
      <c r="Q499">
        <v>0</v>
      </c>
      <c r="R499">
        <v>1</v>
      </c>
      <c r="S499">
        <v>0</v>
      </c>
      <c r="T499" t="s">
        <v>92</v>
      </c>
      <c r="U499" t="s">
        <v>33</v>
      </c>
      <c r="V499">
        <v>419</v>
      </c>
      <c r="W499">
        <v>14</v>
      </c>
    </row>
    <row r="500" spans="1:23" x14ac:dyDescent="0.3">
      <c r="A500" t="s">
        <v>566</v>
      </c>
      <c r="B500" t="s">
        <v>567</v>
      </c>
      <c r="C500" t="s">
        <v>568</v>
      </c>
      <c r="D500" t="s">
        <v>847</v>
      </c>
      <c r="E500">
        <v>87500</v>
      </c>
      <c r="F500" t="s">
        <v>67</v>
      </c>
      <c r="G500" t="s">
        <v>48</v>
      </c>
      <c r="H500" t="s">
        <v>570</v>
      </c>
      <c r="I500" t="s">
        <v>570</v>
      </c>
      <c r="J500">
        <v>2008</v>
      </c>
      <c r="K500" t="s">
        <v>204</v>
      </c>
      <c r="L500">
        <v>0</v>
      </c>
      <c r="M500">
        <v>4</v>
      </c>
      <c r="N500">
        <v>1</v>
      </c>
      <c r="O500">
        <v>0</v>
      </c>
      <c r="P500">
        <v>0</v>
      </c>
      <c r="Q500">
        <v>0</v>
      </c>
      <c r="R500">
        <v>1</v>
      </c>
      <c r="S500">
        <v>0</v>
      </c>
      <c r="T500" t="s">
        <v>92</v>
      </c>
      <c r="U500" t="s">
        <v>33</v>
      </c>
      <c r="V500">
        <v>419</v>
      </c>
      <c r="W500">
        <v>14</v>
      </c>
    </row>
    <row r="501" spans="1:23" x14ac:dyDescent="0.3">
      <c r="A501" t="s">
        <v>566</v>
      </c>
      <c r="B501" t="s">
        <v>567</v>
      </c>
      <c r="C501" t="s">
        <v>568</v>
      </c>
      <c r="D501" t="s">
        <v>847</v>
      </c>
      <c r="E501">
        <v>87500</v>
      </c>
      <c r="F501" t="s">
        <v>67</v>
      </c>
      <c r="G501" t="s">
        <v>48</v>
      </c>
      <c r="H501" t="s">
        <v>570</v>
      </c>
      <c r="I501" t="s">
        <v>570</v>
      </c>
      <c r="J501">
        <v>2008</v>
      </c>
      <c r="K501" t="s">
        <v>204</v>
      </c>
      <c r="L501">
        <v>0</v>
      </c>
      <c r="M501">
        <v>4</v>
      </c>
      <c r="N501">
        <v>1</v>
      </c>
      <c r="O501">
        <v>0</v>
      </c>
      <c r="P501">
        <v>0</v>
      </c>
      <c r="Q501">
        <v>0</v>
      </c>
      <c r="R501">
        <v>1</v>
      </c>
      <c r="S501">
        <v>0</v>
      </c>
      <c r="T501" t="s">
        <v>92</v>
      </c>
      <c r="U501" t="s">
        <v>33</v>
      </c>
      <c r="V501">
        <v>419</v>
      </c>
      <c r="W501">
        <v>14</v>
      </c>
    </row>
    <row r="502" spans="1:23" x14ac:dyDescent="0.3">
      <c r="A502" t="s">
        <v>566</v>
      </c>
      <c r="B502" t="s">
        <v>567</v>
      </c>
      <c r="C502" t="s">
        <v>568</v>
      </c>
      <c r="D502" t="s">
        <v>847</v>
      </c>
      <c r="E502">
        <v>87500</v>
      </c>
      <c r="F502" t="s">
        <v>67</v>
      </c>
      <c r="G502" t="s">
        <v>48</v>
      </c>
      <c r="H502" t="s">
        <v>570</v>
      </c>
      <c r="I502" t="s">
        <v>570</v>
      </c>
      <c r="J502">
        <v>2008</v>
      </c>
      <c r="K502" t="s">
        <v>204</v>
      </c>
      <c r="L502">
        <v>0</v>
      </c>
      <c r="M502">
        <v>4</v>
      </c>
      <c r="N502">
        <v>1</v>
      </c>
      <c r="O502">
        <v>0</v>
      </c>
      <c r="P502">
        <v>0</v>
      </c>
      <c r="Q502">
        <v>0</v>
      </c>
      <c r="R502">
        <v>1</v>
      </c>
      <c r="S502">
        <v>0</v>
      </c>
      <c r="T502" t="s">
        <v>92</v>
      </c>
      <c r="U502" t="s">
        <v>33</v>
      </c>
      <c r="V502">
        <v>419</v>
      </c>
      <c r="W502">
        <v>14</v>
      </c>
    </row>
    <row r="503" spans="1:23" x14ac:dyDescent="0.3">
      <c r="A503" t="s">
        <v>566</v>
      </c>
      <c r="B503" t="s">
        <v>567</v>
      </c>
      <c r="C503" t="s">
        <v>568</v>
      </c>
      <c r="D503" t="s">
        <v>840</v>
      </c>
      <c r="E503">
        <v>87500</v>
      </c>
      <c r="F503" t="s">
        <v>67</v>
      </c>
      <c r="G503" t="s">
        <v>48</v>
      </c>
      <c r="H503" t="s">
        <v>570</v>
      </c>
      <c r="I503" t="s">
        <v>570</v>
      </c>
      <c r="J503">
        <v>2008</v>
      </c>
      <c r="K503" t="s">
        <v>204</v>
      </c>
      <c r="L503">
        <v>0</v>
      </c>
      <c r="M503">
        <v>4</v>
      </c>
      <c r="N503">
        <v>1</v>
      </c>
      <c r="O503">
        <v>0</v>
      </c>
      <c r="P503">
        <v>0</v>
      </c>
      <c r="Q503">
        <v>0</v>
      </c>
      <c r="R503">
        <v>1</v>
      </c>
      <c r="S503">
        <v>0</v>
      </c>
      <c r="T503" t="s">
        <v>92</v>
      </c>
      <c r="U503" t="s">
        <v>33</v>
      </c>
      <c r="V503">
        <v>419</v>
      </c>
      <c r="W503">
        <v>14</v>
      </c>
    </row>
    <row r="504" spans="1:23" x14ac:dyDescent="0.3">
      <c r="A504" t="s">
        <v>566</v>
      </c>
      <c r="B504" t="s">
        <v>567</v>
      </c>
      <c r="C504" t="s">
        <v>568</v>
      </c>
      <c r="D504" t="s">
        <v>847</v>
      </c>
      <c r="E504">
        <v>87500</v>
      </c>
      <c r="F504" t="s">
        <v>67</v>
      </c>
      <c r="G504" t="s">
        <v>48</v>
      </c>
      <c r="H504" t="s">
        <v>570</v>
      </c>
      <c r="I504" t="s">
        <v>570</v>
      </c>
      <c r="J504">
        <v>2008</v>
      </c>
      <c r="K504" t="s">
        <v>204</v>
      </c>
      <c r="L504">
        <v>0</v>
      </c>
      <c r="M504">
        <v>4</v>
      </c>
      <c r="N504">
        <v>1</v>
      </c>
      <c r="O504">
        <v>0</v>
      </c>
      <c r="P504">
        <v>0</v>
      </c>
      <c r="Q504">
        <v>0</v>
      </c>
      <c r="R504">
        <v>1</v>
      </c>
      <c r="S504">
        <v>0</v>
      </c>
      <c r="T504" t="s">
        <v>92</v>
      </c>
      <c r="U504" t="s">
        <v>33</v>
      </c>
      <c r="V504">
        <v>419</v>
      </c>
      <c r="W504">
        <v>14</v>
      </c>
    </row>
    <row r="505" spans="1:23" x14ac:dyDescent="0.3">
      <c r="A505" t="s">
        <v>566</v>
      </c>
      <c r="B505" t="s">
        <v>567</v>
      </c>
      <c r="C505" t="s">
        <v>568</v>
      </c>
      <c r="D505" t="s">
        <v>847</v>
      </c>
      <c r="E505">
        <v>87500</v>
      </c>
      <c r="F505" t="s">
        <v>67</v>
      </c>
      <c r="G505" t="s">
        <v>48</v>
      </c>
      <c r="H505" t="s">
        <v>570</v>
      </c>
      <c r="I505" t="s">
        <v>570</v>
      </c>
      <c r="J505">
        <v>2008</v>
      </c>
      <c r="K505" t="s">
        <v>204</v>
      </c>
      <c r="L505">
        <v>0</v>
      </c>
      <c r="M505">
        <v>4</v>
      </c>
      <c r="N505">
        <v>1</v>
      </c>
      <c r="O505">
        <v>0</v>
      </c>
      <c r="P505">
        <v>0</v>
      </c>
      <c r="Q505">
        <v>0</v>
      </c>
      <c r="R505">
        <v>1</v>
      </c>
      <c r="S505">
        <v>0</v>
      </c>
      <c r="T505" t="s">
        <v>92</v>
      </c>
      <c r="U505" t="s">
        <v>33</v>
      </c>
      <c r="V505">
        <v>419</v>
      </c>
      <c r="W505">
        <v>14</v>
      </c>
    </row>
    <row r="506" spans="1:23" x14ac:dyDescent="0.3">
      <c r="A506" t="s">
        <v>566</v>
      </c>
      <c r="B506" t="s">
        <v>567</v>
      </c>
      <c r="C506" t="s">
        <v>568</v>
      </c>
      <c r="D506" t="s">
        <v>840</v>
      </c>
      <c r="E506">
        <v>87500</v>
      </c>
      <c r="F506" t="s">
        <v>67</v>
      </c>
      <c r="G506" t="s">
        <v>48</v>
      </c>
      <c r="H506" t="s">
        <v>570</v>
      </c>
      <c r="I506" t="s">
        <v>570</v>
      </c>
      <c r="J506">
        <v>2008</v>
      </c>
      <c r="K506" t="s">
        <v>204</v>
      </c>
      <c r="L506">
        <v>0</v>
      </c>
      <c r="M506">
        <v>4</v>
      </c>
      <c r="N506">
        <v>1</v>
      </c>
      <c r="O506">
        <v>0</v>
      </c>
      <c r="P506">
        <v>0</v>
      </c>
      <c r="Q506">
        <v>0</v>
      </c>
      <c r="R506">
        <v>1</v>
      </c>
      <c r="S506">
        <v>0</v>
      </c>
      <c r="T506" t="s">
        <v>92</v>
      </c>
      <c r="U506" t="s">
        <v>33</v>
      </c>
      <c r="V506">
        <v>419</v>
      </c>
      <c r="W506">
        <v>14</v>
      </c>
    </row>
    <row r="507" spans="1:23" x14ac:dyDescent="0.3">
      <c r="A507" t="s">
        <v>566</v>
      </c>
      <c r="B507" t="s">
        <v>567</v>
      </c>
      <c r="C507" t="s">
        <v>568</v>
      </c>
      <c r="D507" t="s">
        <v>840</v>
      </c>
      <c r="E507">
        <v>87500</v>
      </c>
      <c r="F507" t="s">
        <v>67</v>
      </c>
      <c r="G507" t="s">
        <v>48</v>
      </c>
      <c r="H507" t="s">
        <v>570</v>
      </c>
      <c r="I507" t="s">
        <v>570</v>
      </c>
      <c r="J507">
        <v>2008</v>
      </c>
      <c r="K507" t="s">
        <v>204</v>
      </c>
      <c r="L507">
        <v>0</v>
      </c>
      <c r="M507">
        <v>4</v>
      </c>
      <c r="N507">
        <v>1</v>
      </c>
      <c r="O507">
        <v>0</v>
      </c>
      <c r="P507">
        <v>0</v>
      </c>
      <c r="Q507">
        <v>0</v>
      </c>
      <c r="R507">
        <v>1</v>
      </c>
      <c r="S507">
        <v>0</v>
      </c>
      <c r="T507" t="s">
        <v>92</v>
      </c>
      <c r="U507" t="s">
        <v>33</v>
      </c>
      <c r="V507">
        <v>419</v>
      </c>
      <c r="W507">
        <v>14</v>
      </c>
    </row>
    <row r="508" spans="1:23" x14ac:dyDescent="0.3">
      <c r="A508" t="s">
        <v>566</v>
      </c>
      <c r="B508" t="s">
        <v>567</v>
      </c>
      <c r="C508" t="s">
        <v>568</v>
      </c>
      <c r="D508" t="s">
        <v>847</v>
      </c>
      <c r="E508">
        <v>87500</v>
      </c>
      <c r="F508" t="s">
        <v>67</v>
      </c>
      <c r="G508" t="s">
        <v>48</v>
      </c>
      <c r="H508" t="s">
        <v>570</v>
      </c>
      <c r="I508" t="s">
        <v>570</v>
      </c>
      <c r="J508">
        <v>2008</v>
      </c>
      <c r="K508" t="s">
        <v>204</v>
      </c>
      <c r="L508">
        <v>0</v>
      </c>
      <c r="M508">
        <v>4</v>
      </c>
      <c r="N508">
        <v>1</v>
      </c>
      <c r="O508">
        <v>0</v>
      </c>
      <c r="P508">
        <v>0</v>
      </c>
      <c r="Q508">
        <v>0</v>
      </c>
      <c r="R508">
        <v>1</v>
      </c>
      <c r="S508">
        <v>0</v>
      </c>
      <c r="T508" t="s">
        <v>92</v>
      </c>
      <c r="U508" t="s">
        <v>33</v>
      </c>
      <c r="V508">
        <v>419</v>
      </c>
      <c r="W508">
        <v>14</v>
      </c>
    </row>
    <row r="509" spans="1:23" x14ac:dyDescent="0.3">
      <c r="A509" t="s">
        <v>566</v>
      </c>
      <c r="B509" t="s">
        <v>567</v>
      </c>
      <c r="C509" t="s">
        <v>568</v>
      </c>
      <c r="D509" t="s">
        <v>840</v>
      </c>
      <c r="E509">
        <v>87500</v>
      </c>
      <c r="F509" t="s">
        <v>67</v>
      </c>
      <c r="G509" t="s">
        <v>48</v>
      </c>
      <c r="H509" t="s">
        <v>570</v>
      </c>
      <c r="I509" t="s">
        <v>570</v>
      </c>
      <c r="J509">
        <v>2008</v>
      </c>
      <c r="K509" t="s">
        <v>204</v>
      </c>
      <c r="L509">
        <v>0</v>
      </c>
      <c r="M509">
        <v>4</v>
      </c>
      <c r="N509">
        <v>1</v>
      </c>
      <c r="O509">
        <v>0</v>
      </c>
      <c r="P509">
        <v>0</v>
      </c>
      <c r="Q509">
        <v>0</v>
      </c>
      <c r="R509">
        <v>1</v>
      </c>
      <c r="S509">
        <v>0</v>
      </c>
      <c r="T509" t="s">
        <v>92</v>
      </c>
      <c r="U509" t="s">
        <v>33</v>
      </c>
      <c r="V509">
        <v>419</v>
      </c>
      <c r="W509">
        <v>14</v>
      </c>
    </row>
    <row r="510" spans="1:23" x14ac:dyDescent="0.3">
      <c r="A510" t="s">
        <v>566</v>
      </c>
      <c r="B510" t="s">
        <v>567</v>
      </c>
      <c r="C510" t="s">
        <v>568</v>
      </c>
      <c r="D510" t="s">
        <v>569</v>
      </c>
      <c r="E510">
        <v>87500</v>
      </c>
      <c r="F510" t="s">
        <v>67</v>
      </c>
      <c r="G510" t="s">
        <v>48</v>
      </c>
      <c r="H510" t="s">
        <v>570</v>
      </c>
      <c r="I510" t="s">
        <v>570</v>
      </c>
      <c r="J510">
        <v>2008</v>
      </c>
      <c r="K510" t="s">
        <v>204</v>
      </c>
      <c r="L510">
        <v>0</v>
      </c>
      <c r="M510">
        <v>4</v>
      </c>
      <c r="N510">
        <v>1</v>
      </c>
      <c r="O510">
        <v>0</v>
      </c>
      <c r="P510">
        <v>0</v>
      </c>
      <c r="Q510">
        <v>0</v>
      </c>
      <c r="R510">
        <v>1</v>
      </c>
      <c r="S510">
        <v>0</v>
      </c>
      <c r="T510" t="s">
        <v>92</v>
      </c>
      <c r="U510" t="s">
        <v>33</v>
      </c>
      <c r="V510">
        <v>417</v>
      </c>
      <c r="W510">
        <v>14</v>
      </c>
    </row>
    <row r="511" spans="1:23" x14ac:dyDescent="0.3">
      <c r="A511" t="s">
        <v>566</v>
      </c>
      <c r="B511" t="s">
        <v>567</v>
      </c>
      <c r="C511" t="s">
        <v>568</v>
      </c>
      <c r="D511" t="s">
        <v>847</v>
      </c>
      <c r="E511">
        <v>87500</v>
      </c>
      <c r="F511" t="s">
        <v>67</v>
      </c>
      <c r="G511" t="s">
        <v>48</v>
      </c>
      <c r="H511" t="s">
        <v>570</v>
      </c>
      <c r="I511" t="s">
        <v>570</v>
      </c>
      <c r="J511">
        <v>2008</v>
      </c>
      <c r="K511" t="s">
        <v>204</v>
      </c>
      <c r="L511">
        <v>0</v>
      </c>
      <c r="M511">
        <v>4</v>
      </c>
      <c r="N511">
        <v>1</v>
      </c>
      <c r="O511">
        <v>0</v>
      </c>
      <c r="P511">
        <v>0</v>
      </c>
      <c r="Q511">
        <v>0</v>
      </c>
      <c r="R511">
        <v>1</v>
      </c>
      <c r="S511">
        <v>0</v>
      </c>
      <c r="T511" t="s">
        <v>92</v>
      </c>
      <c r="U511" t="s">
        <v>33</v>
      </c>
      <c r="V511">
        <v>419</v>
      </c>
      <c r="W511">
        <v>14</v>
      </c>
    </row>
    <row r="512" spans="1:23" x14ac:dyDescent="0.3">
      <c r="A512" t="s">
        <v>1899</v>
      </c>
      <c r="B512" t="s">
        <v>1900</v>
      </c>
      <c r="C512" t="s">
        <v>124</v>
      </c>
      <c r="D512" t="s">
        <v>1901</v>
      </c>
      <c r="E512">
        <v>88027</v>
      </c>
      <c r="F512" t="s">
        <v>47</v>
      </c>
      <c r="G512" t="s">
        <v>347</v>
      </c>
      <c r="H512" t="s">
        <v>80</v>
      </c>
      <c r="I512" t="s">
        <v>545</v>
      </c>
      <c r="J512">
        <v>2003</v>
      </c>
      <c r="K512" t="s">
        <v>204</v>
      </c>
      <c r="L512">
        <v>0</v>
      </c>
      <c r="M512">
        <v>3.7</v>
      </c>
      <c r="N512">
        <v>1</v>
      </c>
      <c r="O512">
        <v>0</v>
      </c>
      <c r="P512">
        <v>0</v>
      </c>
      <c r="Q512">
        <v>0</v>
      </c>
      <c r="R512">
        <v>0</v>
      </c>
      <c r="S512">
        <v>1</v>
      </c>
      <c r="T512" t="s">
        <v>222</v>
      </c>
      <c r="U512" t="s">
        <v>33</v>
      </c>
      <c r="V512">
        <v>673</v>
      </c>
      <c r="W512">
        <v>19</v>
      </c>
    </row>
    <row r="513" spans="1:23" x14ac:dyDescent="0.3">
      <c r="A513" t="s">
        <v>857</v>
      </c>
      <c r="B513" t="s">
        <v>1820</v>
      </c>
      <c r="C513" t="s">
        <v>859</v>
      </c>
      <c r="D513" t="s">
        <v>1821</v>
      </c>
      <c r="E513">
        <v>88155</v>
      </c>
      <c r="F513" t="s">
        <v>67</v>
      </c>
      <c r="G513" t="s">
        <v>265</v>
      </c>
      <c r="H513" t="s">
        <v>80</v>
      </c>
      <c r="I513" t="s">
        <v>545</v>
      </c>
      <c r="J513">
        <v>1946</v>
      </c>
      <c r="K513" t="s">
        <v>50</v>
      </c>
      <c r="L513">
        <v>0</v>
      </c>
      <c r="M513">
        <v>4.5</v>
      </c>
      <c r="N513">
        <v>1</v>
      </c>
      <c r="O513">
        <v>0</v>
      </c>
      <c r="P513">
        <v>0</v>
      </c>
      <c r="Q513">
        <v>0</v>
      </c>
      <c r="R513">
        <v>0</v>
      </c>
      <c r="S513">
        <v>1</v>
      </c>
      <c r="T513" t="s">
        <v>1725</v>
      </c>
      <c r="U513" t="s">
        <v>42</v>
      </c>
      <c r="V513">
        <v>401</v>
      </c>
      <c r="W513">
        <v>76</v>
      </c>
    </row>
    <row r="514" spans="1:23" x14ac:dyDescent="0.3">
      <c r="A514" t="s">
        <v>741</v>
      </c>
      <c r="B514" t="s">
        <v>742</v>
      </c>
      <c r="C514" t="s">
        <v>743</v>
      </c>
      <c r="D514" t="s">
        <v>744</v>
      </c>
      <c r="E514">
        <v>88174</v>
      </c>
      <c r="F514" t="s">
        <v>67</v>
      </c>
      <c r="G514" t="s">
        <v>347</v>
      </c>
      <c r="H514" t="s">
        <v>39</v>
      </c>
      <c r="I514" t="s">
        <v>40</v>
      </c>
      <c r="J514">
        <v>1940</v>
      </c>
      <c r="K514" t="s">
        <v>41</v>
      </c>
      <c r="L514">
        <v>0</v>
      </c>
      <c r="M514">
        <v>3.7</v>
      </c>
      <c r="N514">
        <v>1</v>
      </c>
      <c r="O514">
        <v>0</v>
      </c>
      <c r="P514">
        <v>0</v>
      </c>
      <c r="Q514">
        <v>0</v>
      </c>
      <c r="R514">
        <v>0</v>
      </c>
      <c r="S514">
        <v>1</v>
      </c>
      <c r="T514" t="s">
        <v>32</v>
      </c>
      <c r="U514" t="s">
        <v>42</v>
      </c>
      <c r="V514">
        <v>270</v>
      </c>
      <c r="W514">
        <v>82</v>
      </c>
    </row>
    <row r="515" spans="1:23" x14ac:dyDescent="0.3">
      <c r="A515" t="s">
        <v>741</v>
      </c>
      <c r="B515" t="s">
        <v>742</v>
      </c>
      <c r="C515" t="s">
        <v>743</v>
      </c>
      <c r="D515" t="s">
        <v>744</v>
      </c>
      <c r="E515">
        <v>88174</v>
      </c>
      <c r="F515" t="s">
        <v>67</v>
      </c>
      <c r="G515" t="s">
        <v>347</v>
      </c>
      <c r="H515" t="s">
        <v>39</v>
      </c>
      <c r="I515" t="s">
        <v>40</v>
      </c>
      <c r="J515">
        <v>1940</v>
      </c>
      <c r="K515" t="s">
        <v>41</v>
      </c>
      <c r="L515">
        <v>0</v>
      </c>
      <c r="M515">
        <v>3.7</v>
      </c>
      <c r="N515">
        <v>1</v>
      </c>
      <c r="O515">
        <v>0</v>
      </c>
      <c r="P515">
        <v>0</v>
      </c>
      <c r="Q515">
        <v>0</v>
      </c>
      <c r="R515">
        <v>0</v>
      </c>
      <c r="S515">
        <v>1</v>
      </c>
      <c r="T515" t="s">
        <v>32</v>
      </c>
      <c r="U515" t="s">
        <v>42</v>
      </c>
      <c r="V515">
        <v>270</v>
      </c>
      <c r="W515">
        <v>82</v>
      </c>
    </row>
    <row r="516" spans="1:23" x14ac:dyDescent="0.3">
      <c r="A516" t="s">
        <v>1444</v>
      </c>
      <c r="B516" t="s">
        <v>1445</v>
      </c>
      <c r="C516" t="s">
        <v>1446</v>
      </c>
      <c r="D516" t="s">
        <v>1447</v>
      </c>
      <c r="E516">
        <v>88210</v>
      </c>
      <c r="F516" t="s">
        <v>67</v>
      </c>
      <c r="G516" t="s">
        <v>48</v>
      </c>
      <c r="H516" t="s">
        <v>110</v>
      </c>
      <c r="I516" t="s">
        <v>554</v>
      </c>
      <c r="J516">
        <v>1935</v>
      </c>
      <c r="K516" t="s">
        <v>204</v>
      </c>
      <c r="L516">
        <v>0</v>
      </c>
      <c r="M516">
        <v>3.6</v>
      </c>
      <c r="N516">
        <v>0</v>
      </c>
      <c r="O516">
        <v>0</v>
      </c>
      <c r="P516">
        <v>0</v>
      </c>
      <c r="Q516">
        <v>0</v>
      </c>
      <c r="R516">
        <v>1</v>
      </c>
      <c r="S516">
        <v>0</v>
      </c>
      <c r="T516" t="s">
        <v>92</v>
      </c>
      <c r="U516" t="s">
        <v>51</v>
      </c>
      <c r="V516">
        <v>384</v>
      </c>
      <c r="W516">
        <v>87</v>
      </c>
    </row>
    <row r="517" spans="1:23" x14ac:dyDescent="0.3">
      <c r="A517" t="s">
        <v>1120</v>
      </c>
      <c r="B517" t="s">
        <v>1121</v>
      </c>
      <c r="C517" t="s">
        <v>1122</v>
      </c>
      <c r="D517" t="s">
        <v>1123</v>
      </c>
      <c r="E517">
        <v>88292</v>
      </c>
      <c r="F517" t="s">
        <v>27</v>
      </c>
      <c r="G517" t="s">
        <v>265</v>
      </c>
      <c r="H517" t="s">
        <v>162</v>
      </c>
      <c r="I517" t="s">
        <v>1124</v>
      </c>
      <c r="J517">
        <v>1625</v>
      </c>
      <c r="K517" t="s">
        <v>31</v>
      </c>
      <c r="L517">
        <v>0</v>
      </c>
      <c r="M517">
        <v>3.6</v>
      </c>
      <c r="N517">
        <v>1</v>
      </c>
      <c r="O517">
        <v>0</v>
      </c>
      <c r="P517">
        <v>0</v>
      </c>
      <c r="Q517">
        <v>0</v>
      </c>
      <c r="R517">
        <v>0</v>
      </c>
      <c r="S517">
        <v>1</v>
      </c>
      <c r="T517" t="s">
        <v>509</v>
      </c>
      <c r="U517" t="s">
        <v>33</v>
      </c>
      <c r="V517">
        <v>506</v>
      </c>
      <c r="W517">
        <v>397</v>
      </c>
    </row>
    <row r="518" spans="1:23" x14ac:dyDescent="0.3">
      <c r="A518" t="s">
        <v>1779</v>
      </c>
      <c r="B518" t="s">
        <v>1780</v>
      </c>
      <c r="C518" t="s">
        <v>1781</v>
      </c>
      <c r="D518" t="s">
        <v>1782</v>
      </c>
      <c r="E518">
        <v>88383</v>
      </c>
      <c r="F518" t="s">
        <v>67</v>
      </c>
      <c r="G518" t="s">
        <v>48</v>
      </c>
      <c r="H518" t="s">
        <v>120</v>
      </c>
      <c r="I518" t="s">
        <v>764</v>
      </c>
      <c r="J518">
        <v>1946</v>
      </c>
      <c r="K518" t="s">
        <v>212</v>
      </c>
      <c r="L518">
        <v>0</v>
      </c>
      <c r="M518">
        <v>4.4000000000000004</v>
      </c>
      <c r="N518">
        <v>1</v>
      </c>
      <c r="O518">
        <v>0</v>
      </c>
      <c r="P518">
        <v>0</v>
      </c>
      <c r="Q518">
        <v>0</v>
      </c>
      <c r="R518">
        <v>1</v>
      </c>
      <c r="S518">
        <v>1</v>
      </c>
      <c r="T518" t="s">
        <v>509</v>
      </c>
      <c r="U518" t="s">
        <v>51</v>
      </c>
      <c r="V518">
        <v>303</v>
      </c>
      <c r="W518">
        <v>76</v>
      </c>
    </row>
    <row r="519" spans="1:23" x14ac:dyDescent="0.3">
      <c r="A519" t="s">
        <v>1779</v>
      </c>
      <c r="B519" t="s">
        <v>1780</v>
      </c>
      <c r="C519" t="s">
        <v>1781</v>
      </c>
      <c r="D519" t="s">
        <v>1782</v>
      </c>
      <c r="E519">
        <v>88383</v>
      </c>
      <c r="F519" t="s">
        <v>67</v>
      </c>
      <c r="G519" t="s">
        <v>48</v>
      </c>
      <c r="H519" t="s">
        <v>120</v>
      </c>
      <c r="I519" t="s">
        <v>764</v>
      </c>
      <c r="J519">
        <v>1946</v>
      </c>
      <c r="K519" t="s">
        <v>212</v>
      </c>
      <c r="L519">
        <v>0</v>
      </c>
      <c r="M519">
        <v>4.4000000000000004</v>
      </c>
      <c r="N519">
        <v>1</v>
      </c>
      <c r="O519">
        <v>0</v>
      </c>
      <c r="P519">
        <v>0</v>
      </c>
      <c r="Q519">
        <v>0</v>
      </c>
      <c r="R519">
        <v>1</v>
      </c>
      <c r="S519">
        <v>1</v>
      </c>
      <c r="T519" t="s">
        <v>509</v>
      </c>
      <c r="U519" t="s">
        <v>51</v>
      </c>
      <c r="V519">
        <v>303</v>
      </c>
      <c r="W519">
        <v>76</v>
      </c>
    </row>
    <row r="520" spans="1:23" x14ac:dyDescent="0.3">
      <c r="A520" t="s">
        <v>1779</v>
      </c>
      <c r="B520" t="s">
        <v>1780</v>
      </c>
      <c r="C520" t="s">
        <v>1781</v>
      </c>
      <c r="D520" t="s">
        <v>2038</v>
      </c>
      <c r="E520">
        <v>88383</v>
      </c>
      <c r="F520" t="s">
        <v>67</v>
      </c>
      <c r="G520" t="s">
        <v>48</v>
      </c>
      <c r="H520" t="s">
        <v>120</v>
      </c>
      <c r="I520" t="s">
        <v>764</v>
      </c>
      <c r="J520">
        <v>1946</v>
      </c>
      <c r="K520" t="s">
        <v>212</v>
      </c>
      <c r="L520">
        <v>0</v>
      </c>
      <c r="M520">
        <v>4.4000000000000004</v>
      </c>
      <c r="N520">
        <v>1</v>
      </c>
      <c r="O520">
        <v>0</v>
      </c>
      <c r="P520">
        <v>0</v>
      </c>
      <c r="Q520">
        <v>0</v>
      </c>
      <c r="R520">
        <v>1</v>
      </c>
      <c r="S520">
        <v>1</v>
      </c>
      <c r="T520" t="s">
        <v>509</v>
      </c>
      <c r="U520" t="s">
        <v>51</v>
      </c>
      <c r="V520">
        <v>305</v>
      </c>
      <c r="W520">
        <v>76</v>
      </c>
    </row>
    <row r="521" spans="1:23" x14ac:dyDescent="0.3">
      <c r="A521" t="s">
        <v>1779</v>
      </c>
      <c r="B521" t="s">
        <v>1780</v>
      </c>
      <c r="C521" t="s">
        <v>1781</v>
      </c>
      <c r="D521" t="s">
        <v>2038</v>
      </c>
      <c r="E521">
        <v>88383</v>
      </c>
      <c r="F521" t="s">
        <v>67</v>
      </c>
      <c r="G521" t="s">
        <v>48</v>
      </c>
      <c r="H521" t="s">
        <v>120</v>
      </c>
      <c r="I521" t="s">
        <v>764</v>
      </c>
      <c r="J521">
        <v>1946</v>
      </c>
      <c r="K521" t="s">
        <v>212</v>
      </c>
      <c r="L521">
        <v>0</v>
      </c>
      <c r="M521">
        <v>4.4000000000000004</v>
      </c>
      <c r="N521">
        <v>1</v>
      </c>
      <c r="O521">
        <v>0</v>
      </c>
      <c r="P521">
        <v>0</v>
      </c>
      <c r="Q521">
        <v>0</v>
      </c>
      <c r="R521">
        <v>1</v>
      </c>
      <c r="S521">
        <v>1</v>
      </c>
      <c r="T521" t="s">
        <v>509</v>
      </c>
      <c r="U521" t="s">
        <v>51</v>
      </c>
      <c r="V521">
        <v>305</v>
      </c>
      <c r="W521">
        <v>76</v>
      </c>
    </row>
    <row r="522" spans="1:23" x14ac:dyDescent="0.3">
      <c r="A522" t="s">
        <v>1779</v>
      </c>
      <c r="B522" t="s">
        <v>1780</v>
      </c>
      <c r="C522" t="s">
        <v>1781</v>
      </c>
      <c r="D522" t="s">
        <v>2045</v>
      </c>
      <c r="E522">
        <v>88383</v>
      </c>
      <c r="F522" t="s">
        <v>67</v>
      </c>
      <c r="G522" t="s">
        <v>48</v>
      </c>
      <c r="H522" t="s">
        <v>120</v>
      </c>
      <c r="I522" t="s">
        <v>764</v>
      </c>
      <c r="J522">
        <v>1946</v>
      </c>
      <c r="K522" t="s">
        <v>212</v>
      </c>
      <c r="L522">
        <v>0</v>
      </c>
      <c r="M522">
        <v>4.4000000000000004</v>
      </c>
      <c r="N522">
        <v>1</v>
      </c>
      <c r="O522">
        <v>0</v>
      </c>
      <c r="P522">
        <v>0</v>
      </c>
      <c r="Q522">
        <v>0</v>
      </c>
      <c r="R522">
        <v>1</v>
      </c>
      <c r="S522">
        <v>1</v>
      </c>
      <c r="T522" t="s">
        <v>509</v>
      </c>
      <c r="U522" t="s">
        <v>51</v>
      </c>
      <c r="V522">
        <v>349</v>
      </c>
      <c r="W522">
        <v>76</v>
      </c>
    </row>
    <row r="523" spans="1:23" x14ac:dyDescent="0.3">
      <c r="A523" t="s">
        <v>199</v>
      </c>
      <c r="B523" t="s">
        <v>200</v>
      </c>
      <c r="C523" t="s">
        <v>201</v>
      </c>
      <c r="D523" t="s">
        <v>202</v>
      </c>
      <c r="E523">
        <v>88385</v>
      </c>
      <c r="F523" t="s">
        <v>47</v>
      </c>
      <c r="G523" t="s">
        <v>48</v>
      </c>
      <c r="H523" t="s">
        <v>86</v>
      </c>
      <c r="I523" t="s">
        <v>203</v>
      </c>
      <c r="J523">
        <v>1933</v>
      </c>
      <c r="K523" t="s">
        <v>204</v>
      </c>
      <c r="L523">
        <v>0</v>
      </c>
      <c r="M523">
        <v>3.8</v>
      </c>
      <c r="N523">
        <v>0</v>
      </c>
      <c r="O523">
        <v>0</v>
      </c>
      <c r="P523">
        <v>0</v>
      </c>
      <c r="Q523">
        <v>0</v>
      </c>
      <c r="R523">
        <v>0</v>
      </c>
      <c r="S523">
        <v>0</v>
      </c>
      <c r="T523" t="s">
        <v>32</v>
      </c>
      <c r="U523" t="s">
        <v>51</v>
      </c>
      <c r="V523">
        <v>328</v>
      </c>
      <c r="W523">
        <v>89</v>
      </c>
    </row>
    <row r="524" spans="1:23" x14ac:dyDescent="0.3">
      <c r="A524" t="s">
        <v>731</v>
      </c>
      <c r="B524" t="s">
        <v>58</v>
      </c>
      <c r="C524" t="s">
        <v>732</v>
      </c>
      <c r="D524" t="s">
        <v>733</v>
      </c>
      <c r="E524">
        <v>88563</v>
      </c>
      <c r="F524" t="s">
        <v>60</v>
      </c>
      <c r="G524" t="s">
        <v>48</v>
      </c>
      <c r="H524" t="s">
        <v>56</v>
      </c>
      <c r="I524" t="s">
        <v>56</v>
      </c>
      <c r="K524" t="s">
        <v>173</v>
      </c>
      <c r="L524">
        <v>0</v>
      </c>
      <c r="M524">
        <v>2.4</v>
      </c>
      <c r="N524">
        <v>1</v>
      </c>
      <c r="O524">
        <v>0</v>
      </c>
      <c r="P524">
        <v>0</v>
      </c>
      <c r="Q524">
        <v>0</v>
      </c>
      <c r="R524">
        <v>1</v>
      </c>
      <c r="S524">
        <v>0</v>
      </c>
      <c r="T524" t="s">
        <v>32</v>
      </c>
      <c r="U524" t="s">
        <v>51</v>
      </c>
      <c r="V524">
        <v>310</v>
      </c>
    </row>
    <row r="525" spans="1:23" x14ac:dyDescent="0.3">
      <c r="A525" t="s">
        <v>731</v>
      </c>
      <c r="B525" t="s">
        <v>58</v>
      </c>
      <c r="C525" t="s">
        <v>732</v>
      </c>
      <c r="D525" t="s">
        <v>733</v>
      </c>
      <c r="E525">
        <v>88563</v>
      </c>
      <c r="F525" t="s">
        <v>60</v>
      </c>
      <c r="G525" t="s">
        <v>48</v>
      </c>
      <c r="H525" t="s">
        <v>56</v>
      </c>
      <c r="I525" t="s">
        <v>56</v>
      </c>
      <c r="K525" t="s">
        <v>173</v>
      </c>
      <c r="L525">
        <v>0</v>
      </c>
      <c r="M525">
        <v>2.4</v>
      </c>
      <c r="N525">
        <v>1</v>
      </c>
      <c r="O525">
        <v>0</v>
      </c>
      <c r="P525">
        <v>0</v>
      </c>
      <c r="Q525">
        <v>0</v>
      </c>
      <c r="R525">
        <v>1</v>
      </c>
      <c r="S525">
        <v>0</v>
      </c>
      <c r="T525" t="s">
        <v>32</v>
      </c>
      <c r="U525" t="s">
        <v>51</v>
      </c>
      <c r="V525">
        <v>310</v>
      </c>
    </row>
    <row r="526" spans="1:23" x14ac:dyDescent="0.3">
      <c r="A526" t="s">
        <v>797</v>
      </c>
      <c r="B526" t="s">
        <v>148</v>
      </c>
      <c r="C526" t="s">
        <v>160</v>
      </c>
      <c r="D526" t="s">
        <v>798</v>
      </c>
      <c r="E526">
        <v>88578</v>
      </c>
      <c r="F526" t="s">
        <v>151</v>
      </c>
      <c r="G526" t="s">
        <v>48</v>
      </c>
      <c r="H526" t="s">
        <v>86</v>
      </c>
      <c r="I526" t="s">
        <v>340</v>
      </c>
      <c r="K526" t="s">
        <v>112</v>
      </c>
      <c r="L526">
        <v>0</v>
      </c>
      <c r="M526">
        <v>3.3</v>
      </c>
      <c r="N526">
        <v>1</v>
      </c>
      <c r="O526">
        <v>0</v>
      </c>
      <c r="P526">
        <v>0</v>
      </c>
      <c r="Q526">
        <v>0</v>
      </c>
      <c r="R526">
        <v>1</v>
      </c>
      <c r="S526">
        <v>0</v>
      </c>
      <c r="T526" t="s">
        <v>32</v>
      </c>
      <c r="U526" t="s">
        <v>33</v>
      </c>
      <c r="V526">
        <v>260</v>
      </c>
    </row>
    <row r="527" spans="1:23" x14ac:dyDescent="0.3">
      <c r="A527" t="s">
        <v>797</v>
      </c>
      <c r="B527" t="s">
        <v>148</v>
      </c>
      <c r="C527" t="s">
        <v>160</v>
      </c>
      <c r="D527" t="s">
        <v>798</v>
      </c>
      <c r="E527">
        <v>88578</v>
      </c>
      <c r="F527" t="s">
        <v>151</v>
      </c>
      <c r="G527" t="s">
        <v>48</v>
      </c>
      <c r="H527" t="s">
        <v>86</v>
      </c>
      <c r="I527" t="s">
        <v>340</v>
      </c>
      <c r="K527" t="s">
        <v>112</v>
      </c>
      <c r="L527">
        <v>0</v>
      </c>
      <c r="M527">
        <v>3.3</v>
      </c>
      <c r="N527">
        <v>1</v>
      </c>
      <c r="O527">
        <v>0</v>
      </c>
      <c r="P527">
        <v>0</v>
      </c>
      <c r="Q527">
        <v>0</v>
      </c>
      <c r="R527">
        <v>1</v>
      </c>
      <c r="S527">
        <v>0</v>
      </c>
      <c r="T527" t="s">
        <v>32</v>
      </c>
      <c r="U527" t="s">
        <v>33</v>
      </c>
      <c r="V527">
        <v>260</v>
      </c>
    </row>
    <row r="528" spans="1:23" x14ac:dyDescent="0.3">
      <c r="A528" t="s">
        <v>1052</v>
      </c>
      <c r="B528" t="s">
        <v>1053</v>
      </c>
      <c r="C528" t="s">
        <v>1054</v>
      </c>
      <c r="D528" t="s">
        <v>1055</v>
      </c>
      <c r="E528">
        <v>89042</v>
      </c>
      <c r="F528" t="s">
        <v>55</v>
      </c>
      <c r="G528" t="s">
        <v>28</v>
      </c>
      <c r="H528" t="s">
        <v>56</v>
      </c>
      <c r="I528" t="s">
        <v>56</v>
      </c>
      <c r="K528" t="s">
        <v>50</v>
      </c>
      <c r="L528">
        <v>0</v>
      </c>
      <c r="N528">
        <v>0</v>
      </c>
      <c r="O528">
        <v>0</v>
      </c>
      <c r="P528">
        <v>1</v>
      </c>
      <c r="Q528">
        <v>0</v>
      </c>
      <c r="R528">
        <v>0</v>
      </c>
      <c r="S528">
        <v>0</v>
      </c>
      <c r="T528" t="s">
        <v>222</v>
      </c>
      <c r="U528" t="s">
        <v>51</v>
      </c>
      <c r="V528">
        <v>178</v>
      </c>
    </row>
    <row r="529" spans="1:23" x14ac:dyDescent="0.3">
      <c r="A529" t="s">
        <v>1052</v>
      </c>
      <c r="B529" t="s">
        <v>1053</v>
      </c>
      <c r="C529" t="s">
        <v>1054</v>
      </c>
      <c r="D529" t="s">
        <v>1055</v>
      </c>
      <c r="E529">
        <v>89042</v>
      </c>
      <c r="F529" t="s">
        <v>55</v>
      </c>
      <c r="G529" t="s">
        <v>28</v>
      </c>
      <c r="H529" t="s">
        <v>56</v>
      </c>
      <c r="I529" t="s">
        <v>56</v>
      </c>
      <c r="K529" t="s">
        <v>50</v>
      </c>
      <c r="L529">
        <v>0</v>
      </c>
      <c r="N529">
        <v>0</v>
      </c>
      <c r="O529">
        <v>0</v>
      </c>
      <c r="P529">
        <v>1</v>
      </c>
      <c r="Q529">
        <v>0</v>
      </c>
      <c r="R529">
        <v>0</v>
      </c>
      <c r="S529">
        <v>0</v>
      </c>
      <c r="T529" t="s">
        <v>222</v>
      </c>
      <c r="U529" t="s">
        <v>51</v>
      </c>
      <c r="V529">
        <v>178</v>
      </c>
    </row>
    <row r="530" spans="1:23" x14ac:dyDescent="0.3">
      <c r="A530" t="s">
        <v>755</v>
      </c>
      <c r="B530" t="s">
        <v>756</v>
      </c>
      <c r="C530" t="s">
        <v>757</v>
      </c>
      <c r="D530" t="s">
        <v>758</v>
      </c>
      <c r="E530">
        <v>89347</v>
      </c>
      <c r="F530" t="s">
        <v>47</v>
      </c>
      <c r="G530" t="s">
        <v>48</v>
      </c>
      <c r="H530" t="s">
        <v>29</v>
      </c>
      <c r="I530" t="s">
        <v>69</v>
      </c>
      <c r="J530">
        <v>2001</v>
      </c>
      <c r="K530" t="s">
        <v>261</v>
      </c>
      <c r="L530">
        <v>0</v>
      </c>
      <c r="M530">
        <v>4.0999999999999996</v>
      </c>
      <c r="N530">
        <v>0</v>
      </c>
      <c r="O530">
        <v>0</v>
      </c>
      <c r="P530">
        <v>0</v>
      </c>
      <c r="Q530">
        <v>1</v>
      </c>
      <c r="R530">
        <v>0</v>
      </c>
      <c r="S530">
        <v>1</v>
      </c>
      <c r="T530" t="s">
        <v>32</v>
      </c>
      <c r="U530" t="s">
        <v>33</v>
      </c>
      <c r="V530">
        <v>449</v>
      </c>
      <c r="W530">
        <v>21</v>
      </c>
    </row>
    <row r="531" spans="1:23" x14ac:dyDescent="0.3">
      <c r="A531" t="s">
        <v>755</v>
      </c>
      <c r="B531" t="s">
        <v>756</v>
      </c>
      <c r="C531" t="s">
        <v>757</v>
      </c>
      <c r="D531" t="s">
        <v>758</v>
      </c>
      <c r="E531">
        <v>89347</v>
      </c>
      <c r="F531" t="s">
        <v>47</v>
      </c>
      <c r="G531" t="s">
        <v>48</v>
      </c>
      <c r="H531" t="s">
        <v>29</v>
      </c>
      <c r="I531" t="s">
        <v>69</v>
      </c>
      <c r="J531">
        <v>2001</v>
      </c>
      <c r="K531" t="s">
        <v>261</v>
      </c>
      <c r="L531">
        <v>0</v>
      </c>
      <c r="M531">
        <v>4.0999999999999996</v>
      </c>
      <c r="N531">
        <v>0</v>
      </c>
      <c r="O531">
        <v>0</v>
      </c>
      <c r="P531">
        <v>0</v>
      </c>
      <c r="Q531">
        <v>1</v>
      </c>
      <c r="R531">
        <v>0</v>
      </c>
      <c r="S531">
        <v>1</v>
      </c>
      <c r="T531" t="s">
        <v>32</v>
      </c>
      <c r="U531" t="s">
        <v>33</v>
      </c>
      <c r="V531">
        <v>449</v>
      </c>
      <c r="W531">
        <v>21</v>
      </c>
    </row>
    <row r="532" spans="1:23" x14ac:dyDescent="0.3">
      <c r="A532" t="s">
        <v>755</v>
      </c>
      <c r="B532" t="s">
        <v>756</v>
      </c>
      <c r="C532" t="s">
        <v>757</v>
      </c>
      <c r="D532" t="s">
        <v>758</v>
      </c>
      <c r="E532">
        <v>89347</v>
      </c>
      <c r="F532" t="s">
        <v>47</v>
      </c>
      <c r="G532" t="s">
        <v>48</v>
      </c>
      <c r="H532" t="s">
        <v>29</v>
      </c>
      <c r="I532" t="s">
        <v>69</v>
      </c>
      <c r="J532">
        <v>2001</v>
      </c>
      <c r="K532" t="s">
        <v>261</v>
      </c>
      <c r="L532">
        <v>0</v>
      </c>
      <c r="M532">
        <v>4.0999999999999996</v>
      </c>
      <c r="N532">
        <v>0</v>
      </c>
      <c r="O532">
        <v>0</v>
      </c>
      <c r="P532">
        <v>0</v>
      </c>
      <c r="Q532">
        <v>1</v>
      </c>
      <c r="R532">
        <v>0</v>
      </c>
      <c r="S532">
        <v>1</v>
      </c>
      <c r="T532" t="s">
        <v>32</v>
      </c>
      <c r="U532" t="s">
        <v>33</v>
      </c>
      <c r="V532">
        <v>449</v>
      </c>
      <c r="W532">
        <v>21</v>
      </c>
    </row>
    <row r="533" spans="1:23" x14ac:dyDescent="0.3">
      <c r="A533" t="s">
        <v>233</v>
      </c>
      <c r="B533" t="s">
        <v>58</v>
      </c>
      <c r="C533" t="s">
        <v>36</v>
      </c>
      <c r="D533" t="s">
        <v>234</v>
      </c>
      <c r="E533">
        <v>89700</v>
      </c>
      <c r="F533" t="s">
        <v>55</v>
      </c>
      <c r="G533" t="s">
        <v>28</v>
      </c>
      <c r="H533" t="s">
        <v>56</v>
      </c>
      <c r="I533" t="s">
        <v>56</v>
      </c>
      <c r="K533" t="s">
        <v>50</v>
      </c>
      <c r="L533">
        <v>1</v>
      </c>
      <c r="N533">
        <v>1</v>
      </c>
      <c r="O533">
        <v>0</v>
      </c>
      <c r="P533">
        <v>0</v>
      </c>
      <c r="Q533">
        <v>1</v>
      </c>
      <c r="R533">
        <v>0</v>
      </c>
      <c r="S533">
        <v>1</v>
      </c>
      <c r="T533" t="s">
        <v>32</v>
      </c>
      <c r="U533" t="s">
        <v>51</v>
      </c>
      <c r="V533">
        <v>262</v>
      </c>
    </row>
    <row r="534" spans="1:23" x14ac:dyDescent="0.3">
      <c r="A534" t="s">
        <v>710</v>
      </c>
      <c r="B534" t="s">
        <v>711</v>
      </c>
      <c r="C534" t="s">
        <v>124</v>
      </c>
      <c r="D534" t="s">
        <v>712</v>
      </c>
      <c r="E534">
        <v>89714</v>
      </c>
      <c r="F534" t="s">
        <v>55</v>
      </c>
      <c r="G534" t="s">
        <v>48</v>
      </c>
      <c r="H534" t="s">
        <v>56</v>
      </c>
      <c r="I534" t="s">
        <v>56</v>
      </c>
      <c r="K534" t="s">
        <v>50</v>
      </c>
      <c r="L534">
        <v>0</v>
      </c>
      <c r="M534">
        <v>4.8</v>
      </c>
      <c r="N534">
        <v>0</v>
      </c>
      <c r="O534">
        <v>0</v>
      </c>
      <c r="P534">
        <v>0</v>
      </c>
      <c r="Q534">
        <v>0</v>
      </c>
      <c r="R534">
        <v>0</v>
      </c>
      <c r="S534">
        <v>0</v>
      </c>
      <c r="T534" t="s">
        <v>32</v>
      </c>
      <c r="U534" t="s">
        <v>42</v>
      </c>
      <c r="V534">
        <v>26</v>
      </c>
    </row>
    <row r="535" spans="1:23" x14ac:dyDescent="0.3">
      <c r="A535" t="s">
        <v>710</v>
      </c>
      <c r="B535" t="s">
        <v>711</v>
      </c>
      <c r="C535" t="s">
        <v>124</v>
      </c>
      <c r="D535" t="s">
        <v>712</v>
      </c>
      <c r="E535">
        <v>89714</v>
      </c>
      <c r="F535" t="s">
        <v>55</v>
      </c>
      <c r="G535" t="s">
        <v>48</v>
      </c>
      <c r="H535" t="s">
        <v>56</v>
      </c>
      <c r="I535" t="s">
        <v>56</v>
      </c>
      <c r="K535" t="s">
        <v>50</v>
      </c>
      <c r="L535">
        <v>0</v>
      </c>
      <c r="M535">
        <v>4.8</v>
      </c>
      <c r="N535">
        <v>0</v>
      </c>
      <c r="O535">
        <v>0</v>
      </c>
      <c r="P535">
        <v>0</v>
      </c>
      <c r="Q535">
        <v>0</v>
      </c>
      <c r="R535">
        <v>0</v>
      </c>
      <c r="S535">
        <v>0</v>
      </c>
      <c r="T535" t="s">
        <v>32</v>
      </c>
      <c r="U535" t="s">
        <v>42</v>
      </c>
      <c r="V535">
        <v>26</v>
      </c>
    </row>
    <row r="536" spans="1:23" x14ac:dyDescent="0.3">
      <c r="A536" t="s">
        <v>293</v>
      </c>
      <c r="B536" t="s">
        <v>294</v>
      </c>
      <c r="C536" t="s">
        <v>295</v>
      </c>
      <c r="D536" t="s">
        <v>296</v>
      </c>
      <c r="E536">
        <v>89838</v>
      </c>
      <c r="F536" t="s">
        <v>27</v>
      </c>
      <c r="G536" t="s">
        <v>28</v>
      </c>
      <c r="H536" t="s">
        <v>297</v>
      </c>
      <c r="I536" t="s">
        <v>298</v>
      </c>
      <c r="J536">
        <v>2019</v>
      </c>
      <c r="K536" t="s">
        <v>50</v>
      </c>
      <c r="L536">
        <v>0</v>
      </c>
      <c r="M536">
        <v>4</v>
      </c>
      <c r="N536">
        <v>1</v>
      </c>
      <c r="O536">
        <v>0</v>
      </c>
      <c r="P536">
        <v>0</v>
      </c>
      <c r="Q536">
        <v>1</v>
      </c>
      <c r="R536">
        <v>0</v>
      </c>
      <c r="S536">
        <v>1</v>
      </c>
      <c r="T536" t="s">
        <v>92</v>
      </c>
      <c r="U536" t="s">
        <v>51</v>
      </c>
      <c r="V536">
        <v>524</v>
      </c>
      <c r="W536">
        <v>3</v>
      </c>
    </row>
    <row r="537" spans="1:23" x14ac:dyDescent="0.3">
      <c r="A537" t="s">
        <v>289</v>
      </c>
      <c r="B537" t="s">
        <v>290</v>
      </c>
      <c r="C537" t="s">
        <v>291</v>
      </c>
      <c r="D537" t="s">
        <v>292</v>
      </c>
      <c r="E537">
        <v>89862</v>
      </c>
      <c r="F537" t="s">
        <v>47</v>
      </c>
      <c r="G537" t="s">
        <v>48</v>
      </c>
      <c r="H537" t="s">
        <v>29</v>
      </c>
      <c r="I537" t="s">
        <v>64</v>
      </c>
      <c r="J537">
        <v>2013</v>
      </c>
      <c r="K537" t="s">
        <v>50</v>
      </c>
      <c r="L537">
        <v>0</v>
      </c>
      <c r="M537">
        <v>4.7</v>
      </c>
      <c r="N537">
        <v>0</v>
      </c>
      <c r="O537">
        <v>0</v>
      </c>
      <c r="P537">
        <v>1</v>
      </c>
      <c r="Q537">
        <v>1</v>
      </c>
      <c r="R537">
        <v>0</v>
      </c>
      <c r="S537">
        <v>0</v>
      </c>
      <c r="T537" t="s">
        <v>32</v>
      </c>
      <c r="U537" t="s">
        <v>51</v>
      </c>
      <c r="V537">
        <v>380</v>
      </c>
      <c r="W537">
        <v>9</v>
      </c>
    </row>
    <row r="538" spans="1:23" x14ac:dyDescent="0.3">
      <c r="A538" t="s">
        <v>611</v>
      </c>
      <c r="B538" t="s">
        <v>58</v>
      </c>
      <c r="C538" t="s">
        <v>36</v>
      </c>
      <c r="D538" t="s">
        <v>612</v>
      </c>
      <c r="E538">
        <v>90000</v>
      </c>
      <c r="F538" t="s">
        <v>151</v>
      </c>
      <c r="G538" t="s">
        <v>48</v>
      </c>
      <c r="H538" t="s">
        <v>319</v>
      </c>
      <c r="I538" t="s">
        <v>613</v>
      </c>
      <c r="J538">
        <v>2013</v>
      </c>
      <c r="K538" t="s">
        <v>166</v>
      </c>
      <c r="L538">
        <v>0</v>
      </c>
      <c r="M538">
        <v>3.4</v>
      </c>
      <c r="N538">
        <v>1</v>
      </c>
      <c r="O538">
        <v>0</v>
      </c>
      <c r="P538">
        <v>0</v>
      </c>
      <c r="Q538">
        <v>1</v>
      </c>
      <c r="R538">
        <v>0</v>
      </c>
      <c r="S538">
        <v>1</v>
      </c>
      <c r="T538" t="s">
        <v>32</v>
      </c>
      <c r="U538" t="s">
        <v>42</v>
      </c>
      <c r="V538">
        <v>103</v>
      </c>
      <c r="W538">
        <v>9</v>
      </c>
    </row>
    <row r="539" spans="1:23" x14ac:dyDescent="0.3">
      <c r="A539" t="s">
        <v>611</v>
      </c>
      <c r="B539" t="s">
        <v>58</v>
      </c>
      <c r="C539" t="s">
        <v>36</v>
      </c>
      <c r="D539" t="s">
        <v>612</v>
      </c>
      <c r="E539">
        <v>90000</v>
      </c>
      <c r="F539" t="s">
        <v>151</v>
      </c>
      <c r="G539" t="s">
        <v>48</v>
      </c>
      <c r="H539" t="s">
        <v>319</v>
      </c>
      <c r="I539" t="s">
        <v>613</v>
      </c>
      <c r="J539">
        <v>2013</v>
      </c>
      <c r="K539" t="s">
        <v>166</v>
      </c>
      <c r="L539">
        <v>0</v>
      </c>
      <c r="M539">
        <v>3.4</v>
      </c>
      <c r="N539">
        <v>1</v>
      </c>
      <c r="O539">
        <v>0</v>
      </c>
      <c r="P539">
        <v>0</v>
      </c>
      <c r="Q539">
        <v>1</v>
      </c>
      <c r="R539">
        <v>0</v>
      </c>
      <c r="S539">
        <v>1</v>
      </c>
      <c r="T539" t="s">
        <v>32</v>
      </c>
      <c r="U539" t="s">
        <v>42</v>
      </c>
      <c r="V539">
        <v>103</v>
      </c>
      <c r="W539">
        <v>9</v>
      </c>
    </row>
    <row r="540" spans="1:23" x14ac:dyDescent="0.3">
      <c r="A540" t="s">
        <v>611</v>
      </c>
      <c r="B540" t="s">
        <v>58</v>
      </c>
      <c r="C540" t="s">
        <v>36</v>
      </c>
      <c r="D540" t="s">
        <v>612</v>
      </c>
      <c r="E540">
        <v>90000</v>
      </c>
      <c r="F540" t="s">
        <v>151</v>
      </c>
      <c r="G540" t="s">
        <v>48</v>
      </c>
      <c r="H540" t="s">
        <v>319</v>
      </c>
      <c r="I540" t="s">
        <v>613</v>
      </c>
      <c r="J540">
        <v>2013</v>
      </c>
      <c r="K540" t="s">
        <v>166</v>
      </c>
      <c r="L540">
        <v>0</v>
      </c>
      <c r="M540">
        <v>3.4</v>
      </c>
      <c r="N540">
        <v>1</v>
      </c>
      <c r="O540">
        <v>0</v>
      </c>
      <c r="P540">
        <v>0</v>
      </c>
      <c r="Q540">
        <v>1</v>
      </c>
      <c r="R540">
        <v>0</v>
      </c>
      <c r="S540">
        <v>1</v>
      </c>
      <c r="T540" t="s">
        <v>32</v>
      </c>
      <c r="U540" t="s">
        <v>42</v>
      </c>
      <c r="V540">
        <v>103</v>
      </c>
      <c r="W540">
        <v>9</v>
      </c>
    </row>
    <row r="541" spans="1:23" x14ac:dyDescent="0.3">
      <c r="A541" t="s">
        <v>1000</v>
      </c>
      <c r="B541" t="s">
        <v>387</v>
      </c>
      <c r="C541" t="s">
        <v>36</v>
      </c>
      <c r="D541" t="s">
        <v>1001</v>
      </c>
      <c r="E541">
        <v>90000</v>
      </c>
      <c r="F541" t="s">
        <v>67</v>
      </c>
      <c r="G541" t="s">
        <v>48</v>
      </c>
      <c r="H541" t="s">
        <v>29</v>
      </c>
      <c r="I541" t="s">
        <v>69</v>
      </c>
      <c r="J541">
        <v>1988</v>
      </c>
      <c r="K541" t="s">
        <v>212</v>
      </c>
      <c r="L541">
        <v>1</v>
      </c>
      <c r="M541">
        <v>4.0999999999999996</v>
      </c>
      <c r="N541">
        <v>0</v>
      </c>
      <c r="O541">
        <v>0</v>
      </c>
      <c r="P541">
        <v>1</v>
      </c>
      <c r="Q541">
        <v>1</v>
      </c>
      <c r="R541">
        <v>1</v>
      </c>
      <c r="S541">
        <v>0</v>
      </c>
      <c r="T541" t="s">
        <v>222</v>
      </c>
      <c r="U541" t="s">
        <v>51</v>
      </c>
      <c r="V541">
        <v>387</v>
      </c>
      <c r="W541">
        <v>34</v>
      </c>
    </row>
    <row r="542" spans="1:23" x14ac:dyDescent="0.3">
      <c r="A542" t="s">
        <v>1000</v>
      </c>
      <c r="B542" t="s">
        <v>387</v>
      </c>
      <c r="C542" t="s">
        <v>36</v>
      </c>
      <c r="D542" t="s">
        <v>1001</v>
      </c>
      <c r="E542">
        <v>90000</v>
      </c>
      <c r="F542" t="s">
        <v>67</v>
      </c>
      <c r="G542" t="s">
        <v>48</v>
      </c>
      <c r="H542" t="s">
        <v>29</v>
      </c>
      <c r="I542" t="s">
        <v>69</v>
      </c>
      <c r="J542">
        <v>1988</v>
      </c>
      <c r="K542" t="s">
        <v>212</v>
      </c>
      <c r="L542">
        <v>1</v>
      </c>
      <c r="M542">
        <v>4.0999999999999996</v>
      </c>
      <c r="N542">
        <v>0</v>
      </c>
      <c r="O542">
        <v>0</v>
      </c>
      <c r="P542">
        <v>1</v>
      </c>
      <c r="Q542">
        <v>1</v>
      </c>
      <c r="R542">
        <v>1</v>
      </c>
      <c r="S542">
        <v>0</v>
      </c>
      <c r="T542" t="s">
        <v>222</v>
      </c>
      <c r="U542" t="s">
        <v>51</v>
      </c>
      <c r="V542">
        <v>387</v>
      </c>
      <c r="W542">
        <v>34</v>
      </c>
    </row>
    <row r="543" spans="1:23" x14ac:dyDescent="0.3">
      <c r="A543" t="s">
        <v>1107</v>
      </c>
      <c r="B543" t="s">
        <v>387</v>
      </c>
      <c r="C543" t="s">
        <v>62</v>
      </c>
      <c r="D543" t="s">
        <v>1108</v>
      </c>
      <c r="E543">
        <v>90000</v>
      </c>
      <c r="F543" t="s">
        <v>27</v>
      </c>
      <c r="G543" t="s">
        <v>28</v>
      </c>
      <c r="H543" t="s">
        <v>110</v>
      </c>
      <c r="I543" t="s">
        <v>181</v>
      </c>
      <c r="J543">
        <v>2014</v>
      </c>
      <c r="K543" t="s">
        <v>31</v>
      </c>
      <c r="L543">
        <v>0</v>
      </c>
      <c r="M543">
        <v>4.3</v>
      </c>
      <c r="N543">
        <v>1</v>
      </c>
      <c r="O543">
        <v>1</v>
      </c>
      <c r="P543">
        <v>1</v>
      </c>
      <c r="Q543">
        <v>1</v>
      </c>
      <c r="R543">
        <v>1</v>
      </c>
      <c r="S543">
        <v>0</v>
      </c>
      <c r="T543" t="s">
        <v>222</v>
      </c>
      <c r="U543" t="s">
        <v>51</v>
      </c>
      <c r="V543">
        <v>902</v>
      </c>
      <c r="W543">
        <v>8</v>
      </c>
    </row>
    <row r="544" spans="1:23" x14ac:dyDescent="0.3">
      <c r="A544" t="s">
        <v>321</v>
      </c>
      <c r="B544" t="s">
        <v>322</v>
      </c>
      <c r="C544" t="s">
        <v>323</v>
      </c>
      <c r="D544" t="s">
        <v>324</v>
      </c>
      <c r="E544">
        <v>90061</v>
      </c>
      <c r="F544" t="s">
        <v>151</v>
      </c>
      <c r="G544" t="s">
        <v>48</v>
      </c>
      <c r="H544" t="s">
        <v>29</v>
      </c>
      <c r="I544" t="s">
        <v>69</v>
      </c>
      <c r="J544">
        <v>2010</v>
      </c>
      <c r="K544" t="s">
        <v>50</v>
      </c>
      <c r="L544">
        <v>0</v>
      </c>
      <c r="M544">
        <v>4.0999999999999996</v>
      </c>
      <c r="N544">
        <v>1</v>
      </c>
      <c r="O544">
        <v>0</v>
      </c>
      <c r="P544">
        <v>0</v>
      </c>
      <c r="Q544">
        <v>0</v>
      </c>
      <c r="R544">
        <v>0</v>
      </c>
      <c r="S544">
        <v>1</v>
      </c>
      <c r="T544" t="s">
        <v>32</v>
      </c>
      <c r="U544" t="s">
        <v>33</v>
      </c>
      <c r="V544">
        <v>137</v>
      </c>
      <c r="W544">
        <v>12</v>
      </c>
    </row>
    <row r="545" spans="1:23" x14ac:dyDescent="0.3">
      <c r="A545" t="s">
        <v>937</v>
      </c>
      <c r="B545" t="s">
        <v>1514</v>
      </c>
      <c r="C545" t="s">
        <v>938</v>
      </c>
      <c r="D545" t="s">
        <v>1515</v>
      </c>
      <c r="E545">
        <v>90149</v>
      </c>
      <c r="F545" t="s">
        <v>27</v>
      </c>
      <c r="G545" t="s">
        <v>28</v>
      </c>
      <c r="H545" t="s">
        <v>29</v>
      </c>
      <c r="I545" t="s">
        <v>30</v>
      </c>
      <c r="J545">
        <v>1939</v>
      </c>
      <c r="K545" t="s">
        <v>50</v>
      </c>
      <c r="L545">
        <v>0</v>
      </c>
      <c r="M545">
        <v>4.2</v>
      </c>
      <c r="N545">
        <v>0</v>
      </c>
      <c r="O545">
        <v>0</v>
      </c>
      <c r="P545">
        <v>0</v>
      </c>
      <c r="Q545">
        <v>0</v>
      </c>
      <c r="R545">
        <v>1</v>
      </c>
      <c r="S545">
        <v>0</v>
      </c>
      <c r="T545" t="s">
        <v>92</v>
      </c>
      <c r="U545" t="s">
        <v>51</v>
      </c>
      <c r="V545">
        <v>604</v>
      </c>
      <c r="W545">
        <v>83</v>
      </c>
    </row>
    <row r="546" spans="1:23" x14ac:dyDescent="0.3">
      <c r="A546" t="s">
        <v>1026</v>
      </c>
      <c r="B546" t="s">
        <v>387</v>
      </c>
      <c r="C546" t="s">
        <v>1027</v>
      </c>
      <c r="D546" t="s">
        <v>1028</v>
      </c>
      <c r="E546">
        <v>90402</v>
      </c>
      <c r="F546" t="s">
        <v>67</v>
      </c>
      <c r="G546" t="s">
        <v>48</v>
      </c>
      <c r="H546" t="s">
        <v>120</v>
      </c>
      <c r="I546" t="s">
        <v>480</v>
      </c>
      <c r="J546">
        <v>1970</v>
      </c>
      <c r="K546" t="s">
        <v>212</v>
      </c>
      <c r="L546">
        <v>0</v>
      </c>
      <c r="M546">
        <v>3.3</v>
      </c>
      <c r="N546">
        <v>1</v>
      </c>
      <c r="O546">
        <v>0</v>
      </c>
      <c r="P546">
        <v>0</v>
      </c>
      <c r="Q546">
        <v>1</v>
      </c>
      <c r="R546">
        <v>0</v>
      </c>
      <c r="S546">
        <v>0</v>
      </c>
      <c r="T546" t="s">
        <v>222</v>
      </c>
      <c r="U546" t="s">
        <v>42</v>
      </c>
      <c r="V546">
        <v>243</v>
      </c>
      <c r="W546">
        <v>52</v>
      </c>
    </row>
    <row r="547" spans="1:23" x14ac:dyDescent="0.3">
      <c r="A547" t="s">
        <v>1026</v>
      </c>
      <c r="B547" t="s">
        <v>387</v>
      </c>
      <c r="C547" t="s">
        <v>1027</v>
      </c>
      <c r="D547" t="s">
        <v>1028</v>
      </c>
      <c r="E547">
        <v>90402</v>
      </c>
      <c r="F547" t="s">
        <v>67</v>
      </c>
      <c r="G547" t="s">
        <v>48</v>
      </c>
      <c r="H547" t="s">
        <v>120</v>
      </c>
      <c r="I547" t="s">
        <v>480</v>
      </c>
      <c r="J547">
        <v>1970</v>
      </c>
      <c r="K547" t="s">
        <v>212</v>
      </c>
      <c r="L547">
        <v>0</v>
      </c>
      <c r="M547">
        <v>3.3</v>
      </c>
      <c r="N547">
        <v>1</v>
      </c>
      <c r="O547">
        <v>0</v>
      </c>
      <c r="P547">
        <v>0</v>
      </c>
      <c r="Q547">
        <v>1</v>
      </c>
      <c r="R547">
        <v>0</v>
      </c>
      <c r="S547">
        <v>0</v>
      </c>
      <c r="T547" t="s">
        <v>222</v>
      </c>
      <c r="U547" t="s">
        <v>42</v>
      </c>
      <c r="V547">
        <v>243</v>
      </c>
      <c r="W547">
        <v>52</v>
      </c>
    </row>
    <row r="548" spans="1:23" x14ac:dyDescent="0.3">
      <c r="A548" t="s">
        <v>1040</v>
      </c>
      <c r="B548" t="s">
        <v>387</v>
      </c>
      <c r="C548" t="s">
        <v>1041</v>
      </c>
      <c r="D548" t="s">
        <v>1042</v>
      </c>
      <c r="E548">
        <v>90407</v>
      </c>
      <c r="F548" t="s">
        <v>55</v>
      </c>
      <c r="G548" t="s">
        <v>48</v>
      </c>
      <c r="H548" t="s">
        <v>29</v>
      </c>
      <c r="I548" t="s">
        <v>146</v>
      </c>
      <c r="K548" t="s">
        <v>50</v>
      </c>
      <c r="L548">
        <v>0</v>
      </c>
      <c r="M548">
        <v>4.8</v>
      </c>
      <c r="N548">
        <v>1</v>
      </c>
      <c r="O548">
        <v>1</v>
      </c>
      <c r="P548">
        <v>0</v>
      </c>
      <c r="Q548">
        <v>1</v>
      </c>
      <c r="R548">
        <v>1</v>
      </c>
      <c r="S548">
        <v>1</v>
      </c>
      <c r="T548" t="s">
        <v>222</v>
      </c>
      <c r="U548" t="s">
        <v>51</v>
      </c>
      <c r="V548">
        <v>622</v>
      </c>
    </row>
    <row r="549" spans="1:23" x14ac:dyDescent="0.3">
      <c r="A549" t="s">
        <v>1040</v>
      </c>
      <c r="B549" t="s">
        <v>387</v>
      </c>
      <c r="C549" t="s">
        <v>1041</v>
      </c>
      <c r="D549" t="s">
        <v>1042</v>
      </c>
      <c r="E549">
        <v>90407</v>
      </c>
      <c r="F549" t="s">
        <v>55</v>
      </c>
      <c r="G549" t="s">
        <v>48</v>
      </c>
      <c r="H549" t="s">
        <v>29</v>
      </c>
      <c r="I549" t="s">
        <v>146</v>
      </c>
      <c r="K549" t="s">
        <v>50</v>
      </c>
      <c r="L549">
        <v>0</v>
      </c>
      <c r="M549">
        <v>4.8</v>
      </c>
      <c r="N549">
        <v>1</v>
      </c>
      <c r="O549">
        <v>1</v>
      </c>
      <c r="P549">
        <v>0</v>
      </c>
      <c r="Q549">
        <v>1</v>
      </c>
      <c r="R549">
        <v>1</v>
      </c>
      <c r="S549">
        <v>1</v>
      </c>
      <c r="T549" t="s">
        <v>222</v>
      </c>
      <c r="U549" t="s">
        <v>51</v>
      </c>
      <c r="V549">
        <v>622</v>
      </c>
    </row>
    <row r="550" spans="1:23" x14ac:dyDescent="0.3">
      <c r="A550" t="s">
        <v>755</v>
      </c>
      <c r="B550" t="s">
        <v>1131</v>
      </c>
      <c r="C550" t="s">
        <v>1132</v>
      </c>
      <c r="D550" t="s">
        <v>1133</v>
      </c>
      <c r="E550">
        <v>90418</v>
      </c>
      <c r="F550" t="s">
        <v>47</v>
      </c>
      <c r="G550" t="s">
        <v>48</v>
      </c>
      <c r="H550" t="s">
        <v>29</v>
      </c>
      <c r="I550" t="s">
        <v>69</v>
      </c>
      <c r="J550">
        <v>2001</v>
      </c>
      <c r="K550" t="s">
        <v>261</v>
      </c>
      <c r="L550">
        <v>0</v>
      </c>
      <c r="M550">
        <v>4.0999999999999996</v>
      </c>
      <c r="N550">
        <v>0</v>
      </c>
      <c r="O550">
        <v>1</v>
      </c>
      <c r="P550">
        <v>1</v>
      </c>
      <c r="Q550">
        <v>1</v>
      </c>
      <c r="R550">
        <v>0</v>
      </c>
      <c r="S550">
        <v>0</v>
      </c>
      <c r="T550" t="s">
        <v>222</v>
      </c>
      <c r="U550" t="s">
        <v>33</v>
      </c>
      <c r="V550">
        <v>476</v>
      </c>
      <c r="W550">
        <v>21</v>
      </c>
    </row>
    <row r="551" spans="1:23" x14ac:dyDescent="0.3">
      <c r="A551" t="s">
        <v>1284</v>
      </c>
      <c r="B551" t="s">
        <v>387</v>
      </c>
      <c r="C551" t="s">
        <v>1285</v>
      </c>
      <c r="D551" t="s">
        <v>1286</v>
      </c>
      <c r="E551">
        <v>90526</v>
      </c>
      <c r="F551" t="s">
        <v>151</v>
      </c>
      <c r="G551" t="s">
        <v>48</v>
      </c>
      <c r="H551" t="s">
        <v>80</v>
      </c>
      <c r="I551" t="s">
        <v>81</v>
      </c>
      <c r="J551">
        <v>2014</v>
      </c>
      <c r="K551" t="s">
        <v>166</v>
      </c>
      <c r="L551">
        <v>0</v>
      </c>
      <c r="M551">
        <v>3</v>
      </c>
      <c r="N551">
        <v>1</v>
      </c>
      <c r="O551">
        <v>0</v>
      </c>
      <c r="P551">
        <v>0</v>
      </c>
      <c r="Q551">
        <v>1</v>
      </c>
      <c r="R551">
        <v>0</v>
      </c>
      <c r="S551">
        <v>1</v>
      </c>
      <c r="T551" t="s">
        <v>222</v>
      </c>
      <c r="U551" t="s">
        <v>51</v>
      </c>
      <c r="V551">
        <v>441</v>
      </c>
      <c r="W551">
        <v>8</v>
      </c>
    </row>
    <row r="552" spans="1:23" x14ac:dyDescent="0.3">
      <c r="A552" t="s">
        <v>1160</v>
      </c>
      <c r="B552" t="s">
        <v>387</v>
      </c>
      <c r="C552" t="s">
        <v>1161</v>
      </c>
      <c r="D552" t="s">
        <v>1162</v>
      </c>
      <c r="E552">
        <v>90710</v>
      </c>
      <c r="F552" t="s">
        <v>85</v>
      </c>
      <c r="G552" t="s">
        <v>48</v>
      </c>
      <c r="H552" t="s">
        <v>110</v>
      </c>
      <c r="I552" t="s">
        <v>554</v>
      </c>
      <c r="J552">
        <v>1994</v>
      </c>
      <c r="K552" t="s">
        <v>41</v>
      </c>
      <c r="L552">
        <v>0</v>
      </c>
      <c r="M552">
        <v>3.6</v>
      </c>
      <c r="N552">
        <v>0</v>
      </c>
      <c r="O552">
        <v>0</v>
      </c>
      <c r="P552">
        <v>0</v>
      </c>
      <c r="Q552">
        <v>1</v>
      </c>
      <c r="R552">
        <v>0</v>
      </c>
      <c r="S552">
        <v>0</v>
      </c>
      <c r="T552" t="s">
        <v>222</v>
      </c>
      <c r="U552" t="s">
        <v>42</v>
      </c>
      <c r="V552">
        <v>84</v>
      </c>
      <c r="W552">
        <v>28</v>
      </c>
    </row>
    <row r="553" spans="1:23" x14ac:dyDescent="0.3">
      <c r="A553" t="s">
        <v>780</v>
      </c>
      <c r="B553" t="s">
        <v>781</v>
      </c>
      <c r="C553" t="s">
        <v>782</v>
      </c>
      <c r="D553" t="s">
        <v>783</v>
      </c>
      <c r="E553">
        <v>90892</v>
      </c>
      <c r="F553" t="s">
        <v>151</v>
      </c>
      <c r="G553" t="s">
        <v>653</v>
      </c>
      <c r="H553" t="s">
        <v>56</v>
      </c>
      <c r="I553" t="s">
        <v>56</v>
      </c>
      <c r="K553" t="s">
        <v>50</v>
      </c>
      <c r="L553">
        <v>0</v>
      </c>
      <c r="M553">
        <v>2.9</v>
      </c>
      <c r="N553">
        <v>1</v>
      </c>
      <c r="O553">
        <v>1</v>
      </c>
      <c r="P553">
        <v>1</v>
      </c>
      <c r="Q553">
        <v>0</v>
      </c>
      <c r="R553">
        <v>1</v>
      </c>
      <c r="S553">
        <v>1</v>
      </c>
      <c r="T553" t="s">
        <v>32</v>
      </c>
      <c r="U553" t="s">
        <v>33</v>
      </c>
      <c r="V553">
        <v>594</v>
      </c>
    </row>
    <row r="554" spans="1:23" x14ac:dyDescent="0.3">
      <c r="A554" t="s">
        <v>780</v>
      </c>
      <c r="B554" t="s">
        <v>781</v>
      </c>
      <c r="C554" t="s">
        <v>782</v>
      </c>
      <c r="D554" t="s">
        <v>783</v>
      </c>
      <c r="E554">
        <v>90892</v>
      </c>
      <c r="F554" t="s">
        <v>151</v>
      </c>
      <c r="G554" t="s">
        <v>653</v>
      </c>
      <c r="H554" t="s">
        <v>56</v>
      </c>
      <c r="I554" t="s">
        <v>56</v>
      </c>
      <c r="K554" t="s">
        <v>50</v>
      </c>
      <c r="L554">
        <v>0</v>
      </c>
      <c r="M554">
        <v>2.9</v>
      </c>
      <c r="N554">
        <v>1</v>
      </c>
      <c r="O554">
        <v>1</v>
      </c>
      <c r="P554">
        <v>1</v>
      </c>
      <c r="Q554">
        <v>0</v>
      </c>
      <c r="R554">
        <v>1</v>
      </c>
      <c r="S554">
        <v>1</v>
      </c>
      <c r="T554" t="s">
        <v>32</v>
      </c>
      <c r="U554" t="s">
        <v>33</v>
      </c>
      <c r="V554">
        <v>594</v>
      </c>
    </row>
    <row r="555" spans="1:23" x14ac:dyDescent="0.3">
      <c r="A555" t="s">
        <v>1913</v>
      </c>
      <c r="B555" t="s">
        <v>1807</v>
      </c>
      <c r="C555" t="s">
        <v>1914</v>
      </c>
      <c r="D555" t="s">
        <v>1915</v>
      </c>
      <c r="E555">
        <v>91174</v>
      </c>
      <c r="F555" t="s">
        <v>151</v>
      </c>
      <c r="G555" t="s">
        <v>48</v>
      </c>
      <c r="H555" t="s">
        <v>80</v>
      </c>
      <c r="I555" t="s">
        <v>545</v>
      </c>
      <c r="J555">
        <v>1987</v>
      </c>
      <c r="K555" t="s">
        <v>166</v>
      </c>
      <c r="L555">
        <v>0</v>
      </c>
      <c r="M555">
        <v>3.5</v>
      </c>
      <c r="N555">
        <v>1</v>
      </c>
      <c r="O555">
        <v>0</v>
      </c>
      <c r="P555">
        <v>0</v>
      </c>
      <c r="Q555">
        <v>0</v>
      </c>
      <c r="R555">
        <v>0</v>
      </c>
      <c r="S555">
        <v>1</v>
      </c>
      <c r="T555" t="s">
        <v>1725</v>
      </c>
      <c r="U555" t="s">
        <v>42</v>
      </c>
      <c r="V555">
        <v>418</v>
      </c>
      <c r="W555">
        <v>35</v>
      </c>
    </row>
    <row r="556" spans="1:23" x14ac:dyDescent="0.3">
      <c r="A556" t="s">
        <v>829</v>
      </c>
      <c r="B556" t="s">
        <v>830</v>
      </c>
      <c r="C556" t="s">
        <v>831</v>
      </c>
      <c r="D556" t="s">
        <v>832</v>
      </c>
      <c r="E556">
        <v>91214</v>
      </c>
      <c r="F556" t="s">
        <v>47</v>
      </c>
      <c r="G556" t="s">
        <v>48</v>
      </c>
      <c r="H556" t="s">
        <v>86</v>
      </c>
      <c r="I556" t="s">
        <v>340</v>
      </c>
      <c r="J556">
        <v>2014</v>
      </c>
      <c r="K556" t="s">
        <v>261</v>
      </c>
      <c r="L556">
        <v>0</v>
      </c>
      <c r="M556">
        <v>3.5</v>
      </c>
      <c r="N556">
        <v>1</v>
      </c>
      <c r="O556">
        <v>0</v>
      </c>
      <c r="P556">
        <v>0</v>
      </c>
      <c r="Q556">
        <v>0</v>
      </c>
      <c r="R556">
        <v>1</v>
      </c>
      <c r="S556">
        <v>1</v>
      </c>
      <c r="T556" t="s">
        <v>32</v>
      </c>
      <c r="U556" t="s">
        <v>51</v>
      </c>
      <c r="V556">
        <v>584</v>
      </c>
      <c r="W556">
        <v>8</v>
      </c>
    </row>
    <row r="557" spans="1:23" x14ac:dyDescent="0.3">
      <c r="A557" t="s">
        <v>829</v>
      </c>
      <c r="B557" t="s">
        <v>830</v>
      </c>
      <c r="C557" t="s">
        <v>831</v>
      </c>
      <c r="D557" t="s">
        <v>832</v>
      </c>
      <c r="E557">
        <v>91214</v>
      </c>
      <c r="F557" t="s">
        <v>47</v>
      </c>
      <c r="G557" t="s">
        <v>48</v>
      </c>
      <c r="H557" t="s">
        <v>86</v>
      </c>
      <c r="I557" t="s">
        <v>340</v>
      </c>
      <c r="J557">
        <v>2014</v>
      </c>
      <c r="K557" t="s">
        <v>261</v>
      </c>
      <c r="L557">
        <v>0</v>
      </c>
      <c r="M557">
        <v>3.5</v>
      </c>
      <c r="N557">
        <v>1</v>
      </c>
      <c r="O557">
        <v>0</v>
      </c>
      <c r="P557">
        <v>0</v>
      </c>
      <c r="Q557">
        <v>0</v>
      </c>
      <c r="R557">
        <v>1</v>
      </c>
      <c r="S557">
        <v>1</v>
      </c>
      <c r="T557" t="s">
        <v>32</v>
      </c>
      <c r="U557" t="s">
        <v>51</v>
      </c>
      <c r="V557">
        <v>584</v>
      </c>
      <c r="W557">
        <v>8</v>
      </c>
    </row>
    <row r="558" spans="1:23" x14ac:dyDescent="0.3">
      <c r="A558" t="s">
        <v>829</v>
      </c>
      <c r="B558" t="s">
        <v>830</v>
      </c>
      <c r="C558" t="s">
        <v>831</v>
      </c>
      <c r="D558" t="s">
        <v>832</v>
      </c>
      <c r="E558">
        <v>91214</v>
      </c>
      <c r="F558" t="s">
        <v>47</v>
      </c>
      <c r="G558" t="s">
        <v>48</v>
      </c>
      <c r="H558" t="s">
        <v>86</v>
      </c>
      <c r="I558" t="s">
        <v>340</v>
      </c>
      <c r="J558">
        <v>2014</v>
      </c>
      <c r="K558" t="s">
        <v>261</v>
      </c>
      <c r="L558">
        <v>0</v>
      </c>
      <c r="M558">
        <v>3.5</v>
      </c>
      <c r="N558">
        <v>1</v>
      </c>
      <c r="O558">
        <v>0</v>
      </c>
      <c r="P558">
        <v>0</v>
      </c>
      <c r="Q558">
        <v>0</v>
      </c>
      <c r="R558">
        <v>1</v>
      </c>
      <c r="S558">
        <v>1</v>
      </c>
      <c r="T558" t="s">
        <v>32</v>
      </c>
      <c r="U558" t="s">
        <v>51</v>
      </c>
      <c r="V558">
        <v>584</v>
      </c>
      <c r="W558">
        <v>8</v>
      </c>
    </row>
    <row r="559" spans="1:23" x14ac:dyDescent="0.3">
      <c r="A559" t="s">
        <v>829</v>
      </c>
      <c r="B559" t="s">
        <v>830</v>
      </c>
      <c r="C559" t="s">
        <v>831</v>
      </c>
      <c r="D559" t="s">
        <v>832</v>
      </c>
      <c r="E559">
        <v>91214</v>
      </c>
      <c r="F559" t="s">
        <v>47</v>
      </c>
      <c r="G559" t="s">
        <v>48</v>
      </c>
      <c r="H559" t="s">
        <v>86</v>
      </c>
      <c r="I559" t="s">
        <v>340</v>
      </c>
      <c r="J559">
        <v>2014</v>
      </c>
      <c r="K559" t="s">
        <v>261</v>
      </c>
      <c r="L559">
        <v>0</v>
      </c>
      <c r="M559">
        <v>3.5</v>
      </c>
      <c r="N559">
        <v>1</v>
      </c>
      <c r="O559">
        <v>0</v>
      </c>
      <c r="P559">
        <v>0</v>
      </c>
      <c r="Q559">
        <v>0</v>
      </c>
      <c r="R559">
        <v>1</v>
      </c>
      <c r="S559">
        <v>1</v>
      </c>
      <c r="T559" t="s">
        <v>32</v>
      </c>
      <c r="U559" t="s">
        <v>51</v>
      </c>
      <c r="V559">
        <v>584</v>
      </c>
      <c r="W559">
        <v>8</v>
      </c>
    </row>
    <row r="560" spans="1:23" x14ac:dyDescent="0.3">
      <c r="A560" t="s">
        <v>829</v>
      </c>
      <c r="B560" t="s">
        <v>830</v>
      </c>
      <c r="C560" t="s">
        <v>831</v>
      </c>
      <c r="D560" t="s">
        <v>832</v>
      </c>
      <c r="E560">
        <v>91214</v>
      </c>
      <c r="F560" t="s">
        <v>47</v>
      </c>
      <c r="G560" t="s">
        <v>48</v>
      </c>
      <c r="H560" t="s">
        <v>86</v>
      </c>
      <c r="I560" t="s">
        <v>340</v>
      </c>
      <c r="J560">
        <v>2014</v>
      </c>
      <c r="K560" t="s">
        <v>261</v>
      </c>
      <c r="L560">
        <v>0</v>
      </c>
      <c r="M560">
        <v>3.5</v>
      </c>
      <c r="N560">
        <v>1</v>
      </c>
      <c r="O560">
        <v>0</v>
      </c>
      <c r="P560">
        <v>0</v>
      </c>
      <c r="Q560">
        <v>0</v>
      </c>
      <c r="R560">
        <v>1</v>
      </c>
      <c r="S560">
        <v>1</v>
      </c>
      <c r="T560" t="s">
        <v>32</v>
      </c>
      <c r="U560" t="s">
        <v>51</v>
      </c>
      <c r="V560">
        <v>584</v>
      </c>
      <c r="W560">
        <v>8</v>
      </c>
    </row>
    <row r="561" spans="1:23" x14ac:dyDescent="0.3">
      <c r="A561" t="s">
        <v>829</v>
      </c>
      <c r="B561" t="s">
        <v>830</v>
      </c>
      <c r="C561" t="s">
        <v>831</v>
      </c>
      <c r="D561" t="s">
        <v>832</v>
      </c>
      <c r="E561">
        <v>91214</v>
      </c>
      <c r="F561" t="s">
        <v>47</v>
      </c>
      <c r="G561" t="s">
        <v>48</v>
      </c>
      <c r="H561" t="s">
        <v>86</v>
      </c>
      <c r="I561" t="s">
        <v>340</v>
      </c>
      <c r="J561">
        <v>2014</v>
      </c>
      <c r="K561" t="s">
        <v>261</v>
      </c>
      <c r="L561">
        <v>0</v>
      </c>
      <c r="M561">
        <v>3.5</v>
      </c>
      <c r="N561">
        <v>1</v>
      </c>
      <c r="O561">
        <v>0</v>
      </c>
      <c r="P561">
        <v>0</v>
      </c>
      <c r="Q561">
        <v>0</v>
      </c>
      <c r="R561">
        <v>1</v>
      </c>
      <c r="S561">
        <v>1</v>
      </c>
      <c r="T561" t="s">
        <v>32</v>
      </c>
      <c r="U561" t="s">
        <v>51</v>
      </c>
      <c r="V561">
        <v>584</v>
      </c>
      <c r="W561">
        <v>8</v>
      </c>
    </row>
    <row r="562" spans="1:23" x14ac:dyDescent="0.3">
      <c r="A562" t="s">
        <v>829</v>
      </c>
      <c r="B562" t="s">
        <v>830</v>
      </c>
      <c r="C562" t="s">
        <v>831</v>
      </c>
      <c r="D562" t="s">
        <v>832</v>
      </c>
      <c r="E562">
        <v>91214</v>
      </c>
      <c r="F562" t="s">
        <v>47</v>
      </c>
      <c r="G562" t="s">
        <v>48</v>
      </c>
      <c r="H562" t="s">
        <v>86</v>
      </c>
      <c r="I562" t="s">
        <v>340</v>
      </c>
      <c r="J562">
        <v>2014</v>
      </c>
      <c r="K562" t="s">
        <v>261</v>
      </c>
      <c r="L562">
        <v>0</v>
      </c>
      <c r="M562">
        <v>3.5</v>
      </c>
      <c r="N562">
        <v>1</v>
      </c>
      <c r="O562">
        <v>0</v>
      </c>
      <c r="P562">
        <v>0</v>
      </c>
      <c r="Q562">
        <v>0</v>
      </c>
      <c r="R562">
        <v>1</v>
      </c>
      <c r="S562">
        <v>1</v>
      </c>
      <c r="T562" t="s">
        <v>32</v>
      </c>
      <c r="U562" t="s">
        <v>51</v>
      </c>
      <c r="V562">
        <v>584</v>
      </c>
      <c r="W562">
        <v>8</v>
      </c>
    </row>
    <row r="563" spans="1:23" x14ac:dyDescent="0.3">
      <c r="A563" t="s">
        <v>829</v>
      </c>
      <c r="B563" t="s">
        <v>830</v>
      </c>
      <c r="C563" t="s">
        <v>831</v>
      </c>
      <c r="D563" t="s">
        <v>832</v>
      </c>
      <c r="E563">
        <v>91214</v>
      </c>
      <c r="F563" t="s">
        <v>47</v>
      </c>
      <c r="G563" t="s">
        <v>48</v>
      </c>
      <c r="H563" t="s">
        <v>86</v>
      </c>
      <c r="I563" t="s">
        <v>340</v>
      </c>
      <c r="J563">
        <v>2014</v>
      </c>
      <c r="K563" t="s">
        <v>261</v>
      </c>
      <c r="L563">
        <v>0</v>
      </c>
      <c r="M563">
        <v>3.5</v>
      </c>
      <c r="N563">
        <v>1</v>
      </c>
      <c r="O563">
        <v>0</v>
      </c>
      <c r="P563">
        <v>0</v>
      </c>
      <c r="Q563">
        <v>0</v>
      </c>
      <c r="R563">
        <v>1</v>
      </c>
      <c r="S563">
        <v>1</v>
      </c>
      <c r="T563" t="s">
        <v>32</v>
      </c>
      <c r="U563" t="s">
        <v>51</v>
      </c>
      <c r="V563">
        <v>584</v>
      </c>
      <c r="W563">
        <v>8</v>
      </c>
    </row>
    <row r="564" spans="1:23" x14ac:dyDescent="0.3">
      <c r="A564" t="s">
        <v>829</v>
      </c>
      <c r="B564" t="s">
        <v>830</v>
      </c>
      <c r="C564" t="s">
        <v>831</v>
      </c>
      <c r="D564" t="s">
        <v>832</v>
      </c>
      <c r="E564">
        <v>91214</v>
      </c>
      <c r="F564" t="s">
        <v>47</v>
      </c>
      <c r="G564" t="s">
        <v>48</v>
      </c>
      <c r="H564" t="s">
        <v>86</v>
      </c>
      <c r="I564" t="s">
        <v>340</v>
      </c>
      <c r="J564">
        <v>2014</v>
      </c>
      <c r="K564" t="s">
        <v>261</v>
      </c>
      <c r="L564">
        <v>0</v>
      </c>
      <c r="M564">
        <v>3.5</v>
      </c>
      <c r="N564">
        <v>1</v>
      </c>
      <c r="O564">
        <v>0</v>
      </c>
      <c r="P564">
        <v>0</v>
      </c>
      <c r="Q564">
        <v>0</v>
      </c>
      <c r="R564">
        <v>1</v>
      </c>
      <c r="S564">
        <v>1</v>
      </c>
      <c r="T564" t="s">
        <v>32</v>
      </c>
      <c r="U564" t="s">
        <v>51</v>
      </c>
      <c r="V564">
        <v>584</v>
      </c>
      <c r="W564">
        <v>8</v>
      </c>
    </row>
    <row r="565" spans="1:23" x14ac:dyDescent="0.3">
      <c r="A565" t="s">
        <v>829</v>
      </c>
      <c r="B565" t="s">
        <v>830</v>
      </c>
      <c r="C565" t="s">
        <v>831</v>
      </c>
      <c r="D565" t="s">
        <v>832</v>
      </c>
      <c r="E565">
        <v>91214</v>
      </c>
      <c r="F565" t="s">
        <v>47</v>
      </c>
      <c r="G565" t="s">
        <v>48</v>
      </c>
      <c r="H565" t="s">
        <v>86</v>
      </c>
      <c r="I565" t="s">
        <v>340</v>
      </c>
      <c r="J565">
        <v>2014</v>
      </c>
      <c r="K565" t="s">
        <v>261</v>
      </c>
      <c r="L565">
        <v>0</v>
      </c>
      <c r="M565">
        <v>3.5</v>
      </c>
      <c r="N565">
        <v>1</v>
      </c>
      <c r="O565">
        <v>0</v>
      </c>
      <c r="P565">
        <v>0</v>
      </c>
      <c r="Q565">
        <v>0</v>
      </c>
      <c r="R565">
        <v>1</v>
      </c>
      <c r="S565">
        <v>1</v>
      </c>
      <c r="T565" t="s">
        <v>32</v>
      </c>
      <c r="U565" t="s">
        <v>51</v>
      </c>
      <c r="V565">
        <v>584</v>
      </c>
      <c r="W565">
        <v>8</v>
      </c>
    </row>
    <row r="566" spans="1:23" x14ac:dyDescent="0.3">
      <c r="A566" t="s">
        <v>829</v>
      </c>
      <c r="B566" t="s">
        <v>830</v>
      </c>
      <c r="C566" t="s">
        <v>831</v>
      </c>
      <c r="D566" t="s">
        <v>832</v>
      </c>
      <c r="E566">
        <v>91214</v>
      </c>
      <c r="F566" t="s">
        <v>47</v>
      </c>
      <c r="G566" t="s">
        <v>48</v>
      </c>
      <c r="H566" t="s">
        <v>86</v>
      </c>
      <c r="I566" t="s">
        <v>340</v>
      </c>
      <c r="J566">
        <v>2014</v>
      </c>
      <c r="K566" t="s">
        <v>261</v>
      </c>
      <c r="L566">
        <v>0</v>
      </c>
      <c r="M566">
        <v>3.5</v>
      </c>
      <c r="N566">
        <v>1</v>
      </c>
      <c r="O566">
        <v>0</v>
      </c>
      <c r="P566">
        <v>0</v>
      </c>
      <c r="Q566">
        <v>0</v>
      </c>
      <c r="R566">
        <v>1</v>
      </c>
      <c r="S566">
        <v>1</v>
      </c>
      <c r="T566" t="s">
        <v>32</v>
      </c>
      <c r="U566" t="s">
        <v>51</v>
      </c>
      <c r="V566">
        <v>584</v>
      </c>
      <c r="W566">
        <v>8</v>
      </c>
    </row>
    <row r="567" spans="1:23" x14ac:dyDescent="0.3">
      <c r="A567" t="s">
        <v>829</v>
      </c>
      <c r="B567" t="s">
        <v>830</v>
      </c>
      <c r="C567" t="s">
        <v>831</v>
      </c>
      <c r="D567" t="s">
        <v>832</v>
      </c>
      <c r="E567">
        <v>91214</v>
      </c>
      <c r="F567" t="s">
        <v>47</v>
      </c>
      <c r="G567" t="s">
        <v>48</v>
      </c>
      <c r="H567" t="s">
        <v>86</v>
      </c>
      <c r="I567" t="s">
        <v>340</v>
      </c>
      <c r="J567">
        <v>2014</v>
      </c>
      <c r="K567" t="s">
        <v>261</v>
      </c>
      <c r="L567">
        <v>0</v>
      </c>
      <c r="M567">
        <v>3.5</v>
      </c>
      <c r="N567">
        <v>1</v>
      </c>
      <c r="O567">
        <v>0</v>
      </c>
      <c r="P567">
        <v>0</v>
      </c>
      <c r="Q567">
        <v>0</v>
      </c>
      <c r="R567">
        <v>1</v>
      </c>
      <c r="S567">
        <v>1</v>
      </c>
      <c r="T567" t="s">
        <v>32</v>
      </c>
      <c r="U567" t="s">
        <v>51</v>
      </c>
      <c r="V567">
        <v>584</v>
      </c>
      <c r="W567">
        <v>8</v>
      </c>
    </row>
    <row r="568" spans="1:23" x14ac:dyDescent="0.3">
      <c r="A568" t="s">
        <v>829</v>
      </c>
      <c r="B568" t="s">
        <v>830</v>
      </c>
      <c r="C568" t="s">
        <v>831</v>
      </c>
      <c r="D568" t="s">
        <v>832</v>
      </c>
      <c r="E568">
        <v>91214</v>
      </c>
      <c r="F568" t="s">
        <v>47</v>
      </c>
      <c r="G568" t="s">
        <v>48</v>
      </c>
      <c r="H568" t="s">
        <v>86</v>
      </c>
      <c r="I568" t="s">
        <v>340</v>
      </c>
      <c r="J568">
        <v>2014</v>
      </c>
      <c r="K568" t="s">
        <v>261</v>
      </c>
      <c r="L568">
        <v>0</v>
      </c>
      <c r="M568">
        <v>3.5</v>
      </c>
      <c r="N568">
        <v>1</v>
      </c>
      <c r="O568">
        <v>0</v>
      </c>
      <c r="P568">
        <v>0</v>
      </c>
      <c r="Q568">
        <v>0</v>
      </c>
      <c r="R568">
        <v>1</v>
      </c>
      <c r="S568">
        <v>1</v>
      </c>
      <c r="T568" t="s">
        <v>32</v>
      </c>
      <c r="U568" t="s">
        <v>51</v>
      </c>
      <c r="V568">
        <v>584</v>
      </c>
      <c r="W568">
        <v>8</v>
      </c>
    </row>
    <row r="569" spans="1:23" x14ac:dyDescent="0.3">
      <c r="A569" t="s">
        <v>829</v>
      </c>
      <c r="B569" t="s">
        <v>830</v>
      </c>
      <c r="C569" t="s">
        <v>831</v>
      </c>
      <c r="D569" t="s">
        <v>832</v>
      </c>
      <c r="E569">
        <v>91214</v>
      </c>
      <c r="F569" t="s">
        <v>47</v>
      </c>
      <c r="G569" t="s">
        <v>48</v>
      </c>
      <c r="H569" t="s">
        <v>86</v>
      </c>
      <c r="I569" t="s">
        <v>340</v>
      </c>
      <c r="J569">
        <v>2014</v>
      </c>
      <c r="K569" t="s">
        <v>261</v>
      </c>
      <c r="L569">
        <v>0</v>
      </c>
      <c r="M569">
        <v>3.5</v>
      </c>
      <c r="N569">
        <v>1</v>
      </c>
      <c r="O569">
        <v>0</v>
      </c>
      <c r="P569">
        <v>0</v>
      </c>
      <c r="Q569">
        <v>0</v>
      </c>
      <c r="R569">
        <v>1</v>
      </c>
      <c r="S569">
        <v>1</v>
      </c>
      <c r="T569" t="s">
        <v>32</v>
      </c>
      <c r="U569" t="s">
        <v>51</v>
      </c>
      <c r="V569">
        <v>584</v>
      </c>
      <c r="W569">
        <v>8</v>
      </c>
    </row>
    <row r="570" spans="1:23" x14ac:dyDescent="0.3">
      <c r="A570" t="s">
        <v>829</v>
      </c>
      <c r="B570" t="s">
        <v>830</v>
      </c>
      <c r="C570" t="s">
        <v>831</v>
      </c>
      <c r="D570" t="s">
        <v>832</v>
      </c>
      <c r="E570">
        <v>91214</v>
      </c>
      <c r="F570" t="s">
        <v>47</v>
      </c>
      <c r="G570" t="s">
        <v>48</v>
      </c>
      <c r="H570" t="s">
        <v>86</v>
      </c>
      <c r="I570" t="s">
        <v>340</v>
      </c>
      <c r="J570">
        <v>2014</v>
      </c>
      <c r="K570" t="s">
        <v>261</v>
      </c>
      <c r="L570">
        <v>0</v>
      </c>
      <c r="M570">
        <v>3.5</v>
      </c>
      <c r="N570">
        <v>1</v>
      </c>
      <c r="O570">
        <v>0</v>
      </c>
      <c r="P570">
        <v>0</v>
      </c>
      <c r="Q570">
        <v>0</v>
      </c>
      <c r="R570">
        <v>1</v>
      </c>
      <c r="S570">
        <v>1</v>
      </c>
      <c r="T570" t="s">
        <v>32</v>
      </c>
      <c r="U570" t="s">
        <v>51</v>
      </c>
      <c r="V570">
        <v>584</v>
      </c>
      <c r="W570">
        <v>8</v>
      </c>
    </row>
    <row r="571" spans="1:23" x14ac:dyDescent="0.3">
      <c r="A571" t="s">
        <v>829</v>
      </c>
      <c r="B571" t="s">
        <v>830</v>
      </c>
      <c r="C571" t="s">
        <v>831</v>
      </c>
      <c r="D571" t="s">
        <v>832</v>
      </c>
      <c r="E571">
        <v>91214</v>
      </c>
      <c r="F571" t="s">
        <v>47</v>
      </c>
      <c r="G571" t="s">
        <v>48</v>
      </c>
      <c r="H571" t="s">
        <v>86</v>
      </c>
      <c r="I571" t="s">
        <v>340</v>
      </c>
      <c r="J571">
        <v>2014</v>
      </c>
      <c r="K571" t="s">
        <v>261</v>
      </c>
      <c r="L571">
        <v>0</v>
      </c>
      <c r="M571">
        <v>3.5</v>
      </c>
      <c r="N571">
        <v>1</v>
      </c>
      <c r="O571">
        <v>0</v>
      </c>
      <c r="P571">
        <v>0</v>
      </c>
      <c r="Q571">
        <v>0</v>
      </c>
      <c r="R571">
        <v>1</v>
      </c>
      <c r="S571">
        <v>1</v>
      </c>
      <c r="T571" t="s">
        <v>32</v>
      </c>
      <c r="U571" t="s">
        <v>51</v>
      </c>
      <c r="V571">
        <v>584</v>
      </c>
      <c r="W571">
        <v>8</v>
      </c>
    </row>
    <row r="572" spans="1:23" x14ac:dyDescent="0.3">
      <c r="A572" t="s">
        <v>829</v>
      </c>
      <c r="B572" t="s">
        <v>830</v>
      </c>
      <c r="C572" t="s">
        <v>831</v>
      </c>
      <c r="D572" t="s">
        <v>832</v>
      </c>
      <c r="E572">
        <v>91214</v>
      </c>
      <c r="F572" t="s">
        <v>47</v>
      </c>
      <c r="G572" t="s">
        <v>48</v>
      </c>
      <c r="H572" t="s">
        <v>86</v>
      </c>
      <c r="I572" t="s">
        <v>340</v>
      </c>
      <c r="J572">
        <v>2014</v>
      </c>
      <c r="K572" t="s">
        <v>261</v>
      </c>
      <c r="L572">
        <v>0</v>
      </c>
      <c r="M572">
        <v>3.5</v>
      </c>
      <c r="N572">
        <v>1</v>
      </c>
      <c r="O572">
        <v>0</v>
      </c>
      <c r="P572">
        <v>0</v>
      </c>
      <c r="Q572">
        <v>0</v>
      </c>
      <c r="R572">
        <v>1</v>
      </c>
      <c r="S572">
        <v>1</v>
      </c>
      <c r="T572" t="s">
        <v>32</v>
      </c>
      <c r="U572" t="s">
        <v>51</v>
      </c>
      <c r="V572">
        <v>584</v>
      </c>
      <c r="W572">
        <v>8</v>
      </c>
    </row>
    <row r="573" spans="1:23" x14ac:dyDescent="0.3">
      <c r="A573" t="s">
        <v>829</v>
      </c>
      <c r="B573" t="s">
        <v>830</v>
      </c>
      <c r="C573" t="s">
        <v>831</v>
      </c>
      <c r="D573" t="s">
        <v>832</v>
      </c>
      <c r="E573">
        <v>91214</v>
      </c>
      <c r="F573" t="s">
        <v>47</v>
      </c>
      <c r="G573" t="s">
        <v>48</v>
      </c>
      <c r="H573" t="s">
        <v>86</v>
      </c>
      <c r="I573" t="s">
        <v>340</v>
      </c>
      <c r="J573">
        <v>2014</v>
      </c>
      <c r="K573" t="s">
        <v>261</v>
      </c>
      <c r="L573">
        <v>0</v>
      </c>
      <c r="M573">
        <v>3.5</v>
      </c>
      <c r="N573">
        <v>1</v>
      </c>
      <c r="O573">
        <v>0</v>
      </c>
      <c r="P573">
        <v>0</v>
      </c>
      <c r="Q573">
        <v>0</v>
      </c>
      <c r="R573">
        <v>1</v>
      </c>
      <c r="S573">
        <v>1</v>
      </c>
      <c r="T573" t="s">
        <v>32</v>
      </c>
      <c r="U573" t="s">
        <v>51</v>
      </c>
      <c r="V573">
        <v>584</v>
      </c>
      <c r="W573">
        <v>8</v>
      </c>
    </row>
    <row r="574" spans="1:23" x14ac:dyDescent="0.3">
      <c r="A574" t="s">
        <v>829</v>
      </c>
      <c r="B574" t="s">
        <v>830</v>
      </c>
      <c r="C574" t="s">
        <v>831</v>
      </c>
      <c r="D574" t="s">
        <v>832</v>
      </c>
      <c r="E574">
        <v>91214</v>
      </c>
      <c r="F574" t="s">
        <v>47</v>
      </c>
      <c r="G574" t="s">
        <v>48</v>
      </c>
      <c r="H574" t="s">
        <v>86</v>
      </c>
      <c r="I574" t="s">
        <v>340</v>
      </c>
      <c r="J574">
        <v>2014</v>
      </c>
      <c r="K574" t="s">
        <v>261</v>
      </c>
      <c r="L574">
        <v>0</v>
      </c>
      <c r="M574">
        <v>3.5</v>
      </c>
      <c r="N574">
        <v>1</v>
      </c>
      <c r="O574">
        <v>0</v>
      </c>
      <c r="P574">
        <v>0</v>
      </c>
      <c r="Q574">
        <v>0</v>
      </c>
      <c r="R574">
        <v>1</v>
      </c>
      <c r="S574">
        <v>1</v>
      </c>
      <c r="T574" t="s">
        <v>32</v>
      </c>
      <c r="U574" t="s">
        <v>51</v>
      </c>
      <c r="V574">
        <v>584</v>
      </c>
      <c r="W574">
        <v>8</v>
      </c>
    </row>
    <row r="575" spans="1:23" x14ac:dyDescent="0.3">
      <c r="A575" t="s">
        <v>829</v>
      </c>
      <c r="B575" t="s">
        <v>830</v>
      </c>
      <c r="C575" t="s">
        <v>831</v>
      </c>
      <c r="D575" t="s">
        <v>832</v>
      </c>
      <c r="E575">
        <v>91214</v>
      </c>
      <c r="F575" t="s">
        <v>47</v>
      </c>
      <c r="G575" t="s">
        <v>48</v>
      </c>
      <c r="H575" t="s">
        <v>86</v>
      </c>
      <c r="I575" t="s">
        <v>340</v>
      </c>
      <c r="J575">
        <v>2014</v>
      </c>
      <c r="K575" t="s">
        <v>261</v>
      </c>
      <c r="L575">
        <v>0</v>
      </c>
      <c r="M575">
        <v>3.5</v>
      </c>
      <c r="N575">
        <v>1</v>
      </c>
      <c r="O575">
        <v>0</v>
      </c>
      <c r="P575">
        <v>0</v>
      </c>
      <c r="Q575">
        <v>0</v>
      </c>
      <c r="R575">
        <v>1</v>
      </c>
      <c r="S575">
        <v>1</v>
      </c>
      <c r="T575" t="s">
        <v>32</v>
      </c>
      <c r="U575" t="s">
        <v>51</v>
      </c>
      <c r="V575">
        <v>584</v>
      </c>
      <c r="W575">
        <v>8</v>
      </c>
    </row>
    <row r="576" spans="1:23" x14ac:dyDescent="0.3">
      <c r="A576" t="s">
        <v>829</v>
      </c>
      <c r="B576" t="s">
        <v>830</v>
      </c>
      <c r="C576" t="s">
        <v>831</v>
      </c>
      <c r="D576" t="s">
        <v>832</v>
      </c>
      <c r="E576">
        <v>91214</v>
      </c>
      <c r="F576" t="s">
        <v>47</v>
      </c>
      <c r="G576" t="s">
        <v>48</v>
      </c>
      <c r="H576" t="s">
        <v>86</v>
      </c>
      <c r="I576" t="s">
        <v>340</v>
      </c>
      <c r="J576">
        <v>2014</v>
      </c>
      <c r="K576" t="s">
        <v>261</v>
      </c>
      <c r="L576">
        <v>0</v>
      </c>
      <c r="M576">
        <v>3.5</v>
      </c>
      <c r="N576">
        <v>1</v>
      </c>
      <c r="O576">
        <v>0</v>
      </c>
      <c r="P576">
        <v>0</v>
      </c>
      <c r="Q576">
        <v>0</v>
      </c>
      <c r="R576">
        <v>1</v>
      </c>
      <c r="S576">
        <v>1</v>
      </c>
      <c r="T576" t="s">
        <v>32</v>
      </c>
      <c r="U576" t="s">
        <v>51</v>
      </c>
      <c r="V576">
        <v>584</v>
      </c>
      <c r="W576">
        <v>8</v>
      </c>
    </row>
    <row r="577" spans="1:23" x14ac:dyDescent="0.3">
      <c r="A577" t="s">
        <v>829</v>
      </c>
      <c r="B577" t="s">
        <v>830</v>
      </c>
      <c r="C577" t="s">
        <v>831</v>
      </c>
      <c r="D577" t="s">
        <v>832</v>
      </c>
      <c r="E577">
        <v>91214</v>
      </c>
      <c r="F577" t="s">
        <v>47</v>
      </c>
      <c r="G577" t="s">
        <v>48</v>
      </c>
      <c r="H577" t="s">
        <v>86</v>
      </c>
      <c r="I577" t="s">
        <v>340</v>
      </c>
      <c r="J577">
        <v>2014</v>
      </c>
      <c r="K577" t="s">
        <v>261</v>
      </c>
      <c r="L577">
        <v>0</v>
      </c>
      <c r="M577">
        <v>3.5</v>
      </c>
      <c r="N577">
        <v>1</v>
      </c>
      <c r="O577">
        <v>0</v>
      </c>
      <c r="P577">
        <v>0</v>
      </c>
      <c r="Q577">
        <v>0</v>
      </c>
      <c r="R577">
        <v>1</v>
      </c>
      <c r="S577">
        <v>1</v>
      </c>
      <c r="T577" t="s">
        <v>32</v>
      </c>
      <c r="U577" t="s">
        <v>51</v>
      </c>
      <c r="V577">
        <v>584</v>
      </c>
      <c r="W577">
        <v>8</v>
      </c>
    </row>
    <row r="578" spans="1:23" x14ac:dyDescent="0.3">
      <c r="A578" t="s">
        <v>829</v>
      </c>
      <c r="B578" t="s">
        <v>830</v>
      </c>
      <c r="C578" t="s">
        <v>831</v>
      </c>
      <c r="D578" t="s">
        <v>832</v>
      </c>
      <c r="E578">
        <v>91214</v>
      </c>
      <c r="F578" t="s">
        <v>47</v>
      </c>
      <c r="G578" t="s">
        <v>48</v>
      </c>
      <c r="H578" t="s">
        <v>86</v>
      </c>
      <c r="I578" t="s">
        <v>340</v>
      </c>
      <c r="J578">
        <v>2014</v>
      </c>
      <c r="K578" t="s">
        <v>261</v>
      </c>
      <c r="L578">
        <v>0</v>
      </c>
      <c r="M578">
        <v>3.5</v>
      </c>
      <c r="N578">
        <v>1</v>
      </c>
      <c r="O578">
        <v>0</v>
      </c>
      <c r="P578">
        <v>0</v>
      </c>
      <c r="Q578">
        <v>0</v>
      </c>
      <c r="R578">
        <v>1</v>
      </c>
      <c r="S578">
        <v>1</v>
      </c>
      <c r="T578" t="s">
        <v>32</v>
      </c>
      <c r="U578" t="s">
        <v>51</v>
      </c>
      <c r="V578">
        <v>584</v>
      </c>
      <c r="W578">
        <v>8</v>
      </c>
    </row>
    <row r="579" spans="1:23" x14ac:dyDescent="0.3">
      <c r="A579" t="s">
        <v>571</v>
      </c>
      <c r="B579" t="s">
        <v>572</v>
      </c>
      <c r="C579" t="s">
        <v>573</v>
      </c>
      <c r="D579" t="s">
        <v>574</v>
      </c>
      <c r="E579">
        <v>91258</v>
      </c>
      <c r="F579" t="s">
        <v>27</v>
      </c>
      <c r="G579" t="s">
        <v>48</v>
      </c>
      <c r="H579" t="s">
        <v>384</v>
      </c>
      <c r="I579" t="s">
        <v>575</v>
      </c>
      <c r="J579">
        <v>1943</v>
      </c>
      <c r="K579" t="s">
        <v>50</v>
      </c>
      <c r="L579">
        <v>0</v>
      </c>
      <c r="M579">
        <v>3.7</v>
      </c>
      <c r="N579">
        <v>0</v>
      </c>
      <c r="O579">
        <v>0</v>
      </c>
      <c r="P579">
        <v>0</v>
      </c>
      <c r="Q579">
        <v>0</v>
      </c>
      <c r="R579">
        <v>0</v>
      </c>
      <c r="S579">
        <v>0</v>
      </c>
      <c r="T579" t="s">
        <v>92</v>
      </c>
      <c r="U579" t="s">
        <v>51</v>
      </c>
      <c r="V579">
        <v>403</v>
      </c>
      <c r="W579">
        <v>79</v>
      </c>
    </row>
    <row r="580" spans="1:23" x14ac:dyDescent="0.3">
      <c r="A580" t="s">
        <v>571</v>
      </c>
      <c r="B580" t="s">
        <v>572</v>
      </c>
      <c r="C580" t="s">
        <v>573</v>
      </c>
      <c r="D580" t="s">
        <v>574</v>
      </c>
      <c r="E580">
        <v>91258</v>
      </c>
      <c r="F580" t="s">
        <v>27</v>
      </c>
      <c r="G580" t="s">
        <v>48</v>
      </c>
      <c r="H580" t="s">
        <v>384</v>
      </c>
      <c r="I580" t="s">
        <v>575</v>
      </c>
      <c r="J580">
        <v>1943</v>
      </c>
      <c r="K580" t="s">
        <v>50</v>
      </c>
      <c r="L580">
        <v>0</v>
      </c>
      <c r="M580">
        <v>3.7</v>
      </c>
      <c r="N580">
        <v>0</v>
      </c>
      <c r="O580">
        <v>0</v>
      </c>
      <c r="P580">
        <v>0</v>
      </c>
      <c r="Q580">
        <v>0</v>
      </c>
      <c r="R580">
        <v>0</v>
      </c>
      <c r="S580">
        <v>0</v>
      </c>
      <c r="T580" t="s">
        <v>92</v>
      </c>
      <c r="U580" t="s">
        <v>51</v>
      </c>
      <c r="V580">
        <v>403</v>
      </c>
      <c r="W580">
        <v>79</v>
      </c>
    </row>
    <row r="581" spans="1:23" x14ac:dyDescent="0.3">
      <c r="A581" t="s">
        <v>571</v>
      </c>
      <c r="B581" t="s">
        <v>572</v>
      </c>
      <c r="C581" t="s">
        <v>573</v>
      </c>
      <c r="D581" t="s">
        <v>849</v>
      </c>
      <c r="E581">
        <v>91258</v>
      </c>
      <c r="F581" t="s">
        <v>27</v>
      </c>
      <c r="G581" t="s">
        <v>48</v>
      </c>
      <c r="H581" t="s">
        <v>384</v>
      </c>
      <c r="I581" t="s">
        <v>575</v>
      </c>
      <c r="J581">
        <v>1943</v>
      </c>
      <c r="K581" t="s">
        <v>50</v>
      </c>
      <c r="L581">
        <v>0</v>
      </c>
      <c r="M581">
        <v>3.7</v>
      </c>
      <c r="N581">
        <v>0</v>
      </c>
      <c r="O581">
        <v>0</v>
      </c>
      <c r="P581">
        <v>0</v>
      </c>
      <c r="Q581">
        <v>0</v>
      </c>
      <c r="R581">
        <v>0</v>
      </c>
      <c r="S581">
        <v>0</v>
      </c>
      <c r="T581" t="s">
        <v>92</v>
      </c>
      <c r="U581" t="s">
        <v>51</v>
      </c>
      <c r="V581">
        <v>403</v>
      </c>
      <c r="W581">
        <v>79</v>
      </c>
    </row>
    <row r="582" spans="1:23" x14ac:dyDescent="0.3">
      <c r="A582" t="s">
        <v>571</v>
      </c>
      <c r="B582" t="s">
        <v>572</v>
      </c>
      <c r="C582" t="s">
        <v>573</v>
      </c>
      <c r="D582" t="s">
        <v>849</v>
      </c>
      <c r="E582">
        <v>91258</v>
      </c>
      <c r="F582" t="s">
        <v>27</v>
      </c>
      <c r="G582" t="s">
        <v>48</v>
      </c>
      <c r="H582" t="s">
        <v>384</v>
      </c>
      <c r="I582" t="s">
        <v>575</v>
      </c>
      <c r="J582">
        <v>1943</v>
      </c>
      <c r="K582" t="s">
        <v>50</v>
      </c>
      <c r="L582">
        <v>0</v>
      </c>
      <c r="M582">
        <v>3.7</v>
      </c>
      <c r="N582">
        <v>0</v>
      </c>
      <c r="O582">
        <v>0</v>
      </c>
      <c r="P582">
        <v>0</v>
      </c>
      <c r="Q582">
        <v>0</v>
      </c>
      <c r="R582">
        <v>0</v>
      </c>
      <c r="S582">
        <v>0</v>
      </c>
      <c r="T582" t="s">
        <v>92</v>
      </c>
      <c r="U582" t="s">
        <v>51</v>
      </c>
      <c r="V582">
        <v>403</v>
      </c>
      <c r="W582">
        <v>79</v>
      </c>
    </row>
    <row r="583" spans="1:23" x14ac:dyDescent="0.3">
      <c r="A583" t="s">
        <v>571</v>
      </c>
      <c r="B583" t="s">
        <v>572</v>
      </c>
      <c r="C583" t="s">
        <v>573</v>
      </c>
      <c r="D583" t="s">
        <v>849</v>
      </c>
      <c r="E583">
        <v>91258</v>
      </c>
      <c r="F583" t="s">
        <v>27</v>
      </c>
      <c r="G583" t="s">
        <v>48</v>
      </c>
      <c r="H583" t="s">
        <v>384</v>
      </c>
      <c r="I583" t="s">
        <v>575</v>
      </c>
      <c r="J583">
        <v>1943</v>
      </c>
      <c r="K583" t="s">
        <v>50</v>
      </c>
      <c r="L583">
        <v>0</v>
      </c>
      <c r="M583">
        <v>3.7</v>
      </c>
      <c r="N583">
        <v>0</v>
      </c>
      <c r="O583">
        <v>0</v>
      </c>
      <c r="P583">
        <v>0</v>
      </c>
      <c r="Q583">
        <v>0</v>
      </c>
      <c r="R583">
        <v>0</v>
      </c>
      <c r="S583">
        <v>0</v>
      </c>
      <c r="T583" t="s">
        <v>92</v>
      </c>
      <c r="U583" t="s">
        <v>51</v>
      </c>
      <c r="V583">
        <v>403</v>
      </c>
      <c r="W583">
        <v>79</v>
      </c>
    </row>
    <row r="584" spans="1:23" x14ac:dyDescent="0.3">
      <c r="A584" t="s">
        <v>571</v>
      </c>
      <c r="B584" t="s">
        <v>572</v>
      </c>
      <c r="C584" t="s">
        <v>573</v>
      </c>
      <c r="D584" t="s">
        <v>849</v>
      </c>
      <c r="E584">
        <v>91258</v>
      </c>
      <c r="F584" t="s">
        <v>27</v>
      </c>
      <c r="G584" t="s">
        <v>48</v>
      </c>
      <c r="H584" t="s">
        <v>384</v>
      </c>
      <c r="I584" t="s">
        <v>575</v>
      </c>
      <c r="J584">
        <v>1943</v>
      </c>
      <c r="K584" t="s">
        <v>50</v>
      </c>
      <c r="L584">
        <v>0</v>
      </c>
      <c r="M584">
        <v>3.7</v>
      </c>
      <c r="N584">
        <v>0</v>
      </c>
      <c r="O584">
        <v>0</v>
      </c>
      <c r="P584">
        <v>0</v>
      </c>
      <c r="Q584">
        <v>0</v>
      </c>
      <c r="R584">
        <v>0</v>
      </c>
      <c r="S584">
        <v>0</v>
      </c>
      <c r="T584" t="s">
        <v>92</v>
      </c>
      <c r="U584" t="s">
        <v>51</v>
      </c>
      <c r="V584">
        <v>403</v>
      </c>
      <c r="W584">
        <v>79</v>
      </c>
    </row>
    <row r="585" spans="1:23" x14ac:dyDescent="0.3">
      <c r="A585" t="s">
        <v>571</v>
      </c>
      <c r="B585" t="s">
        <v>572</v>
      </c>
      <c r="C585" t="s">
        <v>573</v>
      </c>
      <c r="D585" t="s">
        <v>574</v>
      </c>
      <c r="E585">
        <v>91258</v>
      </c>
      <c r="F585" t="s">
        <v>27</v>
      </c>
      <c r="G585" t="s">
        <v>48</v>
      </c>
      <c r="H585" t="s">
        <v>384</v>
      </c>
      <c r="I585" t="s">
        <v>575</v>
      </c>
      <c r="J585">
        <v>1943</v>
      </c>
      <c r="K585" t="s">
        <v>50</v>
      </c>
      <c r="L585">
        <v>0</v>
      </c>
      <c r="M585">
        <v>3.7</v>
      </c>
      <c r="N585">
        <v>0</v>
      </c>
      <c r="O585">
        <v>0</v>
      </c>
      <c r="P585">
        <v>0</v>
      </c>
      <c r="Q585">
        <v>0</v>
      </c>
      <c r="R585">
        <v>0</v>
      </c>
      <c r="S585">
        <v>0</v>
      </c>
      <c r="T585" t="s">
        <v>92</v>
      </c>
      <c r="U585" t="s">
        <v>51</v>
      </c>
      <c r="V585">
        <v>403</v>
      </c>
      <c r="W585">
        <v>79</v>
      </c>
    </row>
    <row r="586" spans="1:23" x14ac:dyDescent="0.3">
      <c r="A586" t="s">
        <v>571</v>
      </c>
      <c r="B586" t="s">
        <v>572</v>
      </c>
      <c r="C586" t="s">
        <v>573</v>
      </c>
      <c r="D586" t="s">
        <v>849</v>
      </c>
      <c r="E586">
        <v>91258</v>
      </c>
      <c r="F586" t="s">
        <v>27</v>
      </c>
      <c r="G586" t="s">
        <v>48</v>
      </c>
      <c r="H586" t="s">
        <v>384</v>
      </c>
      <c r="I586" t="s">
        <v>575</v>
      </c>
      <c r="J586">
        <v>1943</v>
      </c>
      <c r="K586" t="s">
        <v>50</v>
      </c>
      <c r="L586">
        <v>0</v>
      </c>
      <c r="M586">
        <v>3.7</v>
      </c>
      <c r="N586">
        <v>0</v>
      </c>
      <c r="O586">
        <v>0</v>
      </c>
      <c r="P586">
        <v>0</v>
      </c>
      <c r="Q586">
        <v>0</v>
      </c>
      <c r="R586">
        <v>0</v>
      </c>
      <c r="S586">
        <v>0</v>
      </c>
      <c r="T586" t="s">
        <v>92</v>
      </c>
      <c r="U586" t="s">
        <v>51</v>
      </c>
      <c r="V586">
        <v>403</v>
      </c>
      <c r="W586">
        <v>79</v>
      </c>
    </row>
    <row r="587" spans="1:23" x14ac:dyDescent="0.3">
      <c r="A587" t="s">
        <v>571</v>
      </c>
      <c r="B587" t="s">
        <v>572</v>
      </c>
      <c r="C587" t="s">
        <v>573</v>
      </c>
      <c r="D587" t="s">
        <v>574</v>
      </c>
      <c r="E587">
        <v>91258</v>
      </c>
      <c r="F587" t="s">
        <v>27</v>
      </c>
      <c r="G587" t="s">
        <v>48</v>
      </c>
      <c r="H587" t="s">
        <v>384</v>
      </c>
      <c r="I587" t="s">
        <v>575</v>
      </c>
      <c r="J587">
        <v>1943</v>
      </c>
      <c r="K587" t="s">
        <v>50</v>
      </c>
      <c r="L587">
        <v>0</v>
      </c>
      <c r="M587">
        <v>3.7</v>
      </c>
      <c r="N587">
        <v>0</v>
      </c>
      <c r="O587">
        <v>0</v>
      </c>
      <c r="P587">
        <v>0</v>
      </c>
      <c r="Q587">
        <v>0</v>
      </c>
      <c r="R587">
        <v>0</v>
      </c>
      <c r="S587">
        <v>0</v>
      </c>
      <c r="T587" t="s">
        <v>92</v>
      </c>
      <c r="U587" t="s">
        <v>51</v>
      </c>
      <c r="V587">
        <v>403</v>
      </c>
      <c r="W587">
        <v>79</v>
      </c>
    </row>
    <row r="588" spans="1:23" x14ac:dyDescent="0.3">
      <c r="A588" t="s">
        <v>571</v>
      </c>
      <c r="B588" t="s">
        <v>572</v>
      </c>
      <c r="C588" t="s">
        <v>573</v>
      </c>
      <c r="D588" t="s">
        <v>574</v>
      </c>
      <c r="E588">
        <v>91258</v>
      </c>
      <c r="F588" t="s">
        <v>27</v>
      </c>
      <c r="G588" t="s">
        <v>48</v>
      </c>
      <c r="H588" t="s">
        <v>384</v>
      </c>
      <c r="I588" t="s">
        <v>575</v>
      </c>
      <c r="J588">
        <v>1943</v>
      </c>
      <c r="K588" t="s">
        <v>50</v>
      </c>
      <c r="L588">
        <v>0</v>
      </c>
      <c r="M588">
        <v>3.7</v>
      </c>
      <c r="N588">
        <v>0</v>
      </c>
      <c r="O588">
        <v>0</v>
      </c>
      <c r="P588">
        <v>0</v>
      </c>
      <c r="Q588">
        <v>0</v>
      </c>
      <c r="R588">
        <v>0</v>
      </c>
      <c r="S588">
        <v>0</v>
      </c>
      <c r="T588" t="s">
        <v>92</v>
      </c>
      <c r="U588" t="s">
        <v>51</v>
      </c>
      <c r="V588">
        <v>403</v>
      </c>
      <c r="W588">
        <v>79</v>
      </c>
    </row>
    <row r="589" spans="1:23" x14ac:dyDescent="0.3">
      <c r="A589" t="s">
        <v>571</v>
      </c>
      <c r="B589" t="s">
        <v>572</v>
      </c>
      <c r="C589" t="s">
        <v>573</v>
      </c>
      <c r="D589" t="s">
        <v>849</v>
      </c>
      <c r="E589">
        <v>91258</v>
      </c>
      <c r="F589" t="s">
        <v>27</v>
      </c>
      <c r="G589" t="s">
        <v>48</v>
      </c>
      <c r="H589" t="s">
        <v>384</v>
      </c>
      <c r="I589" t="s">
        <v>575</v>
      </c>
      <c r="J589">
        <v>1943</v>
      </c>
      <c r="K589" t="s">
        <v>50</v>
      </c>
      <c r="L589">
        <v>0</v>
      </c>
      <c r="M589">
        <v>3.7</v>
      </c>
      <c r="N589">
        <v>0</v>
      </c>
      <c r="O589">
        <v>0</v>
      </c>
      <c r="P589">
        <v>0</v>
      </c>
      <c r="Q589">
        <v>0</v>
      </c>
      <c r="R589">
        <v>0</v>
      </c>
      <c r="S589">
        <v>0</v>
      </c>
      <c r="T589" t="s">
        <v>92</v>
      </c>
      <c r="U589" t="s">
        <v>51</v>
      </c>
      <c r="V589">
        <v>403</v>
      </c>
      <c r="W589">
        <v>79</v>
      </c>
    </row>
    <row r="590" spans="1:23" x14ac:dyDescent="0.3">
      <c r="A590" t="s">
        <v>571</v>
      </c>
      <c r="B590" t="s">
        <v>572</v>
      </c>
      <c r="C590" t="s">
        <v>573</v>
      </c>
      <c r="D590" t="s">
        <v>931</v>
      </c>
      <c r="E590">
        <v>91258</v>
      </c>
      <c r="F590" t="s">
        <v>27</v>
      </c>
      <c r="G590" t="s">
        <v>48</v>
      </c>
      <c r="H590" t="s">
        <v>384</v>
      </c>
      <c r="I590" t="s">
        <v>575</v>
      </c>
      <c r="J590">
        <v>1943</v>
      </c>
      <c r="K590" t="s">
        <v>50</v>
      </c>
      <c r="L590">
        <v>0</v>
      </c>
      <c r="M590">
        <v>3.7</v>
      </c>
      <c r="N590">
        <v>0</v>
      </c>
      <c r="O590">
        <v>0</v>
      </c>
      <c r="P590">
        <v>0</v>
      </c>
      <c r="Q590">
        <v>0</v>
      </c>
      <c r="R590">
        <v>0</v>
      </c>
      <c r="S590">
        <v>0</v>
      </c>
      <c r="T590" t="s">
        <v>92</v>
      </c>
      <c r="U590" t="s">
        <v>51</v>
      </c>
      <c r="V590">
        <v>401</v>
      </c>
      <c r="W590">
        <v>79</v>
      </c>
    </row>
    <row r="591" spans="1:23" x14ac:dyDescent="0.3">
      <c r="A591" t="s">
        <v>571</v>
      </c>
      <c r="B591" t="s">
        <v>572</v>
      </c>
      <c r="C591" t="s">
        <v>573</v>
      </c>
      <c r="D591" t="s">
        <v>931</v>
      </c>
      <c r="E591">
        <v>91258</v>
      </c>
      <c r="F591" t="s">
        <v>27</v>
      </c>
      <c r="G591" t="s">
        <v>48</v>
      </c>
      <c r="H591" t="s">
        <v>384</v>
      </c>
      <c r="I591" t="s">
        <v>575</v>
      </c>
      <c r="J591">
        <v>1943</v>
      </c>
      <c r="K591" t="s">
        <v>50</v>
      </c>
      <c r="L591">
        <v>0</v>
      </c>
      <c r="M591">
        <v>3.7</v>
      </c>
      <c r="N591">
        <v>0</v>
      </c>
      <c r="O591">
        <v>0</v>
      </c>
      <c r="P591">
        <v>0</v>
      </c>
      <c r="Q591">
        <v>0</v>
      </c>
      <c r="R591">
        <v>0</v>
      </c>
      <c r="S591">
        <v>0</v>
      </c>
      <c r="T591" t="s">
        <v>92</v>
      </c>
      <c r="U591" t="s">
        <v>51</v>
      </c>
      <c r="V591">
        <v>401</v>
      </c>
      <c r="W591">
        <v>79</v>
      </c>
    </row>
    <row r="592" spans="1:23" x14ac:dyDescent="0.3">
      <c r="A592" t="s">
        <v>571</v>
      </c>
      <c r="B592" t="s">
        <v>572</v>
      </c>
      <c r="C592" t="s">
        <v>573</v>
      </c>
      <c r="D592" t="s">
        <v>574</v>
      </c>
      <c r="E592">
        <v>91258</v>
      </c>
      <c r="F592" t="s">
        <v>27</v>
      </c>
      <c r="G592" t="s">
        <v>48</v>
      </c>
      <c r="H592" t="s">
        <v>384</v>
      </c>
      <c r="I592" t="s">
        <v>575</v>
      </c>
      <c r="J592">
        <v>1943</v>
      </c>
      <c r="K592" t="s">
        <v>50</v>
      </c>
      <c r="L592">
        <v>0</v>
      </c>
      <c r="M592">
        <v>3.7</v>
      </c>
      <c r="N592">
        <v>0</v>
      </c>
      <c r="O592">
        <v>0</v>
      </c>
      <c r="P592">
        <v>0</v>
      </c>
      <c r="Q592">
        <v>0</v>
      </c>
      <c r="R592">
        <v>0</v>
      </c>
      <c r="S592">
        <v>0</v>
      </c>
      <c r="T592" t="s">
        <v>92</v>
      </c>
      <c r="U592" t="s">
        <v>51</v>
      </c>
      <c r="V592">
        <v>403</v>
      </c>
      <c r="W592">
        <v>79</v>
      </c>
    </row>
    <row r="593" spans="1:23" x14ac:dyDescent="0.3">
      <c r="A593" t="s">
        <v>571</v>
      </c>
      <c r="B593" t="s">
        <v>572</v>
      </c>
      <c r="C593" t="s">
        <v>573</v>
      </c>
      <c r="D593" t="s">
        <v>574</v>
      </c>
      <c r="E593">
        <v>91258</v>
      </c>
      <c r="F593" t="s">
        <v>27</v>
      </c>
      <c r="G593" t="s">
        <v>48</v>
      </c>
      <c r="H593" t="s">
        <v>384</v>
      </c>
      <c r="I593" t="s">
        <v>575</v>
      </c>
      <c r="J593">
        <v>1943</v>
      </c>
      <c r="K593" t="s">
        <v>50</v>
      </c>
      <c r="L593">
        <v>0</v>
      </c>
      <c r="M593">
        <v>3.7</v>
      </c>
      <c r="N593">
        <v>0</v>
      </c>
      <c r="O593">
        <v>0</v>
      </c>
      <c r="P593">
        <v>0</v>
      </c>
      <c r="Q593">
        <v>0</v>
      </c>
      <c r="R593">
        <v>0</v>
      </c>
      <c r="S593">
        <v>0</v>
      </c>
      <c r="T593" t="s">
        <v>92</v>
      </c>
      <c r="U593" t="s">
        <v>51</v>
      </c>
      <c r="V593">
        <v>403</v>
      </c>
      <c r="W593">
        <v>79</v>
      </c>
    </row>
    <row r="594" spans="1:23" x14ac:dyDescent="0.3">
      <c r="A594" t="s">
        <v>571</v>
      </c>
      <c r="B594" t="s">
        <v>572</v>
      </c>
      <c r="C594" t="s">
        <v>573</v>
      </c>
      <c r="D594" t="s">
        <v>574</v>
      </c>
      <c r="E594">
        <v>91258</v>
      </c>
      <c r="F594" t="s">
        <v>27</v>
      </c>
      <c r="G594" t="s">
        <v>48</v>
      </c>
      <c r="H594" t="s">
        <v>384</v>
      </c>
      <c r="I594" t="s">
        <v>575</v>
      </c>
      <c r="J594">
        <v>1943</v>
      </c>
      <c r="K594" t="s">
        <v>50</v>
      </c>
      <c r="L594">
        <v>0</v>
      </c>
      <c r="M594">
        <v>3.7</v>
      </c>
      <c r="N594">
        <v>0</v>
      </c>
      <c r="O594">
        <v>0</v>
      </c>
      <c r="P594">
        <v>0</v>
      </c>
      <c r="Q594">
        <v>0</v>
      </c>
      <c r="R594">
        <v>0</v>
      </c>
      <c r="S594">
        <v>0</v>
      </c>
      <c r="T594" t="s">
        <v>92</v>
      </c>
      <c r="U594" t="s">
        <v>51</v>
      </c>
      <c r="V594">
        <v>403</v>
      </c>
      <c r="W594">
        <v>79</v>
      </c>
    </row>
    <row r="595" spans="1:23" x14ac:dyDescent="0.3">
      <c r="A595" t="s">
        <v>571</v>
      </c>
      <c r="B595" t="s">
        <v>572</v>
      </c>
      <c r="C595" t="s">
        <v>573</v>
      </c>
      <c r="D595" t="s">
        <v>849</v>
      </c>
      <c r="E595">
        <v>91258</v>
      </c>
      <c r="F595" t="s">
        <v>27</v>
      </c>
      <c r="G595" t="s">
        <v>48</v>
      </c>
      <c r="H595" t="s">
        <v>384</v>
      </c>
      <c r="I595" t="s">
        <v>575</v>
      </c>
      <c r="J595">
        <v>1943</v>
      </c>
      <c r="K595" t="s">
        <v>50</v>
      </c>
      <c r="L595">
        <v>0</v>
      </c>
      <c r="M595">
        <v>3.7</v>
      </c>
      <c r="N595">
        <v>0</v>
      </c>
      <c r="O595">
        <v>0</v>
      </c>
      <c r="P595">
        <v>0</v>
      </c>
      <c r="Q595">
        <v>0</v>
      </c>
      <c r="R595">
        <v>0</v>
      </c>
      <c r="S595">
        <v>0</v>
      </c>
      <c r="T595" t="s">
        <v>92</v>
      </c>
      <c r="U595" t="s">
        <v>51</v>
      </c>
      <c r="V595">
        <v>403</v>
      </c>
      <c r="W595">
        <v>79</v>
      </c>
    </row>
    <row r="596" spans="1:23" x14ac:dyDescent="0.3">
      <c r="A596" t="s">
        <v>571</v>
      </c>
      <c r="B596" t="s">
        <v>572</v>
      </c>
      <c r="C596" t="s">
        <v>573</v>
      </c>
      <c r="D596" t="s">
        <v>574</v>
      </c>
      <c r="E596">
        <v>91258</v>
      </c>
      <c r="F596" t="s">
        <v>27</v>
      </c>
      <c r="G596" t="s">
        <v>48</v>
      </c>
      <c r="H596" t="s">
        <v>384</v>
      </c>
      <c r="I596" t="s">
        <v>575</v>
      </c>
      <c r="J596">
        <v>1943</v>
      </c>
      <c r="K596" t="s">
        <v>50</v>
      </c>
      <c r="L596">
        <v>0</v>
      </c>
      <c r="M596">
        <v>3.7</v>
      </c>
      <c r="N596">
        <v>0</v>
      </c>
      <c r="O596">
        <v>0</v>
      </c>
      <c r="P596">
        <v>0</v>
      </c>
      <c r="Q596">
        <v>0</v>
      </c>
      <c r="R596">
        <v>0</v>
      </c>
      <c r="S596">
        <v>0</v>
      </c>
      <c r="T596" t="s">
        <v>92</v>
      </c>
      <c r="U596" t="s">
        <v>51</v>
      </c>
      <c r="V596">
        <v>403</v>
      </c>
      <c r="W596">
        <v>79</v>
      </c>
    </row>
    <row r="597" spans="1:23" x14ac:dyDescent="0.3">
      <c r="A597" t="s">
        <v>571</v>
      </c>
      <c r="B597" t="s">
        <v>572</v>
      </c>
      <c r="C597" t="s">
        <v>573</v>
      </c>
      <c r="D597" t="s">
        <v>931</v>
      </c>
      <c r="E597">
        <v>91258</v>
      </c>
      <c r="F597" t="s">
        <v>27</v>
      </c>
      <c r="G597" t="s">
        <v>48</v>
      </c>
      <c r="H597" t="s">
        <v>384</v>
      </c>
      <c r="I597" t="s">
        <v>575</v>
      </c>
      <c r="J597">
        <v>1943</v>
      </c>
      <c r="K597" t="s">
        <v>50</v>
      </c>
      <c r="L597">
        <v>0</v>
      </c>
      <c r="M597">
        <v>3.7</v>
      </c>
      <c r="N597">
        <v>0</v>
      </c>
      <c r="O597">
        <v>0</v>
      </c>
      <c r="P597">
        <v>0</v>
      </c>
      <c r="Q597">
        <v>0</v>
      </c>
      <c r="R597">
        <v>0</v>
      </c>
      <c r="S597">
        <v>0</v>
      </c>
      <c r="T597" t="s">
        <v>92</v>
      </c>
      <c r="U597" t="s">
        <v>51</v>
      </c>
      <c r="V597">
        <v>401</v>
      </c>
      <c r="W597">
        <v>79</v>
      </c>
    </row>
    <row r="598" spans="1:23" x14ac:dyDescent="0.3">
      <c r="A598" t="s">
        <v>571</v>
      </c>
      <c r="B598" t="s">
        <v>572</v>
      </c>
      <c r="C598" t="s">
        <v>573</v>
      </c>
      <c r="D598" t="s">
        <v>574</v>
      </c>
      <c r="E598">
        <v>91258</v>
      </c>
      <c r="F598" t="s">
        <v>27</v>
      </c>
      <c r="G598" t="s">
        <v>48</v>
      </c>
      <c r="H598" t="s">
        <v>384</v>
      </c>
      <c r="I598" t="s">
        <v>575</v>
      </c>
      <c r="J598">
        <v>1943</v>
      </c>
      <c r="K598" t="s">
        <v>50</v>
      </c>
      <c r="L598">
        <v>0</v>
      </c>
      <c r="M598">
        <v>3.7</v>
      </c>
      <c r="N598">
        <v>0</v>
      </c>
      <c r="O598">
        <v>0</v>
      </c>
      <c r="P598">
        <v>0</v>
      </c>
      <c r="Q598">
        <v>0</v>
      </c>
      <c r="R598">
        <v>0</v>
      </c>
      <c r="S598">
        <v>0</v>
      </c>
      <c r="T598" t="s">
        <v>92</v>
      </c>
      <c r="U598" t="s">
        <v>51</v>
      </c>
      <c r="V598">
        <v>403</v>
      </c>
      <c r="W598">
        <v>79</v>
      </c>
    </row>
    <row r="599" spans="1:23" x14ac:dyDescent="0.3">
      <c r="A599" t="s">
        <v>571</v>
      </c>
      <c r="B599" t="s">
        <v>572</v>
      </c>
      <c r="C599" t="s">
        <v>573</v>
      </c>
      <c r="D599" t="s">
        <v>849</v>
      </c>
      <c r="E599">
        <v>91258</v>
      </c>
      <c r="F599" t="s">
        <v>27</v>
      </c>
      <c r="G599" t="s">
        <v>48</v>
      </c>
      <c r="H599" t="s">
        <v>384</v>
      </c>
      <c r="I599" t="s">
        <v>575</v>
      </c>
      <c r="J599">
        <v>1943</v>
      </c>
      <c r="K599" t="s">
        <v>50</v>
      </c>
      <c r="L599">
        <v>0</v>
      </c>
      <c r="M599">
        <v>3.7</v>
      </c>
      <c r="N599">
        <v>0</v>
      </c>
      <c r="O599">
        <v>0</v>
      </c>
      <c r="P599">
        <v>0</v>
      </c>
      <c r="Q599">
        <v>0</v>
      </c>
      <c r="R599">
        <v>0</v>
      </c>
      <c r="S599">
        <v>0</v>
      </c>
      <c r="T599" t="s">
        <v>92</v>
      </c>
      <c r="U599" t="s">
        <v>51</v>
      </c>
      <c r="V599">
        <v>403</v>
      </c>
      <c r="W599">
        <v>79</v>
      </c>
    </row>
    <row r="600" spans="1:23" x14ac:dyDescent="0.3">
      <c r="A600" t="s">
        <v>1448</v>
      </c>
      <c r="B600" t="s">
        <v>1927</v>
      </c>
      <c r="C600" t="s">
        <v>72</v>
      </c>
      <c r="D600" t="s">
        <v>1928</v>
      </c>
      <c r="E600">
        <v>91428</v>
      </c>
      <c r="F600" t="s">
        <v>27</v>
      </c>
      <c r="G600" t="s">
        <v>318</v>
      </c>
      <c r="H600" t="s">
        <v>319</v>
      </c>
      <c r="I600" t="s">
        <v>320</v>
      </c>
      <c r="J600">
        <v>1974</v>
      </c>
      <c r="K600" t="s">
        <v>41</v>
      </c>
      <c r="L600">
        <v>0</v>
      </c>
      <c r="M600">
        <v>4.2</v>
      </c>
      <c r="N600">
        <v>0</v>
      </c>
      <c r="O600">
        <v>0</v>
      </c>
      <c r="P600">
        <v>0</v>
      </c>
      <c r="Q600">
        <v>0</v>
      </c>
      <c r="R600">
        <v>1</v>
      </c>
      <c r="S600">
        <v>1</v>
      </c>
      <c r="T600" t="s">
        <v>1725</v>
      </c>
      <c r="U600" t="s">
        <v>51</v>
      </c>
      <c r="V600">
        <v>546</v>
      </c>
      <c r="W600">
        <v>48</v>
      </c>
    </row>
    <row r="601" spans="1:23" x14ac:dyDescent="0.3">
      <c r="A601" t="s">
        <v>1734</v>
      </c>
      <c r="B601" t="s">
        <v>1735</v>
      </c>
      <c r="C601" t="s">
        <v>1736</v>
      </c>
      <c r="D601" t="s">
        <v>1737</v>
      </c>
      <c r="E601">
        <v>91950</v>
      </c>
      <c r="F601" t="s">
        <v>67</v>
      </c>
      <c r="G601" t="s">
        <v>265</v>
      </c>
      <c r="H601" t="s">
        <v>446</v>
      </c>
      <c r="I601" t="s">
        <v>447</v>
      </c>
      <c r="J601">
        <v>1978</v>
      </c>
      <c r="K601" t="s">
        <v>50</v>
      </c>
      <c r="L601">
        <v>0</v>
      </c>
      <c r="M601">
        <v>3.9</v>
      </c>
      <c r="N601">
        <v>1</v>
      </c>
      <c r="O601">
        <v>0</v>
      </c>
      <c r="P601">
        <v>0</v>
      </c>
      <c r="Q601">
        <v>1</v>
      </c>
      <c r="R601">
        <v>0</v>
      </c>
      <c r="S601">
        <v>1</v>
      </c>
      <c r="T601" t="s">
        <v>1725</v>
      </c>
      <c r="U601" t="s">
        <v>51</v>
      </c>
      <c r="V601">
        <v>1017</v>
      </c>
      <c r="W601">
        <v>44</v>
      </c>
    </row>
    <row r="602" spans="1:23" x14ac:dyDescent="0.3">
      <c r="A602" t="s">
        <v>1734</v>
      </c>
      <c r="B602" t="s">
        <v>1735</v>
      </c>
      <c r="C602" t="s">
        <v>1736</v>
      </c>
      <c r="D602" t="s">
        <v>1737</v>
      </c>
      <c r="E602">
        <v>91950</v>
      </c>
      <c r="F602" t="s">
        <v>67</v>
      </c>
      <c r="G602" t="s">
        <v>265</v>
      </c>
      <c r="H602" t="s">
        <v>446</v>
      </c>
      <c r="I602" t="s">
        <v>447</v>
      </c>
      <c r="J602">
        <v>1978</v>
      </c>
      <c r="K602" t="s">
        <v>50</v>
      </c>
      <c r="L602">
        <v>0</v>
      </c>
      <c r="M602">
        <v>3.9</v>
      </c>
      <c r="N602">
        <v>1</v>
      </c>
      <c r="O602">
        <v>0</v>
      </c>
      <c r="P602">
        <v>0</v>
      </c>
      <c r="Q602">
        <v>1</v>
      </c>
      <c r="R602">
        <v>0</v>
      </c>
      <c r="S602">
        <v>1</v>
      </c>
      <c r="T602" t="s">
        <v>1725</v>
      </c>
      <c r="U602" t="s">
        <v>51</v>
      </c>
      <c r="V602">
        <v>1017</v>
      </c>
      <c r="W602">
        <v>44</v>
      </c>
    </row>
    <row r="603" spans="1:23" x14ac:dyDescent="0.3">
      <c r="A603" t="s">
        <v>1734</v>
      </c>
      <c r="B603" t="s">
        <v>1735</v>
      </c>
      <c r="C603" t="s">
        <v>1736</v>
      </c>
      <c r="D603" t="s">
        <v>1737</v>
      </c>
      <c r="E603">
        <v>91950</v>
      </c>
      <c r="F603" t="s">
        <v>67</v>
      </c>
      <c r="G603" t="s">
        <v>265</v>
      </c>
      <c r="H603" t="s">
        <v>446</v>
      </c>
      <c r="I603" t="s">
        <v>447</v>
      </c>
      <c r="J603">
        <v>1978</v>
      </c>
      <c r="K603" t="s">
        <v>50</v>
      </c>
      <c r="L603">
        <v>0</v>
      </c>
      <c r="M603">
        <v>3.9</v>
      </c>
      <c r="N603">
        <v>1</v>
      </c>
      <c r="O603">
        <v>0</v>
      </c>
      <c r="P603">
        <v>0</v>
      </c>
      <c r="Q603">
        <v>1</v>
      </c>
      <c r="R603">
        <v>0</v>
      </c>
      <c r="S603">
        <v>1</v>
      </c>
      <c r="T603" t="s">
        <v>1725</v>
      </c>
      <c r="U603" t="s">
        <v>51</v>
      </c>
      <c r="V603">
        <v>1017</v>
      </c>
      <c r="W603">
        <v>44</v>
      </c>
    </row>
    <row r="604" spans="1:23" x14ac:dyDescent="0.3">
      <c r="A604" t="s">
        <v>1734</v>
      </c>
      <c r="B604" t="s">
        <v>1735</v>
      </c>
      <c r="C604" t="s">
        <v>1736</v>
      </c>
      <c r="D604" t="s">
        <v>1737</v>
      </c>
      <c r="E604">
        <v>91950</v>
      </c>
      <c r="F604" t="s">
        <v>67</v>
      </c>
      <c r="G604" t="s">
        <v>265</v>
      </c>
      <c r="H604" t="s">
        <v>446</v>
      </c>
      <c r="I604" t="s">
        <v>447</v>
      </c>
      <c r="J604">
        <v>1978</v>
      </c>
      <c r="K604" t="s">
        <v>50</v>
      </c>
      <c r="L604">
        <v>0</v>
      </c>
      <c r="M604">
        <v>3.9</v>
      </c>
      <c r="N604">
        <v>1</v>
      </c>
      <c r="O604">
        <v>0</v>
      </c>
      <c r="P604">
        <v>0</v>
      </c>
      <c r="Q604">
        <v>1</v>
      </c>
      <c r="R604">
        <v>0</v>
      </c>
      <c r="S604">
        <v>1</v>
      </c>
      <c r="T604" t="s">
        <v>1725</v>
      </c>
      <c r="U604" t="s">
        <v>51</v>
      </c>
      <c r="V604">
        <v>1017</v>
      </c>
      <c r="W604">
        <v>44</v>
      </c>
    </row>
    <row r="605" spans="1:23" x14ac:dyDescent="0.3">
      <c r="A605" t="s">
        <v>1734</v>
      </c>
      <c r="B605" t="s">
        <v>1735</v>
      </c>
      <c r="C605" t="s">
        <v>1736</v>
      </c>
      <c r="D605" t="s">
        <v>1737</v>
      </c>
      <c r="E605">
        <v>91950</v>
      </c>
      <c r="F605" t="s">
        <v>67</v>
      </c>
      <c r="G605" t="s">
        <v>265</v>
      </c>
      <c r="H605" t="s">
        <v>446</v>
      </c>
      <c r="I605" t="s">
        <v>447</v>
      </c>
      <c r="J605">
        <v>1978</v>
      </c>
      <c r="K605" t="s">
        <v>50</v>
      </c>
      <c r="L605">
        <v>0</v>
      </c>
      <c r="M605">
        <v>3.9</v>
      </c>
      <c r="N605">
        <v>1</v>
      </c>
      <c r="O605">
        <v>0</v>
      </c>
      <c r="P605">
        <v>0</v>
      </c>
      <c r="Q605">
        <v>1</v>
      </c>
      <c r="R605">
        <v>0</v>
      </c>
      <c r="S605">
        <v>1</v>
      </c>
      <c r="T605" t="s">
        <v>1725</v>
      </c>
      <c r="U605" t="s">
        <v>51</v>
      </c>
      <c r="V605">
        <v>1017</v>
      </c>
      <c r="W605">
        <v>44</v>
      </c>
    </row>
    <row r="606" spans="1:23" x14ac:dyDescent="0.3">
      <c r="A606" t="s">
        <v>942</v>
      </c>
      <c r="B606" t="s">
        <v>943</v>
      </c>
      <c r="C606" t="s">
        <v>944</v>
      </c>
      <c r="D606" t="s">
        <v>945</v>
      </c>
      <c r="E606">
        <v>91998</v>
      </c>
      <c r="F606" t="s">
        <v>145</v>
      </c>
      <c r="G606" t="s">
        <v>48</v>
      </c>
      <c r="H606" t="s">
        <v>120</v>
      </c>
      <c r="I606" t="s">
        <v>480</v>
      </c>
      <c r="J606">
        <v>1964</v>
      </c>
      <c r="K606" t="s">
        <v>41</v>
      </c>
      <c r="L606">
        <v>0</v>
      </c>
      <c r="M606">
        <v>3.8</v>
      </c>
      <c r="N606">
        <v>1</v>
      </c>
      <c r="O606">
        <v>0</v>
      </c>
      <c r="P606">
        <v>0</v>
      </c>
      <c r="Q606">
        <v>1</v>
      </c>
      <c r="R606">
        <v>0</v>
      </c>
      <c r="S606">
        <v>0</v>
      </c>
      <c r="T606" t="s">
        <v>222</v>
      </c>
      <c r="U606" t="s">
        <v>33</v>
      </c>
      <c r="V606">
        <v>416</v>
      </c>
      <c r="W606">
        <v>58</v>
      </c>
    </row>
    <row r="607" spans="1:23" x14ac:dyDescent="0.3">
      <c r="A607" t="s">
        <v>942</v>
      </c>
      <c r="B607" t="s">
        <v>943</v>
      </c>
      <c r="C607" t="s">
        <v>944</v>
      </c>
      <c r="D607" t="s">
        <v>1074</v>
      </c>
      <c r="E607">
        <v>91998</v>
      </c>
      <c r="F607" t="s">
        <v>145</v>
      </c>
      <c r="G607" t="s">
        <v>48</v>
      </c>
      <c r="H607" t="s">
        <v>120</v>
      </c>
      <c r="I607" t="s">
        <v>480</v>
      </c>
      <c r="J607">
        <v>1964</v>
      </c>
      <c r="K607" t="s">
        <v>41</v>
      </c>
      <c r="L607">
        <v>0</v>
      </c>
      <c r="M607">
        <v>3.8</v>
      </c>
      <c r="N607">
        <v>1</v>
      </c>
      <c r="O607">
        <v>0</v>
      </c>
      <c r="P607">
        <v>0</v>
      </c>
      <c r="Q607">
        <v>1</v>
      </c>
      <c r="R607">
        <v>0</v>
      </c>
      <c r="S607">
        <v>0</v>
      </c>
      <c r="T607" t="s">
        <v>222</v>
      </c>
      <c r="U607" t="s">
        <v>33</v>
      </c>
      <c r="V607">
        <v>414</v>
      </c>
      <c r="W607">
        <v>58</v>
      </c>
    </row>
    <row r="608" spans="1:23" x14ac:dyDescent="0.3">
      <c r="A608" t="s">
        <v>942</v>
      </c>
      <c r="B608" t="s">
        <v>943</v>
      </c>
      <c r="C608" t="s">
        <v>944</v>
      </c>
      <c r="D608" t="s">
        <v>1311</v>
      </c>
      <c r="E608">
        <v>91998</v>
      </c>
      <c r="F608" t="s">
        <v>145</v>
      </c>
      <c r="G608" t="s">
        <v>48</v>
      </c>
      <c r="H608" t="s">
        <v>120</v>
      </c>
      <c r="I608" t="s">
        <v>480</v>
      </c>
      <c r="J608">
        <v>1964</v>
      </c>
      <c r="K608" t="s">
        <v>41</v>
      </c>
      <c r="L608">
        <v>0</v>
      </c>
      <c r="M608">
        <v>3.8</v>
      </c>
      <c r="N608">
        <v>1</v>
      </c>
      <c r="O608">
        <v>0</v>
      </c>
      <c r="P608">
        <v>0</v>
      </c>
      <c r="Q608">
        <v>1</v>
      </c>
      <c r="R608">
        <v>0</v>
      </c>
      <c r="S608">
        <v>0</v>
      </c>
      <c r="T608" t="s">
        <v>222</v>
      </c>
      <c r="U608" t="s">
        <v>33</v>
      </c>
      <c r="V608">
        <v>416</v>
      </c>
      <c r="W608">
        <v>58</v>
      </c>
    </row>
    <row r="609" spans="1:23" x14ac:dyDescent="0.3">
      <c r="A609" t="s">
        <v>942</v>
      </c>
      <c r="B609" t="s">
        <v>943</v>
      </c>
      <c r="C609" t="s">
        <v>944</v>
      </c>
      <c r="D609" t="s">
        <v>1311</v>
      </c>
      <c r="E609">
        <v>91998</v>
      </c>
      <c r="F609" t="s">
        <v>145</v>
      </c>
      <c r="G609" t="s">
        <v>48</v>
      </c>
      <c r="H609" t="s">
        <v>120</v>
      </c>
      <c r="I609" t="s">
        <v>480</v>
      </c>
      <c r="J609">
        <v>1964</v>
      </c>
      <c r="K609" t="s">
        <v>41</v>
      </c>
      <c r="L609">
        <v>0</v>
      </c>
      <c r="M609">
        <v>3.8</v>
      </c>
      <c r="N609">
        <v>1</v>
      </c>
      <c r="O609">
        <v>0</v>
      </c>
      <c r="P609">
        <v>0</v>
      </c>
      <c r="Q609">
        <v>1</v>
      </c>
      <c r="R609">
        <v>0</v>
      </c>
      <c r="S609">
        <v>0</v>
      </c>
      <c r="T609" t="s">
        <v>222</v>
      </c>
      <c r="U609" t="s">
        <v>33</v>
      </c>
      <c r="V609">
        <v>416</v>
      </c>
      <c r="W609">
        <v>58</v>
      </c>
    </row>
    <row r="610" spans="1:23" x14ac:dyDescent="0.3">
      <c r="A610" t="s">
        <v>942</v>
      </c>
      <c r="B610" t="s">
        <v>943</v>
      </c>
      <c r="C610" t="s">
        <v>944</v>
      </c>
      <c r="D610" t="s">
        <v>945</v>
      </c>
      <c r="E610">
        <v>91998</v>
      </c>
      <c r="F610" t="s">
        <v>145</v>
      </c>
      <c r="G610" t="s">
        <v>48</v>
      </c>
      <c r="H610" t="s">
        <v>120</v>
      </c>
      <c r="I610" t="s">
        <v>480</v>
      </c>
      <c r="J610">
        <v>1964</v>
      </c>
      <c r="K610" t="s">
        <v>41</v>
      </c>
      <c r="L610">
        <v>0</v>
      </c>
      <c r="M610">
        <v>3.8</v>
      </c>
      <c r="N610">
        <v>1</v>
      </c>
      <c r="O610">
        <v>0</v>
      </c>
      <c r="P610">
        <v>0</v>
      </c>
      <c r="Q610">
        <v>1</v>
      </c>
      <c r="R610">
        <v>0</v>
      </c>
      <c r="S610">
        <v>0</v>
      </c>
      <c r="T610" t="s">
        <v>222</v>
      </c>
      <c r="U610" t="s">
        <v>33</v>
      </c>
      <c r="V610">
        <v>416</v>
      </c>
      <c r="W610">
        <v>58</v>
      </c>
    </row>
    <row r="611" spans="1:23" x14ac:dyDescent="0.3">
      <c r="A611" t="s">
        <v>942</v>
      </c>
      <c r="B611" t="s">
        <v>943</v>
      </c>
      <c r="C611" t="s">
        <v>944</v>
      </c>
      <c r="D611" t="s">
        <v>1074</v>
      </c>
      <c r="E611">
        <v>91998</v>
      </c>
      <c r="F611" t="s">
        <v>145</v>
      </c>
      <c r="G611" t="s">
        <v>48</v>
      </c>
      <c r="H611" t="s">
        <v>120</v>
      </c>
      <c r="I611" t="s">
        <v>480</v>
      </c>
      <c r="J611">
        <v>1964</v>
      </c>
      <c r="K611" t="s">
        <v>41</v>
      </c>
      <c r="L611">
        <v>0</v>
      </c>
      <c r="M611">
        <v>3.8</v>
      </c>
      <c r="N611">
        <v>1</v>
      </c>
      <c r="O611">
        <v>0</v>
      </c>
      <c r="P611">
        <v>0</v>
      </c>
      <c r="Q611">
        <v>1</v>
      </c>
      <c r="R611">
        <v>0</v>
      </c>
      <c r="S611">
        <v>0</v>
      </c>
      <c r="T611" t="s">
        <v>222</v>
      </c>
      <c r="U611" t="s">
        <v>33</v>
      </c>
      <c r="V611">
        <v>414</v>
      </c>
      <c r="W611">
        <v>58</v>
      </c>
    </row>
    <row r="612" spans="1:23" x14ac:dyDescent="0.3">
      <c r="A612" t="s">
        <v>551</v>
      </c>
      <c r="B612" t="s">
        <v>1535</v>
      </c>
      <c r="C612" t="s">
        <v>552</v>
      </c>
      <c r="D612" t="s">
        <v>1536</v>
      </c>
      <c r="E612">
        <v>92000</v>
      </c>
      <c r="F612" t="s">
        <v>67</v>
      </c>
      <c r="G612" t="s">
        <v>28</v>
      </c>
      <c r="H612" t="s">
        <v>110</v>
      </c>
      <c r="I612" t="s">
        <v>554</v>
      </c>
      <c r="J612">
        <v>1968</v>
      </c>
      <c r="K612" t="s">
        <v>41</v>
      </c>
      <c r="L612">
        <v>0</v>
      </c>
      <c r="M612">
        <v>3.9</v>
      </c>
      <c r="N612">
        <v>0</v>
      </c>
      <c r="O612">
        <v>0</v>
      </c>
      <c r="P612">
        <v>0</v>
      </c>
      <c r="Q612">
        <v>0</v>
      </c>
      <c r="R612">
        <v>1</v>
      </c>
      <c r="S612">
        <v>0</v>
      </c>
      <c r="T612" t="s">
        <v>92</v>
      </c>
      <c r="U612" t="s">
        <v>51</v>
      </c>
      <c r="V612">
        <v>400</v>
      </c>
      <c r="W612">
        <v>54</v>
      </c>
    </row>
    <row r="613" spans="1:23" x14ac:dyDescent="0.3">
      <c r="A613" t="s">
        <v>1129</v>
      </c>
      <c r="B613" t="s">
        <v>943</v>
      </c>
      <c r="C613" t="s">
        <v>160</v>
      </c>
      <c r="D613" t="s">
        <v>1130</v>
      </c>
      <c r="E613">
        <v>92003</v>
      </c>
      <c r="F613" t="s">
        <v>60</v>
      </c>
      <c r="G613" t="s">
        <v>28</v>
      </c>
      <c r="H613" t="s">
        <v>56</v>
      </c>
      <c r="I613" t="s">
        <v>56</v>
      </c>
      <c r="J613">
        <v>2013</v>
      </c>
      <c r="K613" t="s">
        <v>112</v>
      </c>
      <c r="L613">
        <v>0</v>
      </c>
      <c r="M613">
        <v>5</v>
      </c>
      <c r="N613">
        <v>0</v>
      </c>
      <c r="O613">
        <v>0</v>
      </c>
      <c r="P613">
        <v>0</v>
      </c>
      <c r="Q613">
        <v>1</v>
      </c>
      <c r="R613">
        <v>1</v>
      </c>
      <c r="S613">
        <v>0</v>
      </c>
      <c r="T613" t="s">
        <v>222</v>
      </c>
      <c r="U613" t="s">
        <v>33</v>
      </c>
      <c r="V613">
        <v>348</v>
      </c>
      <c r="W613">
        <v>9</v>
      </c>
    </row>
    <row r="614" spans="1:23" x14ac:dyDescent="0.3">
      <c r="A614" t="s">
        <v>402</v>
      </c>
      <c r="B614" t="s">
        <v>174</v>
      </c>
      <c r="C614" t="s">
        <v>403</v>
      </c>
      <c r="D614" t="s">
        <v>404</v>
      </c>
      <c r="E614">
        <v>92169</v>
      </c>
      <c r="F614" t="s">
        <v>151</v>
      </c>
      <c r="G614" t="s">
        <v>28</v>
      </c>
      <c r="H614" t="s">
        <v>29</v>
      </c>
      <c r="I614" t="s">
        <v>69</v>
      </c>
      <c r="J614">
        <v>2012</v>
      </c>
      <c r="K614" t="s">
        <v>50</v>
      </c>
      <c r="L614">
        <v>0</v>
      </c>
      <c r="M614">
        <v>4.5999999999999996</v>
      </c>
      <c r="N614">
        <v>1</v>
      </c>
      <c r="O614">
        <v>1</v>
      </c>
      <c r="P614">
        <v>0</v>
      </c>
      <c r="Q614">
        <v>1</v>
      </c>
      <c r="R614">
        <v>0</v>
      </c>
      <c r="S614">
        <v>0</v>
      </c>
      <c r="T614" t="s">
        <v>32</v>
      </c>
      <c r="U614" t="s">
        <v>42</v>
      </c>
      <c r="V614">
        <v>127</v>
      </c>
      <c r="W614">
        <v>10</v>
      </c>
    </row>
    <row r="615" spans="1:23" x14ac:dyDescent="0.3">
      <c r="A615" t="s">
        <v>1117</v>
      </c>
      <c r="B615" t="s">
        <v>387</v>
      </c>
      <c r="C615" t="s">
        <v>365</v>
      </c>
      <c r="D615" t="s">
        <v>1118</v>
      </c>
      <c r="E615">
        <v>92237</v>
      </c>
      <c r="F615" t="s">
        <v>55</v>
      </c>
      <c r="G615" t="s">
        <v>48</v>
      </c>
      <c r="H615" t="s">
        <v>248</v>
      </c>
      <c r="I615" t="s">
        <v>310</v>
      </c>
      <c r="K615" t="s">
        <v>50</v>
      </c>
      <c r="L615">
        <v>0</v>
      </c>
      <c r="M615">
        <v>3.1</v>
      </c>
      <c r="N615">
        <v>1</v>
      </c>
      <c r="O615">
        <v>0</v>
      </c>
      <c r="P615">
        <v>1</v>
      </c>
      <c r="Q615">
        <v>0</v>
      </c>
      <c r="R615">
        <v>0</v>
      </c>
      <c r="S615">
        <v>0</v>
      </c>
      <c r="T615" t="s">
        <v>222</v>
      </c>
      <c r="U615" t="s">
        <v>51</v>
      </c>
      <c r="V615">
        <v>268</v>
      </c>
    </row>
    <row r="616" spans="1:23" x14ac:dyDescent="0.3">
      <c r="A616" t="s">
        <v>1148</v>
      </c>
      <c r="B616" t="s">
        <v>1149</v>
      </c>
      <c r="C616" t="s">
        <v>201</v>
      </c>
      <c r="D616" t="s">
        <v>1150</v>
      </c>
      <c r="E616">
        <v>92305</v>
      </c>
      <c r="F616" t="s">
        <v>145</v>
      </c>
      <c r="G616" t="s">
        <v>48</v>
      </c>
      <c r="H616" t="s">
        <v>248</v>
      </c>
      <c r="I616" t="s">
        <v>249</v>
      </c>
      <c r="J616">
        <v>1942</v>
      </c>
      <c r="K616" t="s">
        <v>204</v>
      </c>
      <c r="L616">
        <v>0</v>
      </c>
      <c r="M616">
        <v>3.5</v>
      </c>
      <c r="N616">
        <v>1</v>
      </c>
      <c r="O616">
        <v>0</v>
      </c>
      <c r="P616">
        <v>0</v>
      </c>
      <c r="Q616">
        <v>0</v>
      </c>
      <c r="R616">
        <v>1</v>
      </c>
      <c r="S616">
        <v>0</v>
      </c>
      <c r="T616" t="s">
        <v>222</v>
      </c>
      <c r="U616" t="s">
        <v>33</v>
      </c>
      <c r="V616">
        <v>413</v>
      </c>
      <c r="W616">
        <v>80</v>
      </c>
    </row>
    <row r="617" spans="1:23" x14ac:dyDescent="0.3">
      <c r="A617" t="s">
        <v>405</v>
      </c>
      <c r="B617" t="s">
        <v>943</v>
      </c>
      <c r="C617" t="s">
        <v>365</v>
      </c>
      <c r="D617" t="s">
        <v>1254</v>
      </c>
      <c r="E617">
        <v>92430</v>
      </c>
      <c r="F617" t="s">
        <v>67</v>
      </c>
      <c r="G617" t="s">
        <v>48</v>
      </c>
      <c r="H617" t="s">
        <v>80</v>
      </c>
      <c r="I617" t="s">
        <v>81</v>
      </c>
      <c r="J617">
        <v>1961</v>
      </c>
      <c r="K617" t="s">
        <v>204</v>
      </c>
      <c r="L617">
        <v>0</v>
      </c>
      <c r="M617">
        <v>4.3</v>
      </c>
      <c r="N617">
        <v>1</v>
      </c>
      <c r="O617">
        <v>0</v>
      </c>
      <c r="P617">
        <v>1</v>
      </c>
      <c r="Q617">
        <v>1</v>
      </c>
      <c r="R617">
        <v>0</v>
      </c>
      <c r="S617">
        <v>1</v>
      </c>
      <c r="T617" t="s">
        <v>222</v>
      </c>
      <c r="U617" t="s">
        <v>33</v>
      </c>
      <c r="V617">
        <v>428</v>
      </c>
      <c r="W617">
        <v>61</v>
      </c>
    </row>
    <row r="618" spans="1:23" x14ac:dyDescent="0.3">
      <c r="A618" t="s">
        <v>448</v>
      </c>
      <c r="B618" t="s">
        <v>449</v>
      </c>
      <c r="C618" t="s">
        <v>36</v>
      </c>
      <c r="D618" t="s">
        <v>450</v>
      </c>
      <c r="E618">
        <v>92500</v>
      </c>
      <c r="F618" t="s">
        <v>27</v>
      </c>
      <c r="G618" t="s">
        <v>28</v>
      </c>
      <c r="H618" t="s">
        <v>110</v>
      </c>
      <c r="I618" t="s">
        <v>181</v>
      </c>
      <c r="J618">
        <v>1849</v>
      </c>
      <c r="K618" t="s">
        <v>82</v>
      </c>
      <c r="L618">
        <v>0</v>
      </c>
      <c r="M618">
        <v>3.8</v>
      </c>
      <c r="N618">
        <v>1</v>
      </c>
      <c r="O618">
        <v>0</v>
      </c>
      <c r="P618">
        <v>1</v>
      </c>
      <c r="Q618">
        <v>1</v>
      </c>
      <c r="R618">
        <v>1</v>
      </c>
      <c r="S618">
        <v>1</v>
      </c>
      <c r="T618" t="s">
        <v>32</v>
      </c>
      <c r="U618" t="s">
        <v>51</v>
      </c>
      <c r="V618">
        <v>589</v>
      </c>
      <c r="W618">
        <v>173</v>
      </c>
    </row>
    <row r="619" spans="1:23" x14ac:dyDescent="0.3">
      <c r="A619" t="s">
        <v>1984</v>
      </c>
      <c r="B619" t="s">
        <v>1985</v>
      </c>
      <c r="C619" t="s">
        <v>210</v>
      </c>
      <c r="D619" t="s">
        <v>1986</v>
      </c>
      <c r="E619">
        <v>92500</v>
      </c>
      <c r="F619" t="s">
        <v>27</v>
      </c>
      <c r="G619" t="s">
        <v>28</v>
      </c>
      <c r="H619" t="s">
        <v>29</v>
      </c>
      <c r="I619" t="s">
        <v>69</v>
      </c>
      <c r="J619">
        <v>2015</v>
      </c>
      <c r="K619" t="s">
        <v>50</v>
      </c>
      <c r="L619">
        <v>0</v>
      </c>
      <c r="M619">
        <v>4.2</v>
      </c>
      <c r="N619">
        <v>1</v>
      </c>
      <c r="O619">
        <v>0</v>
      </c>
      <c r="P619">
        <v>0</v>
      </c>
      <c r="Q619">
        <v>1</v>
      </c>
      <c r="R619">
        <v>0</v>
      </c>
      <c r="S619">
        <v>1</v>
      </c>
      <c r="T619" t="s">
        <v>1725</v>
      </c>
      <c r="U619" t="s">
        <v>51</v>
      </c>
      <c r="V619">
        <v>530</v>
      </c>
      <c r="W619">
        <v>7</v>
      </c>
    </row>
    <row r="620" spans="1:23" x14ac:dyDescent="0.3">
      <c r="A620" t="s">
        <v>962</v>
      </c>
      <c r="B620" t="s">
        <v>943</v>
      </c>
      <c r="C620" t="s">
        <v>168</v>
      </c>
      <c r="D620" t="s">
        <v>963</v>
      </c>
      <c r="E620">
        <v>92625</v>
      </c>
      <c r="F620" t="s">
        <v>27</v>
      </c>
      <c r="G620" t="s">
        <v>28</v>
      </c>
      <c r="H620" t="s">
        <v>29</v>
      </c>
      <c r="I620" t="s">
        <v>30</v>
      </c>
      <c r="J620">
        <v>2018</v>
      </c>
      <c r="K620" t="s">
        <v>82</v>
      </c>
      <c r="L620">
        <v>0</v>
      </c>
      <c r="M620">
        <v>3.9</v>
      </c>
      <c r="N620">
        <v>1</v>
      </c>
      <c r="O620">
        <v>1</v>
      </c>
      <c r="P620">
        <v>1</v>
      </c>
      <c r="Q620">
        <v>1</v>
      </c>
      <c r="R620">
        <v>1</v>
      </c>
      <c r="S620">
        <v>1</v>
      </c>
      <c r="T620" t="s">
        <v>222</v>
      </c>
      <c r="U620" t="s">
        <v>33</v>
      </c>
      <c r="V620">
        <v>506</v>
      </c>
      <c r="W620">
        <v>4</v>
      </c>
    </row>
    <row r="621" spans="1:23" x14ac:dyDescent="0.3">
      <c r="A621" t="s">
        <v>962</v>
      </c>
      <c r="B621" t="s">
        <v>943</v>
      </c>
      <c r="C621" t="s">
        <v>168</v>
      </c>
      <c r="D621" t="s">
        <v>963</v>
      </c>
      <c r="E621">
        <v>92625</v>
      </c>
      <c r="F621" t="s">
        <v>27</v>
      </c>
      <c r="G621" t="s">
        <v>28</v>
      </c>
      <c r="H621" t="s">
        <v>29</v>
      </c>
      <c r="I621" t="s">
        <v>30</v>
      </c>
      <c r="J621">
        <v>2018</v>
      </c>
      <c r="K621" t="s">
        <v>82</v>
      </c>
      <c r="L621">
        <v>0</v>
      </c>
      <c r="M621">
        <v>3.9</v>
      </c>
      <c r="N621">
        <v>1</v>
      </c>
      <c r="O621">
        <v>1</v>
      </c>
      <c r="P621">
        <v>1</v>
      </c>
      <c r="Q621">
        <v>1</v>
      </c>
      <c r="R621">
        <v>1</v>
      </c>
      <c r="S621">
        <v>1</v>
      </c>
      <c r="T621" t="s">
        <v>222</v>
      </c>
      <c r="U621" t="s">
        <v>33</v>
      </c>
      <c r="V621">
        <v>506</v>
      </c>
      <c r="W621">
        <v>4</v>
      </c>
    </row>
    <row r="622" spans="1:23" x14ac:dyDescent="0.3">
      <c r="A622" t="s">
        <v>962</v>
      </c>
      <c r="B622" t="s">
        <v>943</v>
      </c>
      <c r="C622" t="s">
        <v>168</v>
      </c>
      <c r="D622" t="s">
        <v>963</v>
      </c>
      <c r="E622">
        <v>92625</v>
      </c>
      <c r="F622" t="s">
        <v>27</v>
      </c>
      <c r="G622" t="s">
        <v>28</v>
      </c>
      <c r="H622" t="s">
        <v>29</v>
      </c>
      <c r="I622" t="s">
        <v>30</v>
      </c>
      <c r="J622">
        <v>2018</v>
      </c>
      <c r="K622" t="s">
        <v>82</v>
      </c>
      <c r="L622">
        <v>0</v>
      </c>
      <c r="M622">
        <v>3.9</v>
      </c>
      <c r="N622">
        <v>1</v>
      </c>
      <c r="O622">
        <v>1</v>
      </c>
      <c r="P622">
        <v>1</v>
      </c>
      <c r="Q622">
        <v>1</v>
      </c>
      <c r="R622">
        <v>1</v>
      </c>
      <c r="S622">
        <v>1</v>
      </c>
      <c r="T622" t="s">
        <v>222</v>
      </c>
      <c r="U622" t="s">
        <v>33</v>
      </c>
      <c r="V622">
        <v>506</v>
      </c>
      <c r="W622">
        <v>4</v>
      </c>
    </row>
    <row r="623" spans="1:23" x14ac:dyDescent="0.3">
      <c r="A623" t="s">
        <v>962</v>
      </c>
      <c r="B623" t="s">
        <v>943</v>
      </c>
      <c r="C623" t="s">
        <v>168</v>
      </c>
      <c r="D623" t="s">
        <v>963</v>
      </c>
      <c r="E623">
        <v>92625</v>
      </c>
      <c r="F623" t="s">
        <v>27</v>
      </c>
      <c r="G623" t="s">
        <v>28</v>
      </c>
      <c r="H623" t="s">
        <v>29</v>
      </c>
      <c r="I623" t="s">
        <v>30</v>
      </c>
      <c r="J623">
        <v>2018</v>
      </c>
      <c r="K623" t="s">
        <v>82</v>
      </c>
      <c r="L623">
        <v>0</v>
      </c>
      <c r="M623">
        <v>3.9</v>
      </c>
      <c r="N623">
        <v>1</v>
      </c>
      <c r="O623">
        <v>1</v>
      </c>
      <c r="P623">
        <v>1</v>
      </c>
      <c r="Q623">
        <v>1</v>
      </c>
      <c r="R623">
        <v>1</v>
      </c>
      <c r="S623">
        <v>1</v>
      </c>
      <c r="T623" t="s">
        <v>222</v>
      </c>
      <c r="U623" t="s">
        <v>33</v>
      </c>
      <c r="V623">
        <v>506</v>
      </c>
      <c r="W623">
        <v>4</v>
      </c>
    </row>
    <row r="624" spans="1:23" x14ac:dyDescent="0.3">
      <c r="A624" t="s">
        <v>962</v>
      </c>
      <c r="B624" t="s">
        <v>943</v>
      </c>
      <c r="C624" t="s">
        <v>168</v>
      </c>
      <c r="D624" t="s">
        <v>963</v>
      </c>
      <c r="E624">
        <v>92625</v>
      </c>
      <c r="F624" t="s">
        <v>27</v>
      </c>
      <c r="G624" t="s">
        <v>28</v>
      </c>
      <c r="H624" t="s">
        <v>29</v>
      </c>
      <c r="I624" t="s">
        <v>30</v>
      </c>
      <c r="J624">
        <v>2018</v>
      </c>
      <c r="K624" t="s">
        <v>82</v>
      </c>
      <c r="L624">
        <v>0</v>
      </c>
      <c r="M624">
        <v>3.9</v>
      </c>
      <c r="N624">
        <v>1</v>
      </c>
      <c r="O624">
        <v>1</v>
      </c>
      <c r="P624">
        <v>1</v>
      </c>
      <c r="Q624">
        <v>1</v>
      </c>
      <c r="R624">
        <v>1</v>
      </c>
      <c r="S624">
        <v>1</v>
      </c>
      <c r="T624" t="s">
        <v>222</v>
      </c>
      <c r="U624" t="s">
        <v>33</v>
      </c>
      <c r="V624">
        <v>506</v>
      </c>
      <c r="W624">
        <v>4</v>
      </c>
    </row>
    <row r="625" spans="1:23" x14ac:dyDescent="0.3">
      <c r="A625" t="s">
        <v>962</v>
      </c>
      <c r="B625" t="s">
        <v>943</v>
      </c>
      <c r="C625" t="s">
        <v>168</v>
      </c>
      <c r="D625" t="s">
        <v>963</v>
      </c>
      <c r="E625">
        <v>92625</v>
      </c>
      <c r="F625" t="s">
        <v>27</v>
      </c>
      <c r="G625" t="s">
        <v>28</v>
      </c>
      <c r="H625" t="s">
        <v>29</v>
      </c>
      <c r="I625" t="s">
        <v>30</v>
      </c>
      <c r="J625">
        <v>2018</v>
      </c>
      <c r="K625" t="s">
        <v>82</v>
      </c>
      <c r="L625">
        <v>0</v>
      </c>
      <c r="M625">
        <v>3.9</v>
      </c>
      <c r="N625">
        <v>1</v>
      </c>
      <c r="O625">
        <v>1</v>
      </c>
      <c r="P625">
        <v>1</v>
      </c>
      <c r="Q625">
        <v>1</v>
      </c>
      <c r="R625">
        <v>1</v>
      </c>
      <c r="S625">
        <v>1</v>
      </c>
      <c r="T625" t="s">
        <v>222</v>
      </c>
      <c r="U625" t="s">
        <v>33</v>
      </c>
      <c r="V625">
        <v>506</v>
      </c>
      <c r="W625">
        <v>4</v>
      </c>
    </row>
    <row r="626" spans="1:23" x14ac:dyDescent="0.3">
      <c r="A626" t="s">
        <v>753</v>
      </c>
      <c r="B626" t="s">
        <v>58</v>
      </c>
      <c r="C626" t="s">
        <v>365</v>
      </c>
      <c r="D626" t="s">
        <v>754</v>
      </c>
      <c r="E626">
        <v>92816</v>
      </c>
      <c r="F626" t="s">
        <v>47</v>
      </c>
      <c r="G626" t="s">
        <v>48</v>
      </c>
      <c r="H626" t="s">
        <v>74</v>
      </c>
      <c r="I626" t="s">
        <v>703</v>
      </c>
      <c r="J626">
        <v>1996</v>
      </c>
      <c r="K626" t="s">
        <v>50</v>
      </c>
      <c r="L626">
        <v>0</v>
      </c>
      <c r="M626">
        <v>3.2</v>
      </c>
      <c r="N626">
        <v>1</v>
      </c>
      <c r="O626">
        <v>0</v>
      </c>
      <c r="P626">
        <v>0</v>
      </c>
      <c r="Q626">
        <v>0</v>
      </c>
      <c r="R626">
        <v>0</v>
      </c>
      <c r="S626">
        <v>1</v>
      </c>
      <c r="T626" t="s">
        <v>32</v>
      </c>
      <c r="U626" t="s">
        <v>51</v>
      </c>
      <c r="V626">
        <v>389</v>
      </c>
      <c r="W626">
        <v>26</v>
      </c>
    </row>
    <row r="627" spans="1:23" x14ac:dyDescent="0.3">
      <c r="A627" t="s">
        <v>753</v>
      </c>
      <c r="B627" t="s">
        <v>58</v>
      </c>
      <c r="C627" t="s">
        <v>365</v>
      </c>
      <c r="D627" t="s">
        <v>754</v>
      </c>
      <c r="E627">
        <v>92816</v>
      </c>
      <c r="F627" t="s">
        <v>47</v>
      </c>
      <c r="G627" t="s">
        <v>48</v>
      </c>
      <c r="H627" t="s">
        <v>74</v>
      </c>
      <c r="I627" t="s">
        <v>703</v>
      </c>
      <c r="J627">
        <v>1996</v>
      </c>
      <c r="K627" t="s">
        <v>50</v>
      </c>
      <c r="L627">
        <v>0</v>
      </c>
      <c r="M627">
        <v>3.2</v>
      </c>
      <c r="N627">
        <v>1</v>
      </c>
      <c r="O627">
        <v>0</v>
      </c>
      <c r="P627">
        <v>0</v>
      </c>
      <c r="Q627">
        <v>0</v>
      </c>
      <c r="R627">
        <v>0</v>
      </c>
      <c r="S627">
        <v>1</v>
      </c>
      <c r="T627" t="s">
        <v>32</v>
      </c>
      <c r="U627" t="s">
        <v>51</v>
      </c>
      <c r="V627">
        <v>389</v>
      </c>
      <c r="W627">
        <v>26</v>
      </c>
    </row>
    <row r="628" spans="1:23" x14ac:dyDescent="0.3">
      <c r="A628" t="s">
        <v>753</v>
      </c>
      <c r="B628" t="s">
        <v>58</v>
      </c>
      <c r="C628" t="s">
        <v>365</v>
      </c>
      <c r="D628" t="s">
        <v>754</v>
      </c>
      <c r="E628">
        <v>92816</v>
      </c>
      <c r="F628" t="s">
        <v>47</v>
      </c>
      <c r="G628" t="s">
        <v>48</v>
      </c>
      <c r="H628" t="s">
        <v>74</v>
      </c>
      <c r="I628" t="s">
        <v>703</v>
      </c>
      <c r="J628">
        <v>1996</v>
      </c>
      <c r="K628" t="s">
        <v>50</v>
      </c>
      <c r="L628">
        <v>0</v>
      </c>
      <c r="M628">
        <v>3.2</v>
      </c>
      <c r="N628">
        <v>1</v>
      </c>
      <c r="O628">
        <v>0</v>
      </c>
      <c r="P628">
        <v>0</v>
      </c>
      <c r="Q628">
        <v>0</v>
      </c>
      <c r="R628">
        <v>0</v>
      </c>
      <c r="S628">
        <v>1</v>
      </c>
      <c r="T628" t="s">
        <v>32</v>
      </c>
      <c r="U628" t="s">
        <v>51</v>
      </c>
      <c r="V628">
        <v>389</v>
      </c>
      <c r="W628">
        <v>26</v>
      </c>
    </row>
    <row r="629" spans="1:23" x14ac:dyDescent="0.3">
      <c r="A629" t="s">
        <v>1516</v>
      </c>
      <c r="B629" t="s">
        <v>572</v>
      </c>
      <c r="C629" t="s">
        <v>36</v>
      </c>
      <c r="D629" t="s">
        <v>1517</v>
      </c>
      <c r="E629">
        <v>93000</v>
      </c>
      <c r="F629" t="s">
        <v>47</v>
      </c>
      <c r="G629" t="s">
        <v>48</v>
      </c>
      <c r="H629" t="s">
        <v>80</v>
      </c>
      <c r="I629" t="s">
        <v>81</v>
      </c>
      <c r="K629" t="s">
        <v>166</v>
      </c>
      <c r="L629">
        <v>1</v>
      </c>
      <c r="M629">
        <v>3.8</v>
      </c>
      <c r="N629">
        <v>1</v>
      </c>
      <c r="O629">
        <v>0</v>
      </c>
      <c r="P629">
        <v>0</v>
      </c>
      <c r="Q629">
        <v>0</v>
      </c>
      <c r="R629">
        <v>0</v>
      </c>
      <c r="S629">
        <v>0</v>
      </c>
      <c r="T629" t="s">
        <v>92</v>
      </c>
      <c r="U629" t="s">
        <v>33</v>
      </c>
      <c r="V629">
        <v>192</v>
      </c>
    </row>
    <row r="630" spans="1:23" x14ac:dyDescent="0.3">
      <c r="A630" t="s">
        <v>1544</v>
      </c>
      <c r="B630" t="s">
        <v>1545</v>
      </c>
      <c r="C630" t="s">
        <v>329</v>
      </c>
      <c r="D630" t="s">
        <v>1546</v>
      </c>
      <c r="E630">
        <v>93000</v>
      </c>
      <c r="F630" t="s">
        <v>67</v>
      </c>
      <c r="G630" t="s">
        <v>28</v>
      </c>
      <c r="H630" t="s">
        <v>110</v>
      </c>
      <c r="I630" t="s">
        <v>554</v>
      </c>
      <c r="J630">
        <v>2013</v>
      </c>
      <c r="K630" t="s">
        <v>50</v>
      </c>
      <c r="L630">
        <v>0</v>
      </c>
      <c r="M630">
        <v>3.6</v>
      </c>
      <c r="N630">
        <v>1</v>
      </c>
      <c r="O630">
        <v>0</v>
      </c>
      <c r="P630">
        <v>0</v>
      </c>
      <c r="Q630">
        <v>0</v>
      </c>
      <c r="R630">
        <v>1</v>
      </c>
      <c r="S630">
        <v>0</v>
      </c>
      <c r="T630" t="s">
        <v>92</v>
      </c>
      <c r="U630" t="s">
        <v>51</v>
      </c>
      <c r="V630">
        <v>615</v>
      </c>
      <c r="W630">
        <v>9</v>
      </c>
    </row>
    <row r="631" spans="1:23" x14ac:dyDescent="0.3">
      <c r="A631" t="s">
        <v>1544</v>
      </c>
      <c r="B631" t="s">
        <v>1545</v>
      </c>
      <c r="C631" t="s">
        <v>329</v>
      </c>
      <c r="D631" t="s">
        <v>1583</v>
      </c>
      <c r="E631">
        <v>93000</v>
      </c>
      <c r="F631" t="s">
        <v>67</v>
      </c>
      <c r="G631" t="s">
        <v>28</v>
      </c>
      <c r="H631" t="s">
        <v>110</v>
      </c>
      <c r="I631" t="s">
        <v>554</v>
      </c>
      <c r="J631">
        <v>2013</v>
      </c>
      <c r="K631" t="s">
        <v>50</v>
      </c>
      <c r="L631">
        <v>0</v>
      </c>
      <c r="M631">
        <v>3.6</v>
      </c>
      <c r="N631">
        <v>1</v>
      </c>
      <c r="O631">
        <v>0</v>
      </c>
      <c r="P631">
        <v>0</v>
      </c>
      <c r="Q631">
        <v>0</v>
      </c>
      <c r="R631">
        <v>1</v>
      </c>
      <c r="S631">
        <v>0</v>
      </c>
      <c r="T631" t="s">
        <v>92</v>
      </c>
      <c r="U631" t="s">
        <v>51</v>
      </c>
      <c r="V631">
        <v>615</v>
      </c>
      <c r="W631">
        <v>9</v>
      </c>
    </row>
    <row r="632" spans="1:23" x14ac:dyDescent="0.3">
      <c r="A632" t="s">
        <v>1058</v>
      </c>
      <c r="B632" t="s">
        <v>387</v>
      </c>
      <c r="C632" t="s">
        <v>995</v>
      </c>
      <c r="D632" t="s">
        <v>1059</v>
      </c>
      <c r="E632">
        <v>93028</v>
      </c>
      <c r="F632" t="s">
        <v>60</v>
      </c>
      <c r="G632" t="s">
        <v>48</v>
      </c>
      <c r="H632" t="s">
        <v>248</v>
      </c>
      <c r="I632" t="s">
        <v>310</v>
      </c>
      <c r="J632">
        <v>2013</v>
      </c>
      <c r="K632" t="s">
        <v>50</v>
      </c>
      <c r="L632">
        <v>0</v>
      </c>
      <c r="M632">
        <v>3.6</v>
      </c>
      <c r="N632">
        <v>0</v>
      </c>
      <c r="O632">
        <v>0</v>
      </c>
      <c r="P632">
        <v>0</v>
      </c>
      <c r="Q632">
        <v>1</v>
      </c>
      <c r="R632">
        <v>1</v>
      </c>
      <c r="S632">
        <v>0</v>
      </c>
      <c r="T632" t="s">
        <v>222</v>
      </c>
      <c r="U632" t="s">
        <v>51</v>
      </c>
      <c r="V632">
        <v>558</v>
      </c>
      <c r="W632">
        <v>9</v>
      </c>
    </row>
    <row r="633" spans="1:23" x14ac:dyDescent="0.3">
      <c r="A633" t="s">
        <v>1058</v>
      </c>
      <c r="B633" t="s">
        <v>387</v>
      </c>
      <c r="C633" t="s">
        <v>995</v>
      </c>
      <c r="D633" t="s">
        <v>1059</v>
      </c>
      <c r="E633">
        <v>93028</v>
      </c>
      <c r="F633" t="s">
        <v>60</v>
      </c>
      <c r="G633" t="s">
        <v>48</v>
      </c>
      <c r="H633" t="s">
        <v>248</v>
      </c>
      <c r="I633" t="s">
        <v>310</v>
      </c>
      <c r="J633">
        <v>2013</v>
      </c>
      <c r="K633" t="s">
        <v>50</v>
      </c>
      <c r="L633">
        <v>0</v>
      </c>
      <c r="M633">
        <v>3.6</v>
      </c>
      <c r="N633">
        <v>0</v>
      </c>
      <c r="O633">
        <v>0</v>
      </c>
      <c r="P633">
        <v>0</v>
      </c>
      <c r="Q633">
        <v>1</v>
      </c>
      <c r="R633">
        <v>1</v>
      </c>
      <c r="S633">
        <v>0</v>
      </c>
      <c r="T633" t="s">
        <v>222</v>
      </c>
      <c r="U633" t="s">
        <v>51</v>
      </c>
      <c r="V633">
        <v>558</v>
      </c>
      <c r="W633">
        <v>9</v>
      </c>
    </row>
    <row r="634" spans="1:23" x14ac:dyDescent="0.3">
      <c r="A634" t="s">
        <v>583</v>
      </c>
      <c r="B634" t="s">
        <v>584</v>
      </c>
      <c r="C634" t="s">
        <v>160</v>
      </c>
      <c r="D634" t="s">
        <v>585</v>
      </c>
      <c r="E634">
        <v>93133</v>
      </c>
      <c r="F634" t="s">
        <v>27</v>
      </c>
      <c r="G634" t="s">
        <v>28</v>
      </c>
      <c r="H634" t="s">
        <v>120</v>
      </c>
      <c r="I634" t="s">
        <v>480</v>
      </c>
      <c r="J634">
        <v>1837</v>
      </c>
      <c r="K634" t="s">
        <v>31</v>
      </c>
      <c r="L634">
        <v>0</v>
      </c>
      <c r="M634">
        <v>4.2</v>
      </c>
      <c r="N634">
        <v>0</v>
      </c>
      <c r="O634">
        <v>0</v>
      </c>
      <c r="P634">
        <v>0</v>
      </c>
      <c r="Q634">
        <v>0</v>
      </c>
      <c r="R634">
        <v>0</v>
      </c>
      <c r="S634">
        <v>0</v>
      </c>
      <c r="T634" t="s">
        <v>509</v>
      </c>
      <c r="U634" t="s">
        <v>33</v>
      </c>
      <c r="V634">
        <v>665</v>
      </c>
      <c r="W634">
        <v>185</v>
      </c>
    </row>
    <row r="635" spans="1:23" x14ac:dyDescent="0.3">
      <c r="A635" t="s">
        <v>583</v>
      </c>
      <c r="B635" t="s">
        <v>584</v>
      </c>
      <c r="C635" t="s">
        <v>160</v>
      </c>
      <c r="D635" t="s">
        <v>585</v>
      </c>
      <c r="E635">
        <v>93133</v>
      </c>
      <c r="F635" t="s">
        <v>27</v>
      </c>
      <c r="G635" t="s">
        <v>28</v>
      </c>
      <c r="H635" t="s">
        <v>120</v>
      </c>
      <c r="I635" t="s">
        <v>480</v>
      </c>
      <c r="J635">
        <v>1837</v>
      </c>
      <c r="K635" t="s">
        <v>31</v>
      </c>
      <c r="L635">
        <v>0</v>
      </c>
      <c r="M635">
        <v>4.2</v>
      </c>
      <c r="N635">
        <v>0</v>
      </c>
      <c r="O635">
        <v>0</v>
      </c>
      <c r="P635">
        <v>0</v>
      </c>
      <c r="Q635">
        <v>0</v>
      </c>
      <c r="R635">
        <v>0</v>
      </c>
      <c r="S635">
        <v>0</v>
      </c>
      <c r="T635" t="s">
        <v>509</v>
      </c>
      <c r="U635" t="s">
        <v>33</v>
      </c>
      <c r="V635">
        <v>665</v>
      </c>
      <c r="W635">
        <v>185</v>
      </c>
    </row>
    <row r="636" spans="1:23" x14ac:dyDescent="0.3">
      <c r="A636" t="s">
        <v>1037</v>
      </c>
      <c r="B636" t="s">
        <v>943</v>
      </c>
      <c r="C636" t="s">
        <v>1038</v>
      </c>
      <c r="D636" t="s">
        <v>1039</v>
      </c>
      <c r="E636">
        <v>93316</v>
      </c>
      <c r="F636" t="s">
        <v>151</v>
      </c>
      <c r="G636" t="s">
        <v>48</v>
      </c>
      <c r="H636" t="s">
        <v>39</v>
      </c>
      <c r="I636" t="s">
        <v>40</v>
      </c>
      <c r="J636">
        <v>2013</v>
      </c>
      <c r="K636" t="s">
        <v>173</v>
      </c>
      <c r="L636">
        <v>0</v>
      </c>
      <c r="M636">
        <v>3.2</v>
      </c>
      <c r="N636">
        <v>1</v>
      </c>
      <c r="O636">
        <v>0</v>
      </c>
      <c r="P636">
        <v>0</v>
      </c>
      <c r="Q636">
        <v>1</v>
      </c>
      <c r="R636">
        <v>0</v>
      </c>
      <c r="S636">
        <v>0</v>
      </c>
      <c r="T636" t="s">
        <v>222</v>
      </c>
      <c r="U636" t="s">
        <v>33</v>
      </c>
      <c r="V636">
        <v>229</v>
      </c>
      <c r="W636">
        <v>9</v>
      </c>
    </row>
    <row r="637" spans="1:23" x14ac:dyDescent="0.3">
      <c r="A637" t="s">
        <v>1037</v>
      </c>
      <c r="B637" t="s">
        <v>943</v>
      </c>
      <c r="C637" t="s">
        <v>1038</v>
      </c>
      <c r="D637" t="s">
        <v>1039</v>
      </c>
      <c r="E637">
        <v>93316</v>
      </c>
      <c r="F637" t="s">
        <v>151</v>
      </c>
      <c r="G637" t="s">
        <v>48</v>
      </c>
      <c r="H637" t="s">
        <v>39</v>
      </c>
      <c r="I637" t="s">
        <v>40</v>
      </c>
      <c r="J637">
        <v>2013</v>
      </c>
      <c r="K637" t="s">
        <v>173</v>
      </c>
      <c r="L637">
        <v>0</v>
      </c>
      <c r="M637">
        <v>3.2</v>
      </c>
      <c r="N637">
        <v>1</v>
      </c>
      <c r="O637">
        <v>0</v>
      </c>
      <c r="P637">
        <v>0</v>
      </c>
      <c r="Q637">
        <v>1</v>
      </c>
      <c r="R637">
        <v>0</v>
      </c>
      <c r="S637">
        <v>0</v>
      </c>
      <c r="T637" t="s">
        <v>222</v>
      </c>
      <c r="U637" t="s">
        <v>33</v>
      </c>
      <c r="V637">
        <v>229</v>
      </c>
      <c r="W637">
        <v>9</v>
      </c>
    </row>
    <row r="638" spans="1:23" x14ac:dyDescent="0.3">
      <c r="A638" t="s">
        <v>34</v>
      </c>
      <c r="B638" t="s">
        <v>35</v>
      </c>
      <c r="C638" t="s">
        <v>36</v>
      </c>
      <c r="D638" t="s">
        <v>37</v>
      </c>
      <c r="E638">
        <v>93500</v>
      </c>
      <c r="F638" t="s">
        <v>27</v>
      </c>
      <c r="G638" t="s">
        <v>38</v>
      </c>
      <c r="H638" t="s">
        <v>39</v>
      </c>
      <c r="I638" t="s">
        <v>40</v>
      </c>
      <c r="J638">
        <v>1943</v>
      </c>
      <c r="K638" t="s">
        <v>41</v>
      </c>
      <c r="L638">
        <v>0</v>
      </c>
      <c r="M638">
        <v>4</v>
      </c>
      <c r="N638">
        <v>1</v>
      </c>
      <c r="O638">
        <v>0</v>
      </c>
      <c r="P638">
        <v>0</v>
      </c>
      <c r="Q638">
        <v>0</v>
      </c>
      <c r="R638">
        <v>0</v>
      </c>
      <c r="S638">
        <v>1</v>
      </c>
      <c r="T638" t="s">
        <v>32</v>
      </c>
      <c r="U638" t="s">
        <v>42</v>
      </c>
      <c r="V638">
        <v>267</v>
      </c>
      <c r="W638">
        <v>79</v>
      </c>
    </row>
    <row r="639" spans="1:23" x14ac:dyDescent="0.3">
      <c r="A639" t="s">
        <v>34</v>
      </c>
      <c r="B639" t="s">
        <v>35</v>
      </c>
      <c r="C639" t="s">
        <v>36</v>
      </c>
      <c r="D639" t="s">
        <v>37</v>
      </c>
      <c r="E639">
        <v>93500</v>
      </c>
      <c r="F639" t="s">
        <v>27</v>
      </c>
      <c r="G639" t="s">
        <v>38</v>
      </c>
      <c r="H639" t="s">
        <v>39</v>
      </c>
      <c r="I639" t="s">
        <v>40</v>
      </c>
      <c r="J639">
        <v>1943</v>
      </c>
      <c r="K639" t="s">
        <v>41</v>
      </c>
      <c r="L639">
        <v>0</v>
      </c>
      <c r="M639">
        <v>4</v>
      </c>
      <c r="N639">
        <v>1</v>
      </c>
      <c r="O639">
        <v>0</v>
      </c>
      <c r="P639">
        <v>0</v>
      </c>
      <c r="Q639">
        <v>0</v>
      </c>
      <c r="R639">
        <v>0</v>
      </c>
      <c r="S639">
        <v>1</v>
      </c>
      <c r="T639" t="s">
        <v>32</v>
      </c>
      <c r="U639" t="s">
        <v>42</v>
      </c>
      <c r="V639">
        <v>267</v>
      </c>
      <c r="W639">
        <v>79</v>
      </c>
    </row>
    <row r="640" spans="1:23" x14ac:dyDescent="0.3">
      <c r="A640" t="s">
        <v>34</v>
      </c>
      <c r="B640" t="s">
        <v>35</v>
      </c>
      <c r="C640" t="s">
        <v>36</v>
      </c>
      <c r="D640" t="s">
        <v>37</v>
      </c>
      <c r="E640">
        <v>93500</v>
      </c>
      <c r="F640" t="s">
        <v>27</v>
      </c>
      <c r="G640" t="s">
        <v>38</v>
      </c>
      <c r="H640" t="s">
        <v>39</v>
      </c>
      <c r="I640" t="s">
        <v>40</v>
      </c>
      <c r="J640">
        <v>1943</v>
      </c>
      <c r="K640" t="s">
        <v>41</v>
      </c>
      <c r="L640">
        <v>0</v>
      </c>
      <c r="M640">
        <v>4</v>
      </c>
      <c r="N640">
        <v>1</v>
      </c>
      <c r="O640">
        <v>0</v>
      </c>
      <c r="P640">
        <v>0</v>
      </c>
      <c r="Q640">
        <v>0</v>
      </c>
      <c r="R640">
        <v>0</v>
      </c>
      <c r="S640">
        <v>1</v>
      </c>
      <c r="T640" t="s">
        <v>32</v>
      </c>
      <c r="U640" t="s">
        <v>42</v>
      </c>
      <c r="V640">
        <v>267</v>
      </c>
      <c r="W640">
        <v>79</v>
      </c>
    </row>
    <row r="641" spans="1:23" x14ac:dyDescent="0.3">
      <c r="A641" t="s">
        <v>34</v>
      </c>
      <c r="B641" t="s">
        <v>35</v>
      </c>
      <c r="C641" t="s">
        <v>36</v>
      </c>
      <c r="D641" t="s">
        <v>37</v>
      </c>
      <c r="E641">
        <v>93500</v>
      </c>
      <c r="F641" t="s">
        <v>27</v>
      </c>
      <c r="G641" t="s">
        <v>38</v>
      </c>
      <c r="H641" t="s">
        <v>39</v>
      </c>
      <c r="I641" t="s">
        <v>40</v>
      </c>
      <c r="J641">
        <v>1943</v>
      </c>
      <c r="K641" t="s">
        <v>41</v>
      </c>
      <c r="L641">
        <v>0</v>
      </c>
      <c r="M641">
        <v>4</v>
      </c>
      <c r="N641">
        <v>1</v>
      </c>
      <c r="O641">
        <v>0</v>
      </c>
      <c r="P641">
        <v>0</v>
      </c>
      <c r="Q641">
        <v>0</v>
      </c>
      <c r="R641">
        <v>0</v>
      </c>
      <c r="S641">
        <v>1</v>
      </c>
      <c r="T641" t="s">
        <v>32</v>
      </c>
      <c r="U641" t="s">
        <v>42</v>
      </c>
      <c r="V641">
        <v>267</v>
      </c>
      <c r="W641">
        <v>79</v>
      </c>
    </row>
    <row r="642" spans="1:23" x14ac:dyDescent="0.3">
      <c r="A642" t="s">
        <v>34</v>
      </c>
      <c r="B642" t="s">
        <v>35</v>
      </c>
      <c r="C642" t="s">
        <v>36</v>
      </c>
      <c r="D642" t="s">
        <v>37</v>
      </c>
      <c r="E642">
        <v>93500</v>
      </c>
      <c r="F642" t="s">
        <v>27</v>
      </c>
      <c r="G642" t="s">
        <v>38</v>
      </c>
      <c r="H642" t="s">
        <v>39</v>
      </c>
      <c r="I642" t="s">
        <v>40</v>
      </c>
      <c r="J642">
        <v>1943</v>
      </c>
      <c r="K642" t="s">
        <v>41</v>
      </c>
      <c r="L642">
        <v>0</v>
      </c>
      <c r="M642">
        <v>4</v>
      </c>
      <c r="N642">
        <v>1</v>
      </c>
      <c r="O642">
        <v>0</v>
      </c>
      <c r="P642">
        <v>0</v>
      </c>
      <c r="Q642">
        <v>0</v>
      </c>
      <c r="R642">
        <v>0</v>
      </c>
      <c r="S642">
        <v>1</v>
      </c>
      <c r="T642" t="s">
        <v>32</v>
      </c>
      <c r="U642" t="s">
        <v>42</v>
      </c>
      <c r="V642">
        <v>267</v>
      </c>
      <c r="W642">
        <v>79</v>
      </c>
    </row>
    <row r="643" spans="1:23" x14ac:dyDescent="0.3">
      <c r="A643" t="s">
        <v>34</v>
      </c>
      <c r="B643" t="s">
        <v>35</v>
      </c>
      <c r="C643" t="s">
        <v>36</v>
      </c>
      <c r="D643" t="s">
        <v>37</v>
      </c>
      <c r="E643">
        <v>93500</v>
      </c>
      <c r="F643" t="s">
        <v>27</v>
      </c>
      <c r="G643" t="s">
        <v>38</v>
      </c>
      <c r="H643" t="s">
        <v>39</v>
      </c>
      <c r="I643" t="s">
        <v>40</v>
      </c>
      <c r="J643">
        <v>1943</v>
      </c>
      <c r="K643" t="s">
        <v>41</v>
      </c>
      <c r="L643">
        <v>0</v>
      </c>
      <c r="M643">
        <v>4</v>
      </c>
      <c r="N643">
        <v>1</v>
      </c>
      <c r="O643">
        <v>0</v>
      </c>
      <c r="P643">
        <v>0</v>
      </c>
      <c r="Q643">
        <v>0</v>
      </c>
      <c r="R643">
        <v>0</v>
      </c>
      <c r="S643">
        <v>1</v>
      </c>
      <c r="T643" t="s">
        <v>32</v>
      </c>
      <c r="U643" t="s">
        <v>42</v>
      </c>
      <c r="V643">
        <v>267</v>
      </c>
      <c r="W643">
        <v>79</v>
      </c>
    </row>
    <row r="644" spans="1:23" x14ac:dyDescent="0.3">
      <c r="A644" t="s">
        <v>34</v>
      </c>
      <c r="B644" t="s">
        <v>35</v>
      </c>
      <c r="C644" t="s">
        <v>36</v>
      </c>
      <c r="D644" t="s">
        <v>37</v>
      </c>
      <c r="E644">
        <v>93500</v>
      </c>
      <c r="F644" t="s">
        <v>27</v>
      </c>
      <c r="G644" t="s">
        <v>38</v>
      </c>
      <c r="H644" t="s">
        <v>39</v>
      </c>
      <c r="I644" t="s">
        <v>40</v>
      </c>
      <c r="J644">
        <v>1943</v>
      </c>
      <c r="K644" t="s">
        <v>41</v>
      </c>
      <c r="L644">
        <v>0</v>
      </c>
      <c r="M644">
        <v>4</v>
      </c>
      <c r="N644">
        <v>1</v>
      </c>
      <c r="O644">
        <v>0</v>
      </c>
      <c r="P644">
        <v>0</v>
      </c>
      <c r="Q644">
        <v>0</v>
      </c>
      <c r="R644">
        <v>0</v>
      </c>
      <c r="S644">
        <v>1</v>
      </c>
      <c r="T644" t="s">
        <v>32</v>
      </c>
      <c r="U644" t="s">
        <v>42</v>
      </c>
      <c r="V644">
        <v>267</v>
      </c>
      <c r="W644">
        <v>79</v>
      </c>
    </row>
    <row r="645" spans="1:23" x14ac:dyDescent="0.3">
      <c r="A645" t="s">
        <v>34</v>
      </c>
      <c r="B645" t="s">
        <v>35</v>
      </c>
      <c r="C645" t="s">
        <v>36</v>
      </c>
      <c r="D645" t="s">
        <v>37</v>
      </c>
      <c r="E645">
        <v>93500</v>
      </c>
      <c r="F645" t="s">
        <v>27</v>
      </c>
      <c r="G645" t="s">
        <v>38</v>
      </c>
      <c r="H645" t="s">
        <v>39</v>
      </c>
      <c r="I645" t="s">
        <v>40</v>
      </c>
      <c r="J645">
        <v>1943</v>
      </c>
      <c r="K645" t="s">
        <v>41</v>
      </c>
      <c r="L645">
        <v>0</v>
      </c>
      <c r="M645">
        <v>4</v>
      </c>
      <c r="N645">
        <v>1</v>
      </c>
      <c r="O645">
        <v>0</v>
      </c>
      <c r="P645">
        <v>0</v>
      </c>
      <c r="Q645">
        <v>0</v>
      </c>
      <c r="R645">
        <v>0</v>
      </c>
      <c r="S645">
        <v>1</v>
      </c>
      <c r="T645" t="s">
        <v>32</v>
      </c>
      <c r="U645" t="s">
        <v>42</v>
      </c>
      <c r="V645">
        <v>267</v>
      </c>
      <c r="W645">
        <v>79</v>
      </c>
    </row>
    <row r="646" spans="1:23" x14ac:dyDescent="0.3">
      <c r="A646" t="s">
        <v>34</v>
      </c>
      <c r="B646" t="s">
        <v>35</v>
      </c>
      <c r="C646" t="s">
        <v>36</v>
      </c>
      <c r="D646" t="s">
        <v>37</v>
      </c>
      <c r="E646">
        <v>93500</v>
      </c>
      <c r="F646" t="s">
        <v>27</v>
      </c>
      <c r="G646" t="s">
        <v>38</v>
      </c>
      <c r="H646" t="s">
        <v>39</v>
      </c>
      <c r="I646" t="s">
        <v>40</v>
      </c>
      <c r="J646">
        <v>1943</v>
      </c>
      <c r="K646" t="s">
        <v>41</v>
      </c>
      <c r="L646">
        <v>0</v>
      </c>
      <c r="M646">
        <v>4</v>
      </c>
      <c r="N646">
        <v>1</v>
      </c>
      <c r="O646">
        <v>0</v>
      </c>
      <c r="P646">
        <v>0</v>
      </c>
      <c r="Q646">
        <v>0</v>
      </c>
      <c r="R646">
        <v>0</v>
      </c>
      <c r="S646">
        <v>1</v>
      </c>
      <c r="T646" t="s">
        <v>32</v>
      </c>
      <c r="U646" t="s">
        <v>42</v>
      </c>
      <c r="V646">
        <v>267</v>
      </c>
      <c r="W646">
        <v>79</v>
      </c>
    </row>
    <row r="647" spans="1:23" x14ac:dyDescent="0.3">
      <c r="A647" t="s">
        <v>34</v>
      </c>
      <c r="B647" t="s">
        <v>35</v>
      </c>
      <c r="C647" t="s">
        <v>36</v>
      </c>
      <c r="D647" t="s">
        <v>37</v>
      </c>
      <c r="E647">
        <v>93500</v>
      </c>
      <c r="F647" t="s">
        <v>27</v>
      </c>
      <c r="G647" t="s">
        <v>38</v>
      </c>
      <c r="H647" t="s">
        <v>39</v>
      </c>
      <c r="I647" t="s">
        <v>40</v>
      </c>
      <c r="J647">
        <v>1943</v>
      </c>
      <c r="K647" t="s">
        <v>41</v>
      </c>
      <c r="L647">
        <v>0</v>
      </c>
      <c r="M647">
        <v>4</v>
      </c>
      <c r="N647">
        <v>1</v>
      </c>
      <c r="O647">
        <v>0</v>
      </c>
      <c r="P647">
        <v>0</v>
      </c>
      <c r="Q647">
        <v>0</v>
      </c>
      <c r="R647">
        <v>0</v>
      </c>
      <c r="S647">
        <v>1</v>
      </c>
      <c r="T647" t="s">
        <v>32</v>
      </c>
      <c r="U647" t="s">
        <v>42</v>
      </c>
      <c r="V647">
        <v>267</v>
      </c>
      <c r="W647">
        <v>79</v>
      </c>
    </row>
    <row r="648" spans="1:23" x14ac:dyDescent="0.3">
      <c r="A648" t="s">
        <v>34</v>
      </c>
      <c r="B648" t="s">
        <v>35</v>
      </c>
      <c r="C648" t="s">
        <v>36</v>
      </c>
      <c r="D648" t="s">
        <v>37</v>
      </c>
      <c r="E648">
        <v>93500</v>
      </c>
      <c r="F648" t="s">
        <v>27</v>
      </c>
      <c r="G648" t="s">
        <v>38</v>
      </c>
      <c r="H648" t="s">
        <v>39</v>
      </c>
      <c r="I648" t="s">
        <v>40</v>
      </c>
      <c r="J648">
        <v>1943</v>
      </c>
      <c r="K648" t="s">
        <v>41</v>
      </c>
      <c r="L648">
        <v>0</v>
      </c>
      <c r="M648">
        <v>4</v>
      </c>
      <c r="N648">
        <v>1</v>
      </c>
      <c r="O648">
        <v>0</v>
      </c>
      <c r="P648">
        <v>0</v>
      </c>
      <c r="Q648">
        <v>0</v>
      </c>
      <c r="R648">
        <v>0</v>
      </c>
      <c r="S648">
        <v>1</v>
      </c>
      <c r="T648" t="s">
        <v>32</v>
      </c>
      <c r="U648" t="s">
        <v>42</v>
      </c>
      <c r="V648">
        <v>267</v>
      </c>
      <c r="W648">
        <v>79</v>
      </c>
    </row>
    <row r="649" spans="1:23" x14ac:dyDescent="0.3">
      <c r="A649" t="s">
        <v>34</v>
      </c>
      <c r="B649" t="s">
        <v>35</v>
      </c>
      <c r="C649" t="s">
        <v>36</v>
      </c>
      <c r="D649" t="s">
        <v>37</v>
      </c>
      <c r="E649">
        <v>93500</v>
      </c>
      <c r="F649" t="s">
        <v>27</v>
      </c>
      <c r="G649" t="s">
        <v>38</v>
      </c>
      <c r="H649" t="s">
        <v>39</v>
      </c>
      <c r="I649" t="s">
        <v>40</v>
      </c>
      <c r="J649">
        <v>1943</v>
      </c>
      <c r="K649" t="s">
        <v>41</v>
      </c>
      <c r="L649">
        <v>0</v>
      </c>
      <c r="M649">
        <v>4</v>
      </c>
      <c r="N649">
        <v>1</v>
      </c>
      <c r="O649">
        <v>0</v>
      </c>
      <c r="P649">
        <v>0</v>
      </c>
      <c r="Q649">
        <v>0</v>
      </c>
      <c r="R649">
        <v>0</v>
      </c>
      <c r="S649">
        <v>1</v>
      </c>
      <c r="T649" t="s">
        <v>32</v>
      </c>
      <c r="U649" t="s">
        <v>42</v>
      </c>
      <c r="V649">
        <v>267</v>
      </c>
      <c r="W649">
        <v>79</v>
      </c>
    </row>
    <row r="650" spans="1:23" x14ac:dyDescent="0.3">
      <c r="A650" t="s">
        <v>34</v>
      </c>
      <c r="B650" t="s">
        <v>35</v>
      </c>
      <c r="C650" t="s">
        <v>36</v>
      </c>
      <c r="D650" t="s">
        <v>37</v>
      </c>
      <c r="E650">
        <v>93500</v>
      </c>
      <c r="F650" t="s">
        <v>27</v>
      </c>
      <c r="G650" t="s">
        <v>38</v>
      </c>
      <c r="H650" t="s">
        <v>39</v>
      </c>
      <c r="I650" t="s">
        <v>40</v>
      </c>
      <c r="J650">
        <v>1943</v>
      </c>
      <c r="K650" t="s">
        <v>41</v>
      </c>
      <c r="L650">
        <v>0</v>
      </c>
      <c r="M650">
        <v>4</v>
      </c>
      <c r="N650">
        <v>1</v>
      </c>
      <c r="O650">
        <v>0</v>
      </c>
      <c r="P650">
        <v>0</v>
      </c>
      <c r="Q650">
        <v>0</v>
      </c>
      <c r="R650">
        <v>0</v>
      </c>
      <c r="S650">
        <v>1</v>
      </c>
      <c r="T650" t="s">
        <v>32</v>
      </c>
      <c r="U650" t="s">
        <v>42</v>
      </c>
      <c r="V650">
        <v>267</v>
      </c>
      <c r="W650">
        <v>79</v>
      </c>
    </row>
    <row r="651" spans="1:23" x14ac:dyDescent="0.3">
      <c r="A651" t="s">
        <v>34</v>
      </c>
      <c r="B651" t="s">
        <v>35</v>
      </c>
      <c r="C651" t="s">
        <v>36</v>
      </c>
      <c r="D651" t="s">
        <v>37</v>
      </c>
      <c r="E651">
        <v>93500</v>
      </c>
      <c r="F651" t="s">
        <v>27</v>
      </c>
      <c r="G651" t="s">
        <v>38</v>
      </c>
      <c r="H651" t="s">
        <v>39</v>
      </c>
      <c r="I651" t="s">
        <v>40</v>
      </c>
      <c r="J651">
        <v>1943</v>
      </c>
      <c r="K651" t="s">
        <v>41</v>
      </c>
      <c r="L651">
        <v>0</v>
      </c>
      <c r="M651">
        <v>4</v>
      </c>
      <c r="N651">
        <v>1</v>
      </c>
      <c r="O651">
        <v>0</v>
      </c>
      <c r="P651">
        <v>0</v>
      </c>
      <c r="Q651">
        <v>0</v>
      </c>
      <c r="R651">
        <v>0</v>
      </c>
      <c r="S651">
        <v>1</v>
      </c>
      <c r="T651" t="s">
        <v>32</v>
      </c>
      <c r="U651" t="s">
        <v>42</v>
      </c>
      <c r="V651">
        <v>267</v>
      </c>
      <c r="W651">
        <v>79</v>
      </c>
    </row>
    <row r="652" spans="1:23" x14ac:dyDescent="0.3">
      <c r="A652" t="s">
        <v>34</v>
      </c>
      <c r="B652" t="s">
        <v>35</v>
      </c>
      <c r="C652" t="s">
        <v>36</v>
      </c>
      <c r="D652" t="s">
        <v>37</v>
      </c>
      <c r="E652">
        <v>93500</v>
      </c>
      <c r="F652" t="s">
        <v>27</v>
      </c>
      <c r="G652" t="s">
        <v>38</v>
      </c>
      <c r="H652" t="s">
        <v>39</v>
      </c>
      <c r="I652" t="s">
        <v>40</v>
      </c>
      <c r="J652">
        <v>1943</v>
      </c>
      <c r="K652" t="s">
        <v>41</v>
      </c>
      <c r="L652">
        <v>0</v>
      </c>
      <c r="M652">
        <v>4</v>
      </c>
      <c r="N652">
        <v>1</v>
      </c>
      <c r="O652">
        <v>0</v>
      </c>
      <c r="P652">
        <v>0</v>
      </c>
      <c r="Q652">
        <v>0</v>
      </c>
      <c r="R652">
        <v>0</v>
      </c>
      <c r="S652">
        <v>1</v>
      </c>
      <c r="T652" t="s">
        <v>32</v>
      </c>
      <c r="U652" t="s">
        <v>42</v>
      </c>
      <c r="V652">
        <v>267</v>
      </c>
      <c r="W652">
        <v>79</v>
      </c>
    </row>
    <row r="653" spans="1:23" x14ac:dyDescent="0.3">
      <c r="A653" t="s">
        <v>34</v>
      </c>
      <c r="B653" t="s">
        <v>35</v>
      </c>
      <c r="C653" t="s">
        <v>36</v>
      </c>
      <c r="D653" t="s">
        <v>37</v>
      </c>
      <c r="E653">
        <v>93500</v>
      </c>
      <c r="F653" t="s">
        <v>27</v>
      </c>
      <c r="G653" t="s">
        <v>38</v>
      </c>
      <c r="H653" t="s">
        <v>39</v>
      </c>
      <c r="I653" t="s">
        <v>40</v>
      </c>
      <c r="J653">
        <v>1943</v>
      </c>
      <c r="K653" t="s">
        <v>41</v>
      </c>
      <c r="L653">
        <v>0</v>
      </c>
      <c r="M653">
        <v>4</v>
      </c>
      <c r="N653">
        <v>1</v>
      </c>
      <c r="O653">
        <v>0</v>
      </c>
      <c r="P653">
        <v>0</v>
      </c>
      <c r="Q653">
        <v>0</v>
      </c>
      <c r="R653">
        <v>0</v>
      </c>
      <c r="S653">
        <v>1</v>
      </c>
      <c r="T653" t="s">
        <v>32</v>
      </c>
      <c r="U653" t="s">
        <v>42</v>
      </c>
      <c r="V653">
        <v>267</v>
      </c>
      <c r="W653">
        <v>79</v>
      </c>
    </row>
    <row r="654" spans="1:23" x14ac:dyDescent="0.3">
      <c r="A654" t="s">
        <v>34</v>
      </c>
      <c r="B654" t="s">
        <v>35</v>
      </c>
      <c r="C654" t="s">
        <v>36</v>
      </c>
      <c r="D654" t="s">
        <v>37</v>
      </c>
      <c r="E654">
        <v>93500</v>
      </c>
      <c r="F654" t="s">
        <v>27</v>
      </c>
      <c r="G654" t="s">
        <v>38</v>
      </c>
      <c r="H654" t="s">
        <v>39</v>
      </c>
      <c r="I654" t="s">
        <v>40</v>
      </c>
      <c r="J654">
        <v>1943</v>
      </c>
      <c r="K654" t="s">
        <v>41</v>
      </c>
      <c r="L654">
        <v>0</v>
      </c>
      <c r="M654">
        <v>4</v>
      </c>
      <c r="N654">
        <v>1</v>
      </c>
      <c r="O654">
        <v>0</v>
      </c>
      <c r="P654">
        <v>0</v>
      </c>
      <c r="Q654">
        <v>0</v>
      </c>
      <c r="R654">
        <v>0</v>
      </c>
      <c r="S654">
        <v>1</v>
      </c>
      <c r="T654" t="s">
        <v>32</v>
      </c>
      <c r="U654" t="s">
        <v>42</v>
      </c>
      <c r="V654">
        <v>267</v>
      </c>
      <c r="W654">
        <v>79</v>
      </c>
    </row>
    <row r="655" spans="1:23" x14ac:dyDescent="0.3">
      <c r="A655" t="s">
        <v>34</v>
      </c>
      <c r="B655" t="s">
        <v>35</v>
      </c>
      <c r="C655" t="s">
        <v>36</v>
      </c>
      <c r="D655" t="s">
        <v>37</v>
      </c>
      <c r="E655">
        <v>93500</v>
      </c>
      <c r="F655" t="s">
        <v>27</v>
      </c>
      <c r="G655" t="s">
        <v>38</v>
      </c>
      <c r="H655" t="s">
        <v>39</v>
      </c>
      <c r="I655" t="s">
        <v>40</v>
      </c>
      <c r="J655">
        <v>1943</v>
      </c>
      <c r="K655" t="s">
        <v>41</v>
      </c>
      <c r="L655">
        <v>0</v>
      </c>
      <c r="M655">
        <v>4</v>
      </c>
      <c r="N655">
        <v>1</v>
      </c>
      <c r="O655">
        <v>0</v>
      </c>
      <c r="P655">
        <v>0</v>
      </c>
      <c r="Q655">
        <v>0</v>
      </c>
      <c r="R655">
        <v>0</v>
      </c>
      <c r="S655">
        <v>1</v>
      </c>
      <c r="T655" t="s">
        <v>32</v>
      </c>
      <c r="U655" t="s">
        <v>42</v>
      </c>
      <c r="V655">
        <v>267</v>
      </c>
      <c r="W655">
        <v>79</v>
      </c>
    </row>
    <row r="656" spans="1:23" x14ac:dyDescent="0.3">
      <c r="A656" t="s">
        <v>34</v>
      </c>
      <c r="B656" t="s">
        <v>35</v>
      </c>
      <c r="C656" t="s">
        <v>36</v>
      </c>
      <c r="D656" t="s">
        <v>37</v>
      </c>
      <c r="E656">
        <v>93500</v>
      </c>
      <c r="F656" t="s">
        <v>27</v>
      </c>
      <c r="G656" t="s">
        <v>38</v>
      </c>
      <c r="H656" t="s">
        <v>39</v>
      </c>
      <c r="I656" t="s">
        <v>40</v>
      </c>
      <c r="J656">
        <v>1943</v>
      </c>
      <c r="K656" t="s">
        <v>41</v>
      </c>
      <c r="L656">
        <v>0</v>
      </c>
      <c r="M656">
        <v>4</v>
      </c>
      <c r="N656">
        <v>1</v>
      </c>
      <c r="O656">
        <v>0</v>
      </c>
      <c r="P656">
        <v>0</v>
      </c>
      <c r="Q656">
        <v>0</v>
      </c>
      <c r="R656">
        <v>0</v>
      </c>
      <c r="S656">
        <v>1</v>
      </c>
      <c r="T656" t="s">
        <v>32</v>
      </c>
      <c r="U656" t="s">
        <v>42</v>
      </c>
      <c r="V656">
        <v>267</v>
      </c>
      <c r="W656">
        <v>79</v>
      </c>
    </row>
    <row r="657" spans="1:23" x14ac:dyDescent="0.3">
      <c r="A657" t="s">
        <v>34</v>
      </c>
      <c r="B657" t="s">
        <v>614</v>
      </c>
      <c r="C657" t="s">
        <v>36</v>
      </c>
      <c r="D657" t="s">
        <v>615</v>
      </c>
      <c r="E657">
        <v>93500</v>
      </c>
      <c r="F657" t="s">
        <v>27</v>
      </c>
      <c r="G657" t="s">
        <v>38</v>
      </c>
      <c r="H657" t="s">
        <v>39</v>
      </c>
      <c r="I657" t="s">
        <v>40</v>
      </c>
      <c r="J657">
        <v>1943</v>
      </c>
      <c r="K657" t="s">
        <v>41</v>
      </c>
      <c r="L657">
        <v>0</v>
      </c>
      <c r="M657">
        <v>3.9</v>
      </c>
      <c r="N657">
        <v>1</v>
      </c>
      <c r="O657">
        <v>0</v>
      </c>
      <c r="P657">
        <v>0</v>
      </c>
      <c r="Q657">
        <v>0</v>
      </c>
      <c r="R657">
        <v>0</v>
      </c>
      <c r="S657">
        <v>1</v>
      </c>
      <c r="T657" t="s">
        <v>32</v>
      </c>
      <c r="U657" t="s">
        <v>42</v>
      </c>
      <c r="V657">
        <v>275</v>
      </c>
      <c r="W657">
        <v>79</v>
      </c>
    </row>
    <row r="658" spans="1:23" x14ac:dyDescent="0.3">
      <c r="A658" t="s">
        <v>34</v>
      </c>
      <c r="B658" t="s">
        <v>614</v>
      </c>
      <c r="C658" t="s">
        <v>36</v>
      </c>
      <c r="D658" t="s">
        <v>615</v>
      </c>
      <c r="E658">
        <v>93500</v>
      </c>
      <c r="F658" t="s">
        <v>27</v>
      </c>
      <c r="G658" t="s">
        <v>38</v>
      </c>
      <c r="H658" t="s">
        <v>39</v>
      </c>
      <c r="I658" t="s">
        <v>40</v>
      </c>
      <c r="J658">
        <v>1943</v>
      </c>
      <c r="K658" t="s">
        <v>41</v>
      </c>
      <c r="L658">
        <v>0</v>
      </c>
      <c r="M658">
        <v>3.9</v>
      </c>
      <c r="N658">
        <v>1</v>
      </c>
      <c r="O658">
        <v>0</v>
      </c>
      <c r="P658">
        <v>0</v>
      </c>
      <c r="Q658">
        <v>0</v>
      </c>
      <c r="R658">
        <v>0</v>
      </c>
      <c r="S658">
        <v>1</v>
      </c>
      <c r="T658" t="s">
        <v>32</v>
      </c>
      <c r="U658" t="s">
        <v>42</v>
      </c>
      <c r="V658">
        <v>275</v>
      </c>
      <c r="W658">
        <v>79</v>
      </c>
    </row>
    <row r="659" spans="1:23" x14ac:dyDescent="0.3">
      <c r="A659" t="s">
        <v>857</v>
      </c>
      <c r="B659" t="s">
        <v>858</v>
      </c>
      <c r="C659" t="s">
        <v>859</v>
      </c>
      <c r="D659" t="s">
        <v>860</v>
      </c>
      <c r="E659">
        <v>93708</v>
      </c>
      <c r="F659" t="s">
        <v>67</v>
      </c>
      <c r="G659" t="s">
        <v>265</v>
      </c>
      <c r="H659" t="s">
        <v>80</v>
      </c>
      <c r="I659" t="s">
        <v>545</v>
      </c>
      <c r="J659">
        <v>1946</v>
      </c>
      <c r="K659" t="s">
        <v>50</v>
      </c>
      <c r="L659">
        <v>0</v>
      </c>
      <c r="M659">
        <v>4.5</v>
      </c>
      <c r="N659">
        <v>0</v>
      </c>
      <c r="O659">
        <v>0</v>
      </c>
      <c r="P659">
        <v>0</v>
      </c>
      <c r="Q659">
        <v>0</v>
      </c>
      <c r="R659">
        <v>0</v>
      </c>
      <c r="S659">
        <v>1</v>
      </c>
      <c r="T659" t="s">
        <v>32</v>
      </c>
      <c r="U659" t="s">
        <v>42</v>
      </c>
      <c r="V659">
        <v>499</v>
      </c>
      <c r="W659">
        <v>76</v>
      </c>
    </row>
    <row r="660" spans="1:23" x14ac:dyDescent="0.3">
      <c r="A660" t="s">
        <v>97</v>
      </c>
      <c r="B660" t="s">
        <v>98</v>
      </c>
      <c r="C660" t="s">
        <v>99</v>
      </c>
      <c r="D660" t="s">
        <v>100</v>
      </c>
      <c r="E660">
        <v>93901</v>
      </c>
      <c r="F660" t="s">
        <v>27</v>
      </c>
      <c r="G660" t="s">
        <v>28</v>
      </c>
      <c r="H660" t="s">
        <v>101</v>
      </c>
      <c r="I660" t="s">
        <v>102</v>
      </c>
      <c r="J660">
        <v>1980</v>
      </c>
      <c r="K660" t="s">
        <v>31</v>
      </c>
      <c r="L660">
        <v>0</v>
      </c>
      <c r="M660">
        <v>4.0999999999999996</v>
      </c>
      <c r="N660">
        <v>1</v>
      </c>
      <c r="O660">
        <v>0</v>
      </c>
      <c r="P660">
        <v>0</v>
      </c>
      <c r="Q660">
        <v>0</v>
      </c>
      <c r="R660">
        <v>1</v>
      </c>
      <c r="S660">
        <v>1</v>
      </c>
      <c r="T660" t="s">
        <v>32</v>
      </c>
      <c r="U660" t="s">
        <v>51</v>
      </c>
      <c r="V660">
        <v>694</v>
      </c>
      <c r="W660">
        <v>42</v>
      </c>
    </row>
    <row r="661" spans="1:23" x14ac:dyDescent="0.3">
      <c r="A661" t="s">
        <v>97</v>
      </c>
      <c r="B661" t="s">
        <v>98</v>
      </c>
      <c r="C661" t="s">
        <v>99</v>
      </c>
      <c r="D661" t="s">
        <v>489</v>
      </c>
      <c r="E661">
        <v>93901</v>
      </c>
      <c r="F661" t="s">
        <v>27</v>
      </c>
      <c r="G661" t="s">
        <v>28</v>
      </c>
      <c r="H661" t="s">
        <v>101</v>
      </c>
      <c r="I661" t="s">
        <v>102</v>
      </c>
      <c r="J661">
        <v>1980</v>
      </c>
      <c r="K661" t="s">
        <v>31</v>
      </c>
      <c r="L661">
        <v>0</v>
      </c>
      <c r="M661">
        <v>4.0999999999999996</v>
      </c>
      <c r="N661">
        <v>1</v>
      </c>
      <c r="O661">
        <v>0</v>
      </c>
      <c r="P661">
        <v>0</v>
      </c>
      <c r="Q661">
        <v>0</v>
      </c>
      <c r="R661">
        <v>1</v>
      </c>
      <c r="S661">
        <v>1</v>
      </c>
      <c r="T661" t="s">
        <v>32</v>
      </c>
      <c r="U661" t="s">
        <v>51</v>
      </c>
      <c r="V661">
        <v>696</v>
      </c>
      <c r="W661">
        <v>42</v>
      </c>
    </row>
    <row r="662" spans="1:23" x14ac:dyDescent="0.3">
      <c r="A662" t="s">
        <v>97</v>
      </c>
      <c r="B662" t="s">
        <v>98</v>
      </c>
      <c r="C662" t="s">
        <v>99</v>
      </c>
      <c r="D662" t="s">
        <v>100</v>
      </c>
      <c r="E662">
        <v>93901</v>
      </c>
      <c r="F662" t="s">
        <v>27</v>
      </c>
      <c r="G662" t="s">
        <v>28</v>
      </c>
      <c r="H662" t="s">
        <v>101</v>
      </c>
      <c r="I662" t="s">
        <v>102</v>
      </c>
      <c r="J662">
        <v>1980</v>
      </c>
      <c r="K662" t="s">
        <v>31</v>
      </c>
      <c r="L662">
        <v>0</v>
      </c>
      <c r="M662">
        <v>4.0999999999999996</v>
      </c>
      <c r="N662">
        <v>1</v>
      </c>
      <c r="O662">
        <v>0</v>
      </c>
      <c r="P662">
        <v>0</v>
      </c>
      <c r="Q662">
        <v>0</v>
      </c>
      <c r="R662">
        <v>1</v>
      </c>
      <c r="S662">
        <v>1</v>
      </c>
      <c r="T662" t="s">
        <v>32</v>
      </c>
      <c r="U662" t="s">
        <v>51</v>
      </c>
      <c r="V662">
        <v>694</v>
      </c>
      <c r="W662">
        <v>42</v>
      </c>
    </row>
    <row r="663" spans="1:23" x14ac:dyDescent="0.3">
      <c r="A663" t="s">
        <v>97</v>
      </c>
      <c r="B663" t="s">
        <v>98</v>
      </c>
      <c r="C663" t="s">
        <v>99</v>
      </c>
      <c r="D663" t="s">
        <v>100</v>
      </c>
      <c r="E663">
        <v>93901</v>
      </c>
      <c r="F663" t="s">
        <v>27</v>
      </c>
      <c r="G663" t="s">
        <v>28</v>
      </c>
      <c r="H663" t="s">
        <v>101</v>
      </c>
      <c r="I663" t="s">
        <v>102</v>
      </c>
      <c r="J663">
        <v>1980</v>
      </c>
      <c r="K663" t="s">
        <v>31</v>
      </c>
      <c r="L663">
        <v>0</v>
      </c>
      <c r="M663">
        <v>4.0999999999999996</v>
      </c>
      <c r="N663">
        <v>1</v>
      </c>
      <c r="O663">
        <v>0</v>
      </c>
      <c r="P663">
        <v>0</v>
      </c>
      <c r="Q663">
        <v>0</v>
      </c>
      <c r="R663">
        <v>1</v>
      </c>
      <c r="S663">
        <v>1</v>
      </c>
      <c r="T663" t="s">
        <v>32</v>
      </c>
      <c r="U663" t="s">
        <v>51</v>
      </c>
      <c r="V663">
        <v>694</v>
      </c>
      <c r="W663">
        <v>42</v>
      </c>
    </row>
    <row r="664" spans="1:23" x14ac:dyDescent="0.3">
      <c r="A664" t="s">
        <v>97</v>
      </c>
      <c r="B664" t="s">
        <v>98</v>
      </c>
      <c r="C664" t="s">
        <v>99</v>
      </c>
      <c r="D664" t="s">
        <v>100</v>
      </c>
      <c r="E664">
        <v>93901</v>
      </c>
      <c r="F664" t="s">
        <v>27</v>
      </c>
      <c r="G664" t="s">
        <v>28</v>
      </c>
      <c r="H664" t="s">
        <v>101</v>
      </c>
      <c r="I664" t="s">
        <v>102</v>
      </c>
      <c r="J664">
        <v>1980</v>
      </c>
      <c r="K664" t="s">
        <v>31</v>
      </c>
      <c r="L664">
        <v>0</v>
      </c>
      <c r="M664">
        <v>4.0999999999999996</v>
      </c>
      <c r="N664">
        <v>1</v>
      </c>
      <c r="O664">
        <v>0</v>
      </c>
      <c r="P664">
        <v>0</v>
      </c>
      <c r="Q664">
        <v>0</v>
      </c>
      <c r="R664">
        <v>1</v>
      </c>
      <c r="S664">
        <v>1</v>
      </c>
      <c r="T664" t="s">
        <v>32</v>
      </c>
      <c r="U664" t="s">
        <v>51</v>
      </c>
      <c r="V664">
        <v>694</v>
      </c>
      <c r="W664">
        <v>42</v>
      </c>
    </row>
    <row r="665" spans="1:23" x14ac:dyDescent="0.3">
      <c r="A665" t="s">
        <v>97</v>
      </c>
      <c r="B665" t="s">
        <v>98</v>
      </c>
      <c r="C665" t="s">
        <v>99</v>
      </c>
      <c r="D665" t="s">
        <v>497</v>
      </c>
      <c r="E665">
        <v>93901</v>
      </c>
      <c r="F665" t="s">
        <v>27</v>
      </c>
      <c r="G665" t="s">
        <v>28</v>
      </c>
      <c r="H665" t="s">
        <v>101</v>
      </c>
      <c r="I665" t="s">
        <v>102</v>
      </c>
      <c r="J665">
        <v>1980</v>
      </c>
      <c r="K665" t="s">
        <v>31</v>
      </c>
      <c r="L665">
        <v>0</v>
      </c>
      <c r="M665">
        <v>4.0999999999999996</v>
      </c>
      <c r="N665">
        <v>1</v>
      </c>
      <c r="O665">
        <v>0</v>
      </c>
      <c r="P665">
        <v>0</v>
      </c>
      <c r="Q665">
        <v>0</v>
      </c>
      <c r="R665">
        <v>1</v>
      </c>
      <c r="S665">
        <v>1</v>
      </c>
      <c r="T665" t="s">
        <v>32</v>
      </c>
      <c r="U665" t="s">
        <v>51</v>
      </c>
      <c r="V665">
        <v>696</v>
      </c>
      <c r="W665">
        <v>42</v>
      </c>
    </row>
    <row r="666" spans="1:23" x14ac:dyDescent="0.3">
      <c r="A666" t="s">
        <v>97</v>
      </c>
      <c r="B666" t="s">
        <v>98</v>
      </c>
      <c r="C666" t="s">
        <v>99</v>
      </c>
      <c r="D666" t="s">
        <v>100</v>
      </c>
      <c r="E666">
        <v>93901</v>
      </c>
      <c r="F666" t="s">
        <v>27</v>
      </c>
      <c r="G666" t="s">
        <v>28</v>
      </c>
      <c r="H666" t="s">
        <v>101</v>
      </c>
      <c r="I666" t="s">
        <v>102</v>
      </c>
      <c r="J666">
        <v>1980</v>
      </c>
      <c r="K666" t="s">
        <v>31</v>
      </c>
      <c r="L666">
        <v>0</v>
      </c>
      <c r="M666">
        <v>4.0999999999999996</v>
      </c>
      <c r="N666">
        <v>1</v>
      </c>
      <c r="O666">
        <v>0</v>
      </c>
      <c r="P666">
        <v>0</v>
      </c>
      <c r="Q666">
        <v>0</v>
      </c>
      <c r="R666">
        <v>1</v>
      </c>
      <c r="S666">
        <v>1</v>
      </c>
      <c r="T666" t="s">
        <v>32</v>
      </c>
      <c r="U666" t="s">
        <v>51</v>
      </c>
      <c r="V666">
        <v>694</v>
      </c>
      <c r="W666">
        <v>42</v>
      </c>
    </row>
    <row r="667" spans="1:23" x14ac:dyDescent="0.3">
      <c r="A667" t="s">
        <v>97</v>
      </c>
      <c r="B667" t="s">
        <v>98</v>
      </c>
      <c r="C667" t="s">
        <v>99</v>
      </c>
      <c r="D667" t="s">
        <v>100</v>
      </c>
      <c r="E667">
        <v>93901</v>
      </c>
      <c r="F667" t="s">
        <v>27</v>
      </c>
      <c r="G667" t="s">
        <v>28</v>
      </c>
      <c r="H667" t="s">
        <v>101</v>
      </c>
      <c r="I667" t="s">
        <v>102</v>
      </c>
      <c r="J667">
        <v>1980</v>
      </c>
      <c r="K667" t="s">
        <v>31</v>
      </c>
      <c r="L667">
        <v>0</v>
      </c>
      <c r="M667">
        <v>4.0999999999999996</v>
      </c>
      <c r="N667">
        <v>1</v>
      </c>
      <c r="O667">
        <v>0</v>
      </c>
      <c r="P667">
        <v>0</v>
      </c>
      <c r="Q667">
        <v>0</v>
      </c>
      <c r="R667">
        <v>1</v>
      </c>
      <c r="S667">
        <v>1</v>
      </c>
      <c r="T667" t="s">
        <v>32</v>
      </c>
      <c r="U667" t="s">
        <v>51</v>
      </c>
      <c r="V667">
        <v>694</v>
      </c>
      <c r="W667">
        <v>42</v>
      </c>
    </row>
    <row r="668" spans="1:23" x14ac:dyDescent="0.3">
      <c r="A668" t="s">
        <v>97</v>
      </c>
      <c r="B668" t="s">
        <v>98</v>
      </c>
      <c r="C668" t="s">
        <v>99</v>
      </c>
      <c r="D668" t="s">
        <v>100</v>
      </c>
      <c r="E668">
        <v>93901</v>
      </c>
      <c r="F668" t="s">
        <v>27</v>
      </c>
      <c r="G668" t="s">
        <v>28</v>
      </c>
      <c r="H668" t="s">
        <v>101</v>
      </c>
      <c r="I668" t="s">
        <v>102</v>
      </c>
      <c r="J668">
        <v>1980</v>
      </c>
      <c r="K668" t="s">
        <v>31</v>
      </c>
      <c r="L668">
        <v>0</v>
      </c>
      <c r="M668">
        <v>4.0999999999999996</v>
      </c>
      <c r="N668">
        <v>1</v>
      </c>
      <c r="O668">
        <v>0</v>
      </c>
      <c r="P668">
        <v>0</v>
      </c>
      <c r="Q668">
        <v>0</v>
      </c>
      <c r="R668">
        <v>1</v>
      </c>
      <c r="S668">
        <v>1</v>
      </c>
      <c r="T668" t="s">
        <v>32</v>
      </c>
      <c r="U668" t="s">
        <v>51</v>
      </c>
      <c r="V668">
        <v>694</v>
      </c>
      <c r="W668">
        <v>42</v>
      </c>
    </row>
    <row r="669" spans="1:23" x14ac:dyDescent="0.3">
      <c r="A669" t="s">
        <v>97</v>
      </c>
      <c r="B669" t="s">
        <v>98</v>
      </c>
      <c r="C669" t="s">
        <v>99</v>
      </c>
      <c r="D669" t="s">
        <v>489</v>
      </c>
      <c r="E669">
        <v>93901</v>
      </c>
      <c r="F669" t="s">
        <v>27</v>
      </c>
      <c r="G669" t="s">
        <v>28</v>
      </c>
      <c r="H669" t="s">
        <v>101</v>
      </c>
      <c r="I669" t="s">
        <v>102</v>
      </c>
      <c r="J669">
        <v>1980</v>
      </c>
      <c r="K669" t="s">
        <v>31</v>
      </c>
      <c r="L669">
        <v>0</v>
      </c>
      <c r="M669">
        <v>4.0999999999999996</v>
      </c>
      <c r="N669">
        <v>1</v>
      </c>
      <c r="O669">
        <v>0</v>
      </c>
      <c r="P669">
        <v>0</v>
      </c>
      <c r="Q669">
        <v>0</v>
      </c>
      <c r="R669">
        <v>1</v>
      </c>
      <c r="S669">
        <v>1</v>
      </c>
      <c r="T669" t="s">
        <v>32</v>
      </c>
      <c r="U669" t="s">
        <v>51</v>
      </c>
      <c r="V669">
        <v>696</v>
      </c>
      <c r="W669">
        <v>42</v>
      </c>
    </row>
    <row r="670" spans="1:23" x14ac:dyDescent="0.3">
      <c r="A670" t="s">
        <v>97</v>
      </c>
      <c r="B670" t="s">
        <v>98</v>
      </c>
      <c r="C670" t="s">
        <v>99</v>
      </c>
      <c r="D670" t="s">
        <v>497</v>
      </c>
      <c r="E670">
        <v>93901</v>
      </c>
      <c r="F670" t="s">
        <v>27</v>
      </c>
      <c r="G670" t="s">
        <v>28</v>
      </c>
      <c r="H670" t="s">
        <v>101</v>
      </c>
      <c r="I670" t="s">
        <v>102</v>
      </c>
      <c r="J670">
        <v>1980</v>
      </c>
      <c r="K670" t="s">
        <v>31</v>
      </c>
      <c r="L670">
        <v>0</v>
      </c>
      <c r="M670">
        <v>4.0999999999999996</v>
      </c>
      <c r="N670">
        <v>1</v>
      </c>
      <c r="O670">
        <v>0</v>
      </c>
      <c r="P670">
        <v>0</v>
      </c>
      <c r="Q670">
        <v>0</v>
      </c>
      <c r="R670">
        <v>1</v>
      </c>
      <c r="S670">
        <v>1</v>
      </c>
      <c r="T670" t="s">
        <v>32</v>
      </c>
      <c r="U670" t="s">
        <v>51</v>
      </c>
      <c r="V670">
        <v>696</v>
      </c>
      <c r="W670">
        <v>42</v>
      </c>
    </row>
    <row r="671" spans="1:23" x14ac:dyDescent="0.3">
      <c r="A671" t="s">
        <v>97</v>
      </c>
      <c r="B671" t="s">
        <v>98</v>
      </c>
      <c r="C671" t="s">
        <v>99</v>
      </c>
      <c r="D671" t="s">
        <v>100</v>
      </c>
      <c r="E671">
        <v>93901</v>
      </c>
      <c r="F671" t="s">
        <v>27</v>
      </c>
      <c r="G671" t="s">
        <v>28</v>
      </c>
      <c r="H671" t="s">
        <v>101</v>
      </c>
      <c r="I671" t="s">
        <v>102</v>
      </c>
      <c r="J671">
        <v>1980</v>
      </c>
      <c r="K671" t="s">
        <v>31</v>
      </c>
      <c r="L671">
        <v>0</v>
      </c>
      <c r="M671">
        <v>4.0999999999999996</v>
      </c>
      <c r="N671">
        <v>1</v>
      </c>
      <c r="O671">
        <v>0</v>
      </c>
      <c r="P671">
        <v>0</v>
      </c>
      <c r="Q671">
        <v>0</v>
      </c>
      <c r="R671">
        <v>1</v>
      </c>
      <c r="S671">
        <v>1</v>
      </c>
      <c r="T671" t="s">
        <v>32</v>
      </c>
      <c r="U671" t="s">
        <v>51</v>
      </c>
      <c r="V671">
        <v>694</v>
      </c>
      <c r="W671">
        <v>42</v>
      </c>
    </row>
    <row r="672" spans="1:23" x14ac:dyDescent="0.3">
      <c r="A672" t="s">
        <v>97</v>
      </c>
      <c r="B672" t="s">
        <v>98</v>
      </c>
      <c r="C672" t="s">
        <v>99</v>
      </c>
      <c r="D672" t="s">
        <v>100</v>
      </c>
      <c r="E672">
        <v>93901</v>
      </c>
      <c r="F672" t="s">
        <v>27</v>
      </c>
      <c r="G672" t="s">
        <v>28</v>
      </c>
      <c r="H672" t="s">
        <v>101</v>
      </c>
      <c r="I672" t="s">
        <v>102</v>
      </c>
      <c r="J672">
        <v>1980</v>
      </c>
      <c r="K672" t="s">
        <v>31</v>
      </c>
      <c r="L672">
        <v>0</v>
      </c>
      <c r="M672">
        <v>4.0999999999999996</v>
      </c>
      <c r="N672">
        <v>1</v>
      </c>
      <c r="O672">
        <v>0</v>
      </c>
      <c r="P672">
        <v>0</v>
      </c>
      <c r="Q672">
        <v>0</v>
      </c>
      <c r="R672">
        <v>1</v>
      </c>
      <c r="S672">
        <v>1</v>
      </c>
      <c r="T672" t="s">
        <v>32</v>
      </c>
      <c r="U672" t="s">
        <v>51</v>
      </c>
      <c r="V672">
        <v>694</v>
      </c>
      <c r="W672">
        <v>42</v>
      </c>
    </row>
    <row r="673" spans="1:23" x14ac:dyDescent="0.3">
      <c r="A673" t="s">
        <v>97</v>
      </c>
      <c r="B673" t="s">
        <v>98</v>
      </c>
      <c r="C673" t="s">
        <v>99</v>
      </c>
      <c r="D673" t="s">
        <v>489</v>
      </c>
      <c r="E673">
        <v>93901</v>
      </c>
      <c r="F673" t="s">
        <v>27</v>
      </c>
      <c r="G673" t="s">
        <v>28</v>
      </c>
      <c r="H673" t="s">
        <v>101</v>
      </c>
      <c r="I673" t="s">
        <v>102</v>
      </c>
      <c r="J673">
        <v>1980</v>
      </c>
      <c r="K673" t="s">
        <v>31</v>
      </c>
      <c r="L673">
        <v>0</v>
      </c>
      <c r="M673">
        <v>4.0999999999999996</v>
      </c>
      <c r="N673">
        <v>1</v>
      </c>
      <c r="O673">
        <v>0</v>
      </c>
      <c r="P673">
        <v>0</v>
      </c>
      <c r="Q673">
        <v>0</v>
      </c>
      <c r="R673">
        <v>1</v>
      </c>
      <c r="S673">
        <v>1</v>
      </c>
      <c r="T673" t="s">
        <v>32</v>
      </c>
      <c r="U673" t="s">
        <v>51</v>
      </c>
      <c r="V673">
        <v>696</v>
      </c>
      <c r="W673">
        <v>42</v>
      </c>
    </row>
    <row r="674" spans="1:23" x14ac:dyDescent="0.3">
      <c r="A674" t="s">
        <v>97</v>
      </c>
      <c r="B674" t="s">
        <v>98</v>
      </c>
      <c r="C674" t="s">
        <v>99</v>
      </c>
      <c r="D674" t="s">
        <v>489</v>
      </c>
      <c r="E674">
        <v>93901</v>
      </c>
      <c r="F674" t="s">
        <v>27</v>
      </c>
      <c r="G674" t="s">
        <v>28</v>
      </c>
      <c r="H674" t="s">
        <v>101</v>
      </c>
      <c r="I674" t="s">
        <v>102</v>
      </c>
      <c r="J674">
        <v>1980</v>
      </c>
      <c r="K674" t="s">
        <v>31</v>
      </c>
      <c r="L674">
        <v>0</v>
      </c>
      <c r="M674">
        <v>4.0999999999999996</v>
      </c>
      <c r="N674">
        <v>1</v>
      </c>
      <c r="O674">
        <v>0</v>
      </c>
      <c r="P674">
        <v>0</v>
      </c>
      <c r="Q674">
        <v>0</v>
      </c>
      <c r="R674">
        <v>1</v>
      </c>
      <c r="S674">
        <v>1</v>
      </c>
      <c r="T674" t="s">
        <v>32</v>
      </c>
      <c r="U674" t="s">
        <v>51</v>
      </c>
      <c r="V674">
        <v>696</v>
      </c>
      <c r="W674">
        <v>42</v>
      </c>
    </row>
    <row r="675" spans="1:23" x14ac:dyDescent="0.3">
      <c r="A675" t="s">
        <v>97</v>
      </c>
      <c r="B675" t="s">
        <v>98</v>
      </c>
      <c r="C675" t="s">
        <v>99</v>
      </c>
      <c r="D675" t="s">
        <v>497</v>
      </c>
      <c r="E675">
        <v>93901</v>
      </c>
      <c r="F675" t="s">
        <v>27</v>
      </c>
      <c r="G675" t="s">
        <v>28</v>
      </c>
      <c r="H675" t="s">
        <v>101</v>
      </c>
      <c r="I675" t="s">
        <v>102</v>
      </c>
      <c r="J675">
        <v>1980</v>
      </c>
      <c r="K675" t="s">
        <v>31</v>
      </c>
      <c r="L675">
        <v>0</v>
      </c>
      <c r="M675">
        <v>4.0999999999999996</v>
      </c>
      <c r="N675">
        <v>1</v>
      </c>
      <c r="O675">
        <v>0</v>
      </c>
      <c r="P675">
        <v>0</v>
      </c>
      <c r="Q675">
        <v>0</v>
      </c>
      <c r="R675">
        <v>1</v>
      </c>
      <c r="S675">
        <v>1</v>
      </c>
      <c r="T675" t="s">
        <v>32</v>
      </c>
      <c r="U675" t="s">
        <v>51</v>
      </c>
      <c r="V675">
        <v>696</v>
      </c>
      <c r="W675">
        <v>42</v>
      </c>
    </row>
    <row r="676" spans="1:23" x14ac:dyDescent="0.3">
      <c r="A676" t="s">
        <v>97</v>
      </c>
      <c r="B676" t="s">
        <v>98</v>
      </c>
      <c r="C676" t="s">
        <v>99</v>
      </c>
      <c r="D676" t="s">
        <v>489</v>
      </c>
      <c r="E676">
        <v>93901</v>
      </c>
      <c r="F676" t="s">
        <v>27</v>
      </c>
      <c r="G676" t="s">
        <v>28</v>
      </c>
      <c r="H676" t="s">
        <v>101</v>
      </c>
      <c r="I676" t="s">
        <v>102</v>
      </c>
      <c r="J676">
        <v>1980</v>
      </c>
      <c r="K676" t="s">
        <v>31</v>
      </c>
      <c r="L676">
        <v>0</v>
      </c>
      <c r="M676">
        <v>4.0999999999999996</v>
      </c>
      <c r="N676">
        <v>1</v>
      </c>
      <c r="O676">
        <v>0</v>
      </c>
      <c r="P676">
        <v>0</v>
      </c>
      <c r="Q676">
        <v>0</v>
      </c>
      <c r="R676">
        <v>1</v>
      </c>
      <c r="S676">
        <v>1</v>
      </c>
      <c r="T676" t="s">
        <v>32</v>
      </c>
      <c r="U676" t="s">
        <v>51</v>
      </c>
      <c r="V676">
        <v>696</v>
      </c>
      <c r="W676">
        <v>42</v>
      </c>
    </row>
    <row r="677" spans="1:23" x14ac:dyDescent="0.3">
      <c r="A677" t="s">
        <v>97</v>
      </c>
      <c r="B677" t="s">
        <v>98</v>
      </c>
      <c r="C677" t="s">
        <v>99</v>
      </c>
      <c r="D677" t="s">
        <v>497</v>
      </c>
      <c r="E677">
        <v>93901</v>
      </c>
      <c r="F677" t="s">
        <v>27</v>
      </c>
      <c r="G677" t="s">
        <v>28</v>
      </c>
      <c r="H677" t="s">
        <v>101</v>
      </c>
      <c r="I677" t="s">
        <v>102</v>
      </c>
      <c r="J677">
        <v>1980</v>
      </c>
      <c r="K677" t="s">
        <v>31</v>
      </c>
      <c r="L677">
        <v>0</v>
      </c>
      <c r="M677">
        <v>4.0999999999999996</v>
      </c>
      <c r="N677">
        <v>1</v>
      </c>
      <c r="O677">
        <v>0</v>
      </c>
      <c r="P677">
        <v>0</v>
      </c>
      <c r="Q677">
        <v>0</v>
      </c>
      <c r="R677">
        <v>1</v>
      </c>
      <c r="S677">
        <v>1</v>
      </c>
      <c r="T677" t="s">
        <v>32</v>
      </c>
      <c r="U677" t="s">
        <v>51</v>
      </c>
      <c r="V677">
        <v>696</v>
      </c>
      <c r="W677">
        <v>42</v>
      </c>
    </row>
    <row r="678" spans="1:23" x14ac:dyDescent="0.3">
      <c r="A678" t="s">
        <v>97</v>
      </c>
      <c r="B678" t="s">
        <v>98</v>
      </c>
      <c r="C678" t="s">
        <v>99</v>
      </c>
      <c r="D678" t="s">
        <v>489</v>
      </c>
      <c r="E678">
        <v>93901</v>
      </c>
      <c r="F678" t="s">
        <v>27</v>
      </c>
      <c r="G678" t="s">
        <v>28</v>
      </c>
      <c r="H678" t="s">
        <v>101</v>
      </c>
      <c r="I678" t="s">
        <v>102</v>
      </c>
      <c r="J678">
        <v>1980</v>
      </c>
      <c r="K678" t="s">
        <v>31</v>
      </c>
      <c r="L678">
        <v>0</v>
      </c>
      <c r="M678">
        <v>4.0999999999999996</v>
      </c>
      <c r="N678">
        <v>1</v>
      </c>
      <c r="O678">
        <v>0</v>
      </c>
      <c r="P678">
        <v>0</v>
      </c>
      <c r="Q678">
        <v>0</v>
      </c>
      <c r="R678">
        <v>1</v>
      </c>
      <c r="S678">
        <v>1</v>
      </c>
      <c r="T678" t="s">
        <v>32</v>
      </c>
      <c r="U678" t="s">
        <v>51</v>
      </c>
      <c r="V678">
        <v>696</v>
      </c>
      <c r="W678">
        <v>42</v>
      </c>
    </row>
    <row r="679" spans="1:23" x14ac:dyDescent="0.3">
      <c r="A679" t="s">
        <v>1156</v>
      </c>
      <c r="B679" t="s">
        <v>1157</v>
      </c>
      <c r="C679" t="s">
        <v>1158</v>
      </c>
      <c r="D679" t="s">
        <v>1159</v>
      </c>
      <c r="E679">
        <v>93967</v>
      </c>
      <c r="F679" t="s">
        <v>85</v>
      </c>
      <c r="G679" t="s">
        <v>48</v>
      </c>
      <c r="H679" t="s">
        <v>29</v>
      </c>
      <c r="I679" t="s">
        <v>69</v>
      </c>
      <c r="J679">
        <v>2001</v>
      </c>
      <c r="K679" t="s">
        <v>50</v>
      </c>
      <c r="L679">
        <v>0</v>
      </c>
      <c r="M679">
        <v>4.5999999999999996</v>
      </c>
      <c r="N679">
        <v>0</v>
      </c>
      <c r="O679">
        <v>0</v>
      </c>
      <c r="P679">
        <v>0</v>
      </c>
      <c r="Q679">
        <v>0</v>
      </c>
      <c r="R679">
        <v>1</v>
      </c>
      <c r="S679">
        <v>0</v>
      </c>
      <c r="T679" t="s">
        <v>222</v>
      </c>
      <c r="U679" t="s">
        <v>51</v>
      </c>
      <c r="V679">
        <v>666</v>
      </c>
      <c r="W679">
        <v>21</v>
      </c>
    </row>
    <row r="680" spans="1:23" x14ac:dyDescent="0.3">
      <c r="A680" t="s">
        <v>473</v>
      </c>
      <c r="B680" t="s">
        <v>58</v>
      </c>
      <c r="C680" t="s">
        <v>474</v>
      </c>
      <c r="D680" t="s">
        <v>475</v>
      </c>
      <c r="E680">
        <v>94000</v>
      </c>
      <c r="F680" t="s">
        <v>55</v>
      </c>
      <c r="G680" t="s">
        <v>28</v>
      </c>
      <c r="H680" t="s">
        <v>56</v>
      </c>
      <c r="I680" t="s">
        <v>56</v>
      </c>
      <c r="K680" t="s">
        <v>50</v>
      </c>
      <c r="L680">
        <v>0</v>
      </c>
      <c r="N680">
        <v>1</v>
      </c>
      <c r="O680">
        <v>0</v>
      </c>
      <c r="P680">
        <v>0</v>
      </c>
      <c r="Q680">
        <v>0</v>
      </c>
      <c r="R680">
        <v>1</v>
      </c>
      <c r="S680">
        <v>0</v>
      </c>
      <c r="T680" t="s">
        <v>32</v>
      </c>
      <c r="U680" t="s">
        <v>42</v>
      </c>
      <c r="V680">
        <v>206</v>
      </c>
    </row>
    <row r="681" spans="1:23" x14ac:dyDescent="0.3">
      <c r="A681" t="s">
        <v>416</v>
      </c>
      <c r="B681" t="s">
        <v>58</v>
      </c>
      <c r="C681" t="s">
        <v>417</v>
      </c>
      <c r="D681" t="s">
        <v>418</v>
      </c>
      <c r="E681">
        <v>94113</v>
      </c>
      <c r="F681" t="s">
        <v>27</v>
      </c>
      <c r="G681" t="s">
        <v>28</v>
      </c>
      <c r="H681" t="s">
        <v>384</v>
      </c>
      <c r="I681" t="s">
        <v>385</v>
      </c>
      <c r="J681">
        <v>1969</v>
      </c>
      <c r="K681" t="s">
        <v>31</v>
      </c>
      <c r="L681">
        <v>0</v>
      </c>
      <c r="M681">
        <v>3.2</v>
      </c>
      <c r="N681">
        <v>1</v>
      </c>
      <c r="O681">
        <v>0</v>
      </c>
      <c r="P681">
        <v>0</v>
      </c>
      <c r="Q681">
        <v>0</v>
      </c>
      <c r="R681">
        <v>0</v>
      </c>
      <c r="S681">
        <v>0</v>
      </c>
      <c r="T681" t="s">
        <v>32</v>
      </c>
      <c r="U681" t="s">
        <v>51</v>
      </c>
      <c r="V681">
        <v>552</v>
      </c>
      <c r="W681">
        <v>53</v>
      </c>
    </row>
    <row r="682" spans="1:23" x14ac:dyDescent="0.3">
      <c r="A682" t="s">
        <v>1734</v>
      </c>
      <c r="B682" t="s">
        <v>1802</v>
      </c>
      <c r="C682" t="s">
        <v>1736</v>
      </c>
      <c r="D682" t="s">
        <v>1803</v>
      </c>
      <c r="E682">
        <v>94450</v>
      </c>
      <c r="F682" t="s">
        <v>67</v>
      </c>
      <c r="G682" t="s">
        <v>265</v>
      </c>
      <c r="H682" t="s">
        <v>446</v>
      </c>
      <c r="I682" t="s">
        <v>447</v>
      </c>
      <c r="J682">
        <v>1978</v>
      </c>
      <c r="K682" t="s">
        <v>50</v>
      </c>
      <c r="L682">
        <v>0</v>
      </c>
      <c r="M682">
        <v>3.9</v>
      </c>
      <c r="N682">
        <v>1</v>
      </c>
      <c r="O682">
        <v>0</v>
      </c>
      <c r="P682">
        <v>0</v>
      </c>
      <c r="Q682">
        <v>1</v>
      </c>
      <c r="R682">
        <v>0</v>
      </c>
      <c r="S682">
        <v>1</v>
      </c>
      <c r="T682" t="s">
        <v>509</v>
      </c>
      <c r="U682" t="s">
        <v>51</v>
      </c>
      <c r="V682">
        <v>764</v>
      </c>
      <c r="W682">
        <v>44</v>
      </c>
    </row>
    <row r="683" spans="1:23" x14ac:dyDescent="0.3">
      <c r="A683" t="s">
        <v>408</v>
      </c>
      <c r="B683" t="s">
        <v>409</v>
      </c>
      <c r="C683" t="s">
        <v>410</v>
      </c>
      <c r="D683" t="s">
        <v>411</v>
      </c>
      <c r="E683">
        <v>94485</v>
      </c>
      <c r="F683" t="s">
        <v>85</v>
      </c>
      <c r="G683" t="s">
        <v>48</v>
      </c>
      <c r="H683" t="s">
        <v>297</v>
      </c>
      <c r="I683" t="s">
        <v>298</v>
      </c>
      <c r="J683">
        <v>1937</v>
      </c>
      <c r="K683" t="s">
        <v>261</v>
      </c>
      <c r="L683">
        <v>0</v>
      </c>
      <c r="M683">
        <v>4.7</v>
      </c>
      <c r="N683">
        <v>1</v>
      </c>
      <c r="O683">
        <v>0</v>
      </c>
      <c r="P683">
        <v>0</v>
      </c>
      <c r="Q683">
        <v>0</v>
      </c>
      <c r="R683">
        <v>0</v>
      </c>
      <c r="S683">
        <v>1</v>
      </c>
      <c r="T683" t="s">
        <v>32</v>
      </c>
      <c r="U683" t="s">
        <v>42</v>
      </c>
      <c r="V683">
        <v>173</v>
      </c>
      <c r="W683">
        <v>85</v>
      </c>
    </row>
    <row r="684" spans="1:23" x14ac:dyDescent="0.3">
      <c r="A684" t="s">
        <v>1238</v>
      </c>
      <c r="B684" t="s">
        <v>1239</v>
      </c>
      <c r="C684" t="s">
        <v>1050</v>
      </c>
      <c r="D684" t="s">
        <v>1240</v>
      </c>
      <c r="E684">
        <v>94580</v>
      </c>
      <c r="F684" t="s">
        <v>60</v>
      </c>
      <c r="G684" t="s">
        <v>48</v>
      </c>
      <c r="H684" t="s">
        <v>56</v>
      </c>
      <c r="I684" t="s">
        <v>56</v>
      </c>
      <c r="K684" t="s">
        <v>50</v>
      </c>
      <c r="L684">
        <v>1</v>
      </c>
      <c r="M684">
        <v>3.4</v>
      </c>
      <c r="N684">
        <v>0</v>
      </c>
      <c r="O684">
        <v>0</v>
      </c>
      <c r="P684">
        <v>0</v>
      </c>
      <c r="Q684">
        <v>0</v>
      </c>
      <c r="R684">
        <v>0</v>
      </c>
      <c r="S684">
        <v>0</v>
      </c>
      <c r="T684" t="s">
        <v>222</v>
      </c>
      <c r="U684" t="s">
        <v>42</v>
      </c>
      <c r="V684">
        <v>62</v>
      </c>
    </row>
    <row r="685" spans="1:23" x14ac:dyDescent="0.3">
      <c r="A685" t="s">
        <v>1048</v>
      </c>
      <c r="B685" t="s">
        <v>1049</v>
      </c>
      <c r="C685" t="s">
        <v>1050</v>
      </c>
      <c r="D685" t="s">
        <v>1051</v>
      </c>
      <c r="E685">
        <v>94719</v>
      </c>
      <c r="F685" t="s">
        <v>151</v>
      </c>
      <c r="G685" t="s">
        <v>48</v>
      </c>
      <c r="H685" t="s">
        <v>29</v>
      </c>
      <c r="I685" t="s">
        <v>146</v>
      </c>
      <c r="J685">
        <v>2012</v>
      </c>
      <c r="K685" t="s">
        <v>50</v>
      </c>
      <c r="L685">
        <v>0</v>
      </c>
      <c r="M685">
        <v>4.8</v>
      </c>
      <c r="N685">
        <v>0</v>
      </c>
      <c r="O685">
        <v>0</v>
      </c>
      <c r="P685">
        <v>1</v>
      </c>
      <c r="Q685">
        <v>0</v>
      </c>
      <c r="R685">
        <v>0</v>
      </c>
      <c r="S685">
        <v>0</v>
      </c>
      <c r="T685" t="s">
        <v>222</v>
      </c>
      <c r="U685" t="s">
        <v>42</v>
      </c>
      <c r="V685">
        <v>181</v>
      </c>
      <c r="W685">
        <v>10</v>
      </c>
    </row>
    <row r="686" spans="1:23" x14ac:dyDescent="0.3">
      <c r="A686" t="s">
        <v>1048</v>
      </c>
      <c r="B686" t="s">
        <v>1049</v>
      </c>
      <c r="C686" t="s">
        <v>1050</v>
      </c>
      <c r="D686" t="s">
        <v>1051</v>
      </c>
      <c r="E686">
        <v>94719</v>
      </c>
      <c r="F686" t="s">
        <v>151</v>
      </c>
      <c r="G686" t="s">
        <v>48</v>
      </c>
      <c r="H686" t="s">
        <v>29</v>
      </c>
      <c r="I686" t="s">
        <v>146</v>
      </c>
      <c r="J686">
        <v>2012</v>
      </c>
      <c r="K686" t="s">
        <v>50</v>
      </c>
      <c r="L686">
        <v>0</v>
      </c>
      <c r="M686">
        <v>4.8</v>
      </c>
      <c r="N686">
        <v>0</v>
      </c>
      <c r="O686">
        <v>0</v>
      </c>
      <c r="P686">
        <v>1</v>
      </c>
      <c r="Q686">
        <v>0</v>
      </c>
      <c r="R686">
        <v>0</v>
      </c>
      <c r="S686">
        <v>0</v>
      </c>
      <c r="T686" t="s">
        <v>222</v>
      </c>
      <c r="U686" t="s">
        <v>42</v>
      </c>
      <c r="V686">
        <v>181</v>
      </c>
      <c r="W686">
        <v>10</v>
      </c>
    </row>
    <row r="687" spans="1:23" x14ac:dyDescent="0.3">
      <c r="A687" t="s">
        <v>1213</v>
      </c>
      <c r="B687" t="s">
        <v>387</v>
      </c>
      <c r="C687" t="s">
        <v>62</v>
      </c>
      <c r="D687" t="s">
        <v>1214</v>
      </c>
      <c r="E687">
        <v>94974</v>
      </c>
      <c r="F687" t="s">
        <v>27</v>
      </c>
      <c r="G687" t="s">
        <v>28</v>
      </c>
      <c r="H687" t="s">
        <v>570</v>
      </c>
      <c r="I687" t="s">
        <v>570</v>
      </c>
      <c r="J687">
        <v>1917</v>
      </c>
      <c r="K687" t="s">
        <v>82</v>
      </c>
      <c r="L687">
        <v>0</v>
      </c>
      <c r="M687">
        <v>3.7</v>
      </c>
      <c r="N687">
        <v>0</v>
      </c>
      <c r="O687">
        <v>0</v>
      </c>
      <c r="P687">
        <v>1</v>
      </c>
      <c r="Q687">
        <v>0</v>
      </c>
      <c r="R687">
        <v>0</v>
      </c>
      <c r="S687">
        <v>0</v>
      </c>
      <c r="T687" t="s">
        <v>222</v>
      </c>
      <c r="U687" t="s">
        <v>51</v>
      </c>
      <c r="V687">
        <v>499</v>
      </c>
      <c r="W687">
        <v>105</v>
      </c>
    </row>
    <row r="688" spans="1:23" x14ac:dyDescent="0.3">
      <c r="A688" t="s">
        <v>152</v>
      </c>
      <c r="B688" t="s">
        <v>153</v>
      </c>
      <c r="C688" t="s">
        <v>154</v>
      </c>
      <c r="D688" t="s">
        <v>155</v>
      </c>
      <c r="E688">
        <v>95000</v>
      </c>
      <c r="F688" t="s">
        <v>27</v>
      </c>
      <c r="G688" t="s">
        <v>28</v>
      </c>
      <c r="H688" t="s">
        <v>156</v>
      </c>
      <c r="I688" t="s">
        <v>157</v>
      </c>
      <c r="J688">
        <v>1966</v>
      </c>
      <c r="K688" t="s">
        <v>41</v>
      </c>
      <c r="L688">
        <v>0</v>
      </c>
      <c r="M688">
        <v>3.8</v>
      </c>
      <c r="N688">
        <v>1</v>
      </c>
      <c r="O688">
        <v>1</v>
      </c>
      <c r="P688">
        <v>0</v>
      </c>
      <c r="Q688">
        <v>0</v>
      </c>
      <c r="R688">
        <v>1</v>
      </c>
      <c r="S688">
        <v>1</v>
      </c>
      <c r="T688" t="s">
        <v>32</v>
      </c>
      <c r="U688" t="s">
        <v>51</v>
      </c>
      <c r="V688">
        <v>1045</v>
      </c>
      <c r="W688">
        <v>56</v>
      </c>
    </row>
    <row r="689" spans="1:23" x14ac:dyDescent="0.3">
      <c r="A689" t="s">
        <v>1032</v>
      </c>
      <c r="B689" t="s">
        <v>1033</v>
      </c>
      <c r="C689" t="s">
        <v>36</v>
      </c>
      <c r="D689" t="s">
        <v>1034</v>
      </c>
      <c r="E689">
        <v>95000</v>
      </c>
      <c r="F689" t="s">
        <v>67</v>
      </c>
      <c r="G689" t="s">
        <v>28</v>
      </c>
      <c r="H689" t="s">
        <v>56</v>
      </c>
      <c r="I689" t="s">
        <v>56</v>
      </c>
      <c r="K689" t="s">
        <v>50</v>
      </c>
      <c r="L689">
        <v>1</v>
      </c>
      <c r="M689">
        <v>4.5</v>
      </c>
      <c r="N689">
        <v>1</v>
      </c>
      <c r="O689">
        <v>0</v>
      </c>
      <c r="P689">
        <v>0</v>
      </c>
      <c r="Q689">
        <v>0</v>
      </c>
      <c r="R689">
        <v>1</v>
      </c>
      <c r="S689">
        <v>0</v>
      </c>
      <c r="T689" t="s">
        <v>222</v>
      </c>
      <c r="U689" t="s">
        <v>51</v>
      </c>
      <c r="V689">
        <v>358</v>
      </c>
    </row>
    <row r="690" spans="1:23" x14ac:dyDescent="0.3">
      <c r="A690" t="s">
        <v>1032</v>
      </c>
      <c r="B690" t="s">
        <v>1033</v>
      </c>
      <c r="C690" t="s">
        <v>36</v>
      </c>
      <c r="D690" t="s">
        <v>1034</v>
      </c>
      <c r="E690">
        <v>95000</v>
      </c>
      <c r="F690" t="s">
        <v>67</v>
      </c>
      <c r="G690" t="s">
        <v>28</v>
      </c>
      <c r="H690" t="s">
        <v>56</v>
      </c>
      <c r="I690" t="s">
        <v>56</v>
      </c>
      <c r="K690" t="s">
        <v>50</v>
      </c>
      <c r="L690">
        <v>1</v>
      </c>
      <c r="M690">
        <v>4.5</v>
      </c>
      <c r="N690">
        <v>1</v>
      </c>
      <c r="O690">
        <v>0</v>
      </c>
      <c r="P690">
        <v>0</v>
      </c>
      <c r="Q690">
        <v>0</v>
      </c>
      <c r="R690">
        <v>1</v>
      </c>
      <c r="S690">
        <v>0</v>
      </c>
      <c r="T690" t="s">
        <v>222</v>
      </c>
      <c r="U690" t="s">
        <v>51</v>
      </c>
      <c r="V690">
        <v>358</v>
      </c>
    </row>
    <row r="691" spans="1:23" x14ac:dyDescent="0.3">
      <c r="A691" t="s">
        <v>1113</v>
      </c>
      <c r="B691" t="s">
        <v>387</v>
      </c>
      <c r="C691" t="s">
        <v>62</v>
      </c>
      <c r="D691" t="s">
        <v>1114</v>
      </c>
      <c r="E691">
        <v>95136</v>
      </c>
      <c r="F691" t="s">
        <v>67</v>
      </c>
      <c r="G691" t="s">
        <v>48</v>
      </c>
      <c r="H691" t="s">
        <v>29</v>
      </c>
      <c r="I691" t="s">
        <v>30</v>
      </c>
      <c r="J691">
        <v>1980</v>
      </c>
      <c r="K691" t="s">
        <v>212</v>
      </c>
      <c r="L691">
        <v>0</v>
      </c>
      <c r="M691">
        <v>4.2</v>
      </c>
      <c r="N691">
        <v>1</v>
      </c>
      <c r="O691">
        <v>1</v>
      </c>
      <c r="P691">
        <v>0</v>
      </c>
      <c r="Q691">
        <v>1</v>
      </c>
      <c r="R691">
        <v>0</v>
      </c>
      <c r="S691">
        <v>0</v>
      </c>
      <c r="T691" t="s">
        <v>222</v>
      </c>
      <c r="U691" t="s">
        <v>51</v>
      </c>
      <c r="V691">
        <v>336</v>
      </c>
      <c r="W691">
        <v>42</v>
      </c>
    </row>
    <row r="692" spans="1:23" x14ac:dyDescent="0.3">
      <c r="A692" t="s">
        <v>765</v>
      </c>
      <c r="B692" t="s">
        <v>766</v>
      </c>
      <c r="C692" t="s">
        <v>767</v>
      </c>
      <c r="D692" t="s">
        <v>768</v>
      </c>
      <c r="E692">
        <v>95293</v>
      </c>
      <c r="F692" t="s">
        <v>60</v>
      </c>
      <c r="G692" t="s">
        <v>48</v>
      </c>
      <c r="H692" t="s">
        <v>56</v>
      </c>
      <c r="I692" t="s">
        <v>56</v>
      </c>
      <c r="K692" t="s">
        <v>50</v>
      </c>
      <c r="L692">
        <v>0</v>
      </c>
      <c r="M692">
        <v>3.2</v>
      </c>
      <c r="N692">
        <v>1</v>
      </c>
      <c r="O692">
        <v>0</v>
      </c>
      <c r="P692">
        <v>0</v>
      </c>
      <c r="Q692">
        <v>0</v>
      </c>
      <c r="R692">
        <v>0</v>
      </c>
      <c r="S692">
        <v>1</v>
      </c>
      <c r="T692" t="s">
        <v>32</v>
      </c>
      <c r="U692" t="s">
        <v>42</v>
      </c>
      <c r="V692">
        <v>176</v>
      </c>
    </row>
    <row r="693" spans="1:23" x14ac:dyDescent="0.3">
      <c r="A693" t="s">
        <v>765</v>
      </c>
      <c r="B693" t="s">
        <v>766</v>
      </c>
      <c r="C693" t="s">
        <v>767</v>
      </c>
      <c r="D693" t="s">
        <v>768</v>
      </c>
      <c r="E693">
        <v>95293</v>
      </c>
      <c r="F693" t="s">
        <v>60</v>
      </c>
      <c r="G693" t="s">
        <v>48</v>
      </c>
      <c r="H693" t="s">
        <v>56</v>
      </c>
      <c r="I693" t="s">
        <v>56</v>
      </c>
      <c r="K693" t="s">
        <v>50</v>
      </c>
      <c r="L693">
        <v>0</v>
      </c>
      <c r="M693">
        <v>3.2</v>
      </c>
      <c r="N693">
        <v>1</v>
      </c>
      <c r="O693">
        <v>0</v>
      </c>
      <c r="P693">
        <v>0</v>
      </c>
      <c r="Q693">
        <v>0</v>
      </c>
      <c r="R693">
        <v>0</v>
      </c>
      <c r="S693">
        <v>1</v>
      </c>
      <c r="T693" t="s">
        <v>32</v>
      </c>
      <c r="U693" t="s">
        <v>42</v>
      </c>
      <c r="V693">
        <v>176</v>
      </c>
    </row>
    <row r="694" spans="1:23" x14ac:dyDescent="0.3">
      <c r="A694" t="s">
        <v>624</v>
      </c>
      <c r="B694" t="s">
        <v>625</v>
      </c>
      <c r="C694" t="s">
        <v>626</v>
      </c>
      <c r="D694" t="s">
        <v>627</v>
      </c>
      <c r="E694">
        <v>95401</v>
      </c>
      <c r="F694" t="s">
        <v>67</v>
      </c>
      <c r="G694" t="s">
        <v>347</v>
      </c>
      <c r="H694" t="s">
        <v>80</v>
      </c>
      <c r="I694" t="s">
        <v>545</v>
      </c>
      <c r="J694">
        <v>1929</v>
      </c>
      <c r="K694" t="s">
        <v>82</v>
      </c>
      <c r="L694">
        <v>0</v>
      </c>
      <c r="M694">
        <v>3.8</v>
      </c>
      <c r="N694">
        <v>1</v>
      </c>
      <c r="O694">
        <v>0</v>
      </c>
      <c r="P694">
        <v>0</v>
      </c>
      <c r="Q694">
        <v>1</v>
      </c>
      <c r="R694">
        <v>0</v>
      </c>
      <c r="S694">
        <v>0</v>
      </c>
      <c r="T694" t="s">
        <v>32</v>
      </c>
      <c r="U694" t="s">
        <v>51</v>
      </c>
      <c r="V694">
        <v>752</v>
      </c>
      <c r="W694">
        <v>93</v>
      </c>
    </row>
    <row r="695" spans="1:23" x14ac:dyDescent="0.3">
      <c r="A695" t="s">
        <v>624</v>
      </c>
      <c r="B695" t="s">
        <v>625</v>
      </c>
      <c r="C695" t="s">
        <v>626</v>
      </c>
      <c r="D695" t="s">
        <v>627</v>
      </c>
      <c r="E695">
        <v>95401</v>
      </c>
      <c r="F695" t="s">
        <v>67</v>
      </c>
      <c r="G695" t="s">
        <v>347</v>
      </c>
      <c r="H695" t="s">
        <v>80</v>
      </c>
      <c r="I695" t="s">
        <v>545</v>
      </c>
      <c r="J695">
        <v>1929</v>
      </c>
      <c r="K695" t="s">
        <v>82</v>
      </c>
      <c r="L695">
        <v>0</v>
      </c>
      <c r="M695">
        <v>3.8</v>
      </c>
      <c r="N695">
        <v>1</v>
      </c>
      <c r="O695">
        <v>0</v>
      </c>
      <c r="P695">
        <v>0</v>
      </c>
      <c r="Q695">
        <v>1</v>
      </c>
      <c r="R695">
        <v>0</v>
      </c>
      <c r="S695">
        <v>0</v>
      </c>
      <c r="T695" t="s">
        <v>32</v>
      </c>
      <c r="U695" t="s">
        <v>51</v>
      </c>
      <c r="V695">
        <v>752</v>
      </c>
      <c r="W695">
        <v>93</v>
      </c>
    </row>
    <row r="696" spans="1:23" x14ac:dyDescent="0.3">
      <c r="A696" t="s">
        <v>299</v>
      </c>
      <c r="B696" t="s">
        <v>58</v>
      </c>
      <c r="C696" t="s">
        <v>300</v>
      </c>
      <c r="D696" t="s">
        <v>301</v>
      </c>
      <c r="E696">
        <v>95490</v>
      </c>
      <c r="F696" t="s">
        <v>27</v>
      </c>
      <c r="G696" t="s">
        <v>28</v>
      </c>
      <c r="H696" t="s">
        <v>120</v>
      </c>
      <c r="I696" t="s">
        <v>302</v>
      </c>
      <c r="J696">
        <v>1903</v>
      </c>
      <c r="K696" t="s">
        <v>31</v>
      </c>
      <c r="L696">
        <v>0</v>
      </c>
      <c r="M696">
        <v>4.0999999999999996</v>
      </c>
      <c r="N696">
        <v>1</v>
      </c>
      <c r="O696">
        <v>0</v>
      </c>
      <c r="P696">
        <v>0</v>
      </c>
      <c r="Q696">
        <v>0</v>
      </c>
      <c r="R696">
        <v>1</v>
      </c>
      <c r="S696">
        <v>0</v>
      </c>
      <c r="T696" t="s">
        <v>32</v>
      </c>
      <c r="U696" t="s">
        <v>51</v>
      </c>
      <c r="V696">
        <v>322</v>
      </c>
      <c r="W696">
        <v>119</v>
      </c>
    </row>
    <row r="697" spans="1:23" x14ac:dyDescent="0.3">
      <c r="A697" t="s">
        <v>1152</v>
      </c>
      <c r="B697" t="s">
        <v>1153</v>
      </c>
      <c r="C697" t="s">
        <v>1154</v>
      </c>
      <c r="D697" t="s">
        <v>1155</v>
      </c>
      <c r="E697">
        <v>95585</v>
      </c>
      <c r="F697" t="s">
        <v>85</v>
      </c>
      <c r="G697" t="s">
        <v>28</v>
      </c>
      <c r="H697" t="s">
        <v>29</v>
      </c>
      <c r="I697" t="s">
        <v>69</v>
      </c>
      <c r="J697">
        <v>1995</v>
      </c>
      <c r="K697" t="s">
        <v>204</v>
      </c>
      <c r="L697">
        <v>0</v>
      </c>
      <c r="M697">
        <v>3.8</v>
      </c>
      <c r="N697">
        <v>1</v>
      </c>
      <c r="O697">
        <v>0</v>
      </c>
      <c r="P697">
        <v>0</v>
      </c>
      <c r="Q697">
        <v>1</v>
      </c>
      <c r="R697">
        <v>1</v>
      </c>
      <c r="S697">
        <v>0</v>
      </c>
      <c r="T697" t="s">
        <v>222</v>
      </c>
      <c r="U697" t="s">
        <v>51</v>
      </c>
      <c r="V697">
        <v>533</v>
      </c>
      <c r="W697">
        <v>27</v>
      </c>
    </row>
    <row r="698" spans="1:23" x14ac:dyDescent="0.3">
      <c r="A698" t="s">
        <v>694</v>
      </c>
      <c r="B698" t="s">
        <v>58</v>
      </c>
      <c r="C698" t="s">
        <v>695</v>
      </c>
      <c r="D698" t="s">
        <v>696</v>
      </c>
      <c r="E698">
        <v>95602</v>
      </c>
      <c r="F698" t="s">
        <v>27</v>
      </c>
      <c r="G698" t="s">
        <v>28</v>
      </c>
      <c r="H698" t="s">
        <v>120</v>
      </c>
      <c r="I698" t="s">
        <v>480</v>
      </c>
      <c r="J698">
        <v>1912</v>
      </c>
      <c r="K698" t="s">
        <v>41</v>
      </c>
      <c r="L698">
        <v>0</v>
      </c>
      <c r="M698">
        <v>4</v>
      </c>
      <c r="N698">
        <v>1</v>
      </c>
      <c r="O698">
        <v>1</v>
      </c>
      <c r="P698">
        <v>0</v>
      </c>
      <c r="Q698">
        <v>0</v>
      </c>
      <c r="R698">
        <v>0</v>
      </c>
      <c r="S698">
        <v>1</v>
      </c>
      <c r="T698" t="s">
        <v>32</v>
      </c>
      <c r="U698" t="s">
        <v>51</v>
      </c>
      <c r="V698">
        <v>673</v>
      </c>
      <c r="W698">
        <v>110</v>
      </c>
    </row>
    <row r="699" spans="1:23" x14ac:dyDescent="0.3">
      <c r="A699" t="s">
        <v>694</v>
      </c>
      <c r="B699" t="s">
        <v>58</v>
      </c>
      <c r="C699" t="s">
        <v>695</v>
      </c>
      <c r="D699" t="s">
        <v>696</v>
      </c>
      <c r="E699">
        <v>95602</v>
      </c>
      <c r="F699" t="s">
        <v>27</v>
      </c>
      <c r="G699" t="s">
        <v>28</v>
      </c>
      <c r="H699" t="s">
        <v>120</v>
      </c>
      <c r="I699" t="s">
        <v>480</v>
      </c>
      <c r="J699">
        <v>1912</v>
      </c>
      <c r="K699" t="s">
        <v>41</v>
      </c>
      <c r="L699">
        <v>0</v>
      </c>
      <c r="M699">
        <v>4</v>
      </c>
      <c r="N699">
        <v>1</v>
      </c>
      <c r="O699">
        <v>1</v>
      </c>
      <c r="P699">
        <v>0</v>
      </c>
      <c r="Q699">
        <v>0</v>
      </c>
      <c r="R699">
        <v>0</v>
      </c>
      <c r="S699">
        <v>1</v>
      </c>
      <c r="T699" t="s">
        <v>32</v>
      </c>
      <c r="U699" t="s">
        <v>51</v>
      </c>
      <c r="V699">
        <v>673</v>
      </c>
      <c r="W699">
        <v>110</v>
      </c>
    </row>
    <row r="700" spans="1:23" x14ac:dyDescent="0.3">
      <c r="A700" t="s">
        <v>729</v>
      </c>
      <c r="B700" t="s">
        <v>58</v>
      </c>
      <c r="C700" t="s">
        <v>291</v>
      </c>
      <c r="D700" t="s">
        <v>730</v>
      </c>
      <c r="E700">
        <v>95647</v>
      </c>
      <c r="F700" t="s">
        <v>47</v>
      </c>
      <c r="G700" t="s">
        <v>48</v>
      </c>
      <c r="H700" t="s">
        <v>684</v>
      </c>
      <c r="I700" t="s">
        <v>685</v>
      </c>
      <c r="J700">
        <v>1993</v>
      </c>
      <c r="K700" t="s">
        <v>166</v>
      </c>
      <c r="L700">
        <v>0</v>
      </c>
      <c r="M700">
        <v>4.4000000000000004</v>
      </c>
      <c r="N700">
        <v>1</v>
      </c>
      <c r="O700">
        <v>0</v>
      </c>
      <c r="P700">
        <v>0</v>
      </c>
      <c r="Q700">
        <v>1</v>
      </c>
      <c r="R700">
        <v>0</v>
      </c>
      <c r="S700">
        <v>0</v>
      </c>
      <c r="T700" t="s">
        <v>32</v>
      </c>
      <c r="U700" t="s">
        <v>51</v>
      </c>
      <c r="V700">
        <v>832</v>
      </c>
      <c r="W700">
        <v>29</v>
      </c>
    </row>
    <row r="701" spans="1:23" x14ac:dyDescent="0.3">
      <c r="A701" t="s">
        <v>729</v>
      </c>
      <c r="B701" t="s">
        <v>58</v>
      </c>
      <c r="C701" t="s">
        <v>291</v>
      </c>
      <c r="D701" t="s">
        <v>730</v>
      </c>
      <c r="E701">
        <v>95647</v>
      </c>
      <c r="F701" t="s">
        <v>47</v>
      </c>
      <c r="G701" t="s">
        <v>48</v>
      </c>
      <c r="H701" t="s">
        <v>684</v>
      </c>
      <c r="I701" t="s">
        <v>685</v>
      </c>
      <c r="J701">
        <v>1993</v>
      </c>
      <c r="K701" t="s">
        <v>166</v>
      </c>
      <c r="L701">
        <v>0</v>
      </c>
      <c r="M701">
        <v>4.4000000000000004</v>
      </c>
      <c r="N701">
        <v>1</v>
      </c>
      <c r="O701">
        <v>0</v>
      </c>
      <c r="P701">
        <v>0</v>
      </c>
      <c r="Q701">
        <v>1</v>
      </c>
      <c r="R701">
        <v>0</v>
      </c>
      <c r="S701">
        <v>0</v>
      </c>
      <c r="T701" t="s">
        <v>32</v>
      </c>
      <c r="U701" t="s">
        <v>51</v>
      </c>
      <c r="V701">
        <v>832</v>
      </c>
      <c r="W701">
        <v>29</v>
      </c>
    </row>
    <row r="702" spans="1:23" x14ac:dyDescent="0.3">
      <c r="A702" t="s">
        <v>275</v>
      </c>
      <c r="B702" t="s">
        <v>276</v>
      </c>
      <c r="C702" t="s">
        <v>201</v>
      </c>
      <c r="D702" t="s">
        <v>277</v>
      </c>
      <c r="E702">
        <v>95695</v>
      </c>
      <c r="F702" t="s">
        <v>60</v>
      </c>
      <c r="G702" t="s">
        <v>48</v>
      </c>
      <c r="H702" t="s">
        <v>56</v>
      </c>
      <c r="I702" t="s">
        <v>56</v>
      </c>
      <c r="K702" t="s">
        <v>50</v>
      </c>
      <c r="L702">
        <v>0</v>
      </c>
      <c r="M702">
        <v>2</v>
      </c>
      <c r="N702">
        <v>1</v>
      </c>
      <c r="O702">
        <v>1</v>
      </c>
      <c r="P702">
        <v>0</v>
      </c>
      <c r="Q702">
        <v>0</v>
      </c>
      <c r="R702">
        <v>1</v>
      </c>
      <c r="S702">
        <v>1</v>
      </c>
      <c r="T702" t="s">
        <v>32</v>
      </c>
      <c r="U702" t="s">
        <v>51</v>
      </c>
      <c r="V702">
        <v>686</v>
      </c>
    </row>
    <row r="703" spans="1:23" x14ac:dyDescent="0.3">
      <c r="A703" t="s">
        <v>990</v>
      </c>
      <c r="B703" t="s">
        <v>387</v>
      </c>
      <c r="C703" t="s">
        <v>991</v>
      </c>
      <c r="D703" t="s">
        <v>992</v>
      </c>
      <c r="E703">
        <v>95893</v>
      </c>
      <c r="F703" t="s">
        <v>60</v>
      </c>
      <c r="G703" t="s">
        <v>48</v>
      </c>
      <c r="H703" t="s">
        <v>56</v>
      </c>
      <c r="I703" t="s">
        <v>56</v>
      </c>
      <c r="K703" t="s">
        <v>50</v>
      </c>
      <c r="L703">
        <v>0</v>
      </c>
      <c r="M703">
        <v>4.2</v>
      </c>
      <c r="N703">
        <v>1</v>
      </c>
      <c r="O703">
        <v>1</v>
      </c>
      <c r="P703">
        <v>0</v>
      </c>
      <c r="Q703">
        <v>1</v>
      </c>
      <c r="R703">
        <v>0</v>
      </c>
      <c r="S703">
        <v>0</v>
      </c>
      <c r="T703" t="s">
        <v>222</v>
      </c>
      <c r="U703" t="s">
        <v>42</v>
      </c>
      <c r="V703">
        <v>174</v>
      </c>
    </row>
    <row r="704" spans="1:23" x14ac:dyDescent="0.3">
      <c r="A704" t="s">
        <v>990</v>
      </c>
      <c r="B704" t="s">
        <v>387</v>
      </c>
      <c r="C704" t="s">
        <v>991</v>
      </c>
      <c r="D704" t="s">
        <v>992</v>
      </c>
      <c r="E704">
        <v>95893</v>
      </c>
      <c r="F704" t="s">
        <v>60</v>
      </c>
      <c r="G704" t="s">
        <v>48</v>
      </c>
      <c r="H704" t="s">
        <v>56</v>
      </c>
      <c r="I704" t="s">
        <v>56</v>
      </c>
      <c r="K704" t="s">
        <v>50</v>
      </c>
      <c r="L704">
        <v>0</v>
      </c>
      <c r="M704">
        <v>4.2</v>
      </c>
      <c r="N704">
        <v>1</v>
      </c>
      <c r="O704">
        <v>1</v>
      </c>
      <c r="P704">
        <v>0</v>
      </c>
      <c r="Q704">
        <v>1</v>
      </c>
      <c r="R704">
        <v>0</v>
      </c>
      <c r="S704">
        <v>0</v>
      </c>
      <c r="T704" t="s">
        <v>222</v>
      </c>
      <c r="U704" t="s">
        <v>42</v>
      </c>
      <c r="V704">
        <v>174</v>
      </c>
    </row>
    <row r="705" spans="1:23" x14ac:dyDescent="0.3">
      <c r="A705" t="s">
        <v>937</v>
      </c>
      <c r="B705" t="s">
        <v>387</v>
      </c>
      <c r="C705" t="s">
        <v>938</v>
      </c>
      <c r="D705" t="s">
        <v>939</v>
      </c>
      <c r="E705">
        <v>95911</v>
      </c>
      <c r="F705" t="s">
        <v>27</v>
      </c>
      <c r="G705" t="s">
        <v>28</v>
      </c>
      <c r="H705" t="s">
        <v>29</v>
      </c>
      <c r="I705" t="s">
        <v>30</v>
      </c>
      <c r="J705">
        <v>1939</v>
      </c>
      <c r="K705" t="s">
        <v>50</v>
      </c>
      <c r="L705">
        <v>0</v>
      </c>
      <c r="M705">
        <v>4.2</v>
      </c>
      <c r="N705">
        <v>0</v>
      </c>
      <c r="O705">
        <v>0</v>
      </c>
      <c r="P705">
        <v>0</v>
      </c>
      <c r="Q705">
        <v>0</v>
      </c>
      <c r="R705">
        <v>1</v>
      </c>
      <c r="S705">
        <v>0</v>
      </c>
      <c r="T705" t="s">
        <v>222</v>
      </c>
      <c r="U705" t="s">
        <v>51</v>
      </c>
      <c r="V705">
        <v>405</v>
      </c>
      <c r="W705">
        <v>83</v>
      </c>
    </row>
    <row r="706" spans="1:23" x14ac:dyDescent="0.3">
      <c r="A706" t="s">
        <v>937</v>
      </c>
      <c r="B706" t="s">
        <v>387</v>
      </c>
      <c r="C706" t="s">
        <v>938</v>
      </c>
      <c r="D706" t="s">
        <v>939</v>
      </c>
      <c r="E706">
        <v>95911</v>
      </c>
      <c r="F706" t="s">
        <v>27</v>
      </c>
      <c r="G706" t="s">
        <v>28</v>
      </c>
      <c r="H706" t="s">
        <v>29</v>
      </c>
      <c r="I706" t="s">
        <v>30</v>
      </c>
      <c r="J706">
        <v>1939</v>
      </c>
      <c r="K706" t="s">
        <v>50</v>
      </c>
      <c r="L706">
        <v>0</v>
      </c>
      <c r="M706">
        <v>4.2</v>
      </c>
      <c r="N706">
        <v>0</v>
      </c>
      <c r="O706">
        <v>0</v>
      </c>
      <c r="P706">
        <v>0</v>
      </c>
      <c r="Q706">
        <v>0</v>
      </c>
      <c r="R706">
        <v>1</v>
      </c>
      <c r="S706">
        <v>0</v>
      </c>
      <c r="T706" t="s">
        <v>222</v>
      </c>
      <c r="U706" t="s">
        <v>51</v>
      </c>
      <c r="V706">
        <v>405</v>
      </c>
      <c r="W706">
        <v>83</v>
      </c>
    </row>
    <row r="707" spans="1:23" x14ac:dyDescent="0.3">
      <c r="A707" t="s">
        <v>937</v>
      </c>
      <c r="B707" t="s">
        <v>387</v>
      </c>
      <c r="C707" t="s">
        <v>938</v>
      </c>
      <c r="D707" t="s">
        <v>939</v>
      </c>
      <c r="E707">
        <v>95911</v>
      </c>
      <c r="F707" t="s">
        <v>27</v>
      </c>
      <c r="G707" t="s">
        <v>28</v>
      </c>
      <c r="H707" t="s">
        <v>29</v>
      </c>
      <c r="I707" t="s">
        <v>30</v>
      </c>
      <c r="J707">
        <v>1939</v>
      </c>
      <c r="K707" t="s">
        <v>50</v>
      </c>
      <c r="L707">
        <v>0</v>
      </c>
      <c r="M707">
        <v>4.2</v>
      </c>
      <c r="N707">
        <v>0</v>
      </c>
      <c r="O707">
        <v>0</v>
      </c>
      <c r="P707">
        <v>0</v>
      </c>
      <c r="Q707">
        <v>0</v>
      </c>
      <c r="R707">
        <v>1</v>
      </c>
      <c r="S707">
        <v>0</v>
      </c>
      <c r="T707" t="s">
        <v>222</v>
      </c>
      <c r="U707" t="s">
        <v>51</v>
      </c>
      <c r="V707">
        <v>405</v>
      </c>
      <c r="W707">
        <v>83</v>
      </c>
    </row>
    <row r="708" spans="1:23" x14ac:dyDescent="0.3">
      <c r="A708" t="s">
        <v>937</v>
      </c>
      <c r="B708" t="s">
        <v>387</v>
      </c>
      <c r="C708" t="s">
        <v>938</v>
      </c>
      <c r="D708" t="s">
        <v>939</v>
      </c>
      <c r="E708">
        <v>95911</v>
      </c>
      <c r="F708" t="s">
        <v>27</v>
      </c>
      <c r="G708" t="s">
        <v>28</v>
      </c>
      <c r="H708" t="s">
        <v>29</v>
      </c>
      <c r="I708" t="s">
        <v>30</v>
      </c>
      <c r="J708">
        <v>1939</v>
      </c>
      <c r="K708" t="s">
        <v>50</v>
      </c>
      <c r="L708">
        <v>0</v>
      </c>
      <c r="M708">
        <v>4.2</v>
      </c>
      <c r="N708">
        <v>0</v>
      </c>
      <c r="O708">
        <v>0</v>
      </c>
      <c r="P708">
        <v>0</v>
      </c>
      <c r="Q708">
        <v>0</v>
      </c>
      <c r="R708">
        <v>1</v>
      </c>
      <c r="S708">
        <v>0</v>
      </c>
      <c r="T708" t="s">
        <v>222</v>
      </c>
      <c r="U708" t="s">
        <v>51</v>
      </c>
      <c r="V708">
        <v>405</v>
      </c>
      <c r="W708">
        <v>83</v>
      </c>
    </row>
    <row r="709" spans="1:23" x14ac:dyDescent="0.3">
      <c r="A709" t="s">
        <v>937</v>
      </c>
      <c r="B709" t="s">
        <v>387</v>
      </c>
      <c r="C709" t="s">
        <v>938</v>
      </c>
      <c r="D709" t="s">
        <v>939</v>
      </c>
      <c r="E709">
        <v>95911</v>
      </c>
      <c r="F709" t="s">
        <v>27</v>
      </c>
      <c r="G709" t="s">
        <v>28</v>
      </c>
      <c r="H709" t="s">
        <v>29</v>
      </c>
      <c r="I709" t="s">
        <v>30</v>
      </c>
      <c r="J709">
        <v>1939</v>
      </c>
      <c r="K709" t="s">
        <v>50</v>
      </c>
      <c r="L709">
        <v>0</v>
      </c>
      <c r="M709">
        <v>4.2</v>
      </c>
      <c r="N709">
        <v>0</v>
      </c>
      <c r="O709">
        <v>0</v>
      </c>
      <c r="P709">
        <v>0</v>
      </c>
      <c r="Q709">
        <v>0</v>
      </c>
      <c r="R709">
        <v>1</v>
      </c>
      <c r="S709">
        <v>0</v>
      </c>
      <c r="T709" t="s">
        <v>222</v>
      </c>
      <c r="U709" t="s">
        <v>51</v>
      </c>
      <c r="V709">
        <v>405</v>
      </c>
      <c r="W709">
        <v>83</v>
      </c>
    </row>
    <row r="710" spans="1:23" x14ac:dyDescent="0.3">
      <c r="A710" t="s">
        <v>937</v>
      </c>
      <c r="B710" t="s">
        <v>387</v>
      </c>
      <c r="C710" t="s">
        <v>938</v>
      </c>
      <c r="D710" t="s">
        <v>939</v>
      </c>
      <c r="E710">
        <v>95911</v>
      </c>
      <c r="F710" t="s">
        <v>27</v>
      </c>
      <c r="G710" t="s">
        <v>28</v>
      </c>
      <c r="H710" t="s">
        <v>29</v>
      </c>
      <c r="I710" t="s">
        <v>30</v>
      </c>
      <c r="J710">
        <v>1939</v>
      </c>
      <c r="K710" t="s">
        <v>50</v>
      </c>
      <c r="L710">
        <v>0</v>
      </c>
      <c r="M710">
        <v>4.2</v>
      </c>
      <c r="N710">
        <v>0</v>
      </c>
      <c r="O710">
        <v>0</v>
      </c>
      <c r="P710">
        <v>0</v>
      </c>
      <c r="Q710">
        <v>0</v>
      </c>
      <c r="R710">
        <v>1</v>
      </c>
      <c r="S710">
        <v>0</v>
      </c>
      <c r="T710" t="s">
        <v>222</v>
      </c>
      <c r="U710" t="s">
        <v>51</v>
      </c>
      <c r="V710">
        <v>405</v>
      </c>
      <c r="W710">
        <v>83</v>
      </c>
    </row>
    <row r="711" spans="1:23" x14ac:dyDescent="0.3">
      <c r="A711" t="s">
        <v>405</v>
      </c>
      <c r="B711" t="s">
        <v>148</v>
      </c>
      <c r="C711" t="s">
        <v>406</v>
      </c>
      <c r="D711" t="s">
        <v>407</v>
      </c>
      <c r="E711">
        <v>96278</v>
      </c>
      <c r="F711" t="s">
        <v>67</v>
      </c>
      <c r="G711" t="s">
        <v>48</v>
      </c>
      <c r="H711" t="s">
        <v>80</v>
      </c>
      <c r="I711" t="s">
        <v>81</v>
      </c>
      <c r="J711">
        <v>1961</v>
      </c>
      <c r="K711" t="s">
        <v>204</v>
      </c>
      <c r="L711">
        <v>0</v>
      </c>
      <c r="M711">
        <v>4.2</v>
      </c>
      <c r="N711">
        <v>1</v>
      </c>
      <c r="O711">
        <v>0</v>
      </c>
      <c r="P711">
        <v>0</v>
      </c>
      <c r="Q711">
        <v>0</v>
      </c>
      <c r="R711">
        <v>0</v>
      </c>
      <c r="S711">
        <v>1</v>
      </c>
      <c r="T711" t="s">
        <v>32</v>
      </c>
      <c r="U711" t="s">
        <v>33</v>
      </c>
      <c r="V711">
        <v>366</v>
      </c>
      <c r="W711">
        <v>61</v>
      </c>
    </row>
    <row r="712" spans="1:23" x14ac:dyDescent="0.3">
      <c r="A712" t="s">
        <v>817</v>
      </c>
      <c r="B712" t="s">
        <v>58</v>
      </c>
      <c r="C712" t="s">
        <v>168</v>
      </c>
      <c r="D712" t="s">
        <v>818</v>
      </c>
      <c r="E712">
        <v>96446</v>
      </c>
      <c r="F712" t="s">
        <v>151</v>
      </c>
      <c r="G712" t="s">
        <v>48</v>
      </c>
      <c r="H712" t="s">
        <v>29</v>
      </c>
      <c r="I712" t="s">
        <v>69</v>
      </c>
      <c r="J712">
        <v>2006</v>
      </c>
      <c r="K712" t="s">
        <v>166</v>
      </c>
      <c r="L712">
        <v>0</v>
      </c>
      <c r="M712">
        <v>4.9000000000000004</v>
      </c>
      <c r="N712">
        <v>0</v>
      </c>
      <c r="O712">
        <v>0</v>
      </c>
      <c r="P712">
        <v>0</v>
      </c>
      <c r="Q712">
        <v>0</v>
      </c>
      <c r="R712">
        <v>0</v>
      </c>
      <c r="S712">
        <v>1</v>
      </c>
      <c r="T712" t="s">
        <v>32</v>
      </c>
      <c r="U712" t="s">
        <v>42</v>
      </c>
      <c r="V712">
        <v>107</v>
      </c>
      <c r="W712">
        <v>16</v>
      </c>
    </row>
    <row r="713" spans="1:23" x14ac:dyDescent="0.3">
      <c r="A713" t="s">
        <v>817</v>
      </c>
      <c r="B713" t="s">
        <v>58</v>
      </c>
      <c r="C713" t="s">
        <v>168</v>
      </c>
      <c r="D713" t="s">
        <v>818</v>
      </c>
      <c r="E713">
        <v>96446</v>
      </c>
      <c r="F713" t="s">
        <v>151</v>
      </c>
      <c r="G713" t="s">
        <v>48</v>
      </c>
      <c r="H713" t="s">
        <v>29</v>
      </c>
      <c r="I713" t="s">
        <v>69</v>
      </c>
      <c r="J713">
        <v>2006</v>
      </c>
      <c r="K713" t="s">
        <v>166</v>
      </c>
      <c r="L713">
        <v>0</v>
      </c>
      <c r="M713">
        <v>4.9000000000000004</v>
      </c>
      <c r="N713">
        <v>0</v>
      </c>
      <c r="O713">
        <v>0</v>
      </c>
      <c r="P713">
        <v>0</v>
      </c>
      <c r="Q713">
        <v>0</v>
      </c>
      <c r="R713">
        <v>0</v>
      </c>
      <c r="S713">
        <v>1</v>
      </c>
      <c r="T713" t="s">
        <v>32</v>
      </c>
      <c r="U713" t="s">
        <v>42</v>
      </c>
      <c r="V713">
        <v>107</v>
      </c>
      <c r="W713">
        <v>16</v>
      </c>
    </row>
    <row r="714" spans="1:23" x14ac:dyDescent="0.3">
      <c r="A714" t="s">
        <v>343</v>
      </c>
      <c r="B714" t="s">
        <v>344</v>
      </c>
      <c r="C714" t="s">
        <v>345</v>
      </c>
      <c r="D714" t="s">
        <v>346</v>
      </c>
      <c r="E714">
        <v>96449</v>
      </c>
      <c r="F714" t="s">
        <v>67</v>
      </c>
      <c r="G714" t="s">
        <v>347</v>
      </c>
      <c r="H714" t="s">
        <v>348</v>
      </c>
      <c r="I714" t="s">
        <v>348</v>
      </c>
      <c r="J714">
        <v>1951</v>
      </c>
      <c r="K714" t="s">
        <v>50</v>
      </c>
      <c r="L714">
        <v>0</v>
      </c>
      <c r="M714">
        <v>4.3</v>
      </c>
      <c r="N714">
        <v>0</v>
      </c>
      <c r="O714">
        <v>0</v>
      </c>
      <c r="P714">
        <v>0</v>
      </c>
      <c r="Q714">
        <v>0</v>
      </c>
      <c r="R714">
        <v>0</v>
      </c>
      <c r="S714">
        <v>0</v>
      </c>
      <c r="T714" t="s">
        <v>32</v>
      </c>
      <c r="U714" t="s">
        <v>33</v>
      </c>
      <c r="V714">
        <v>246</v>
      </c>
      <c r="W714">
        <v>71</v>
      </c>
    </row>
    <row r="715" spans="1:23" x14ac:dyDescent="0.3">
      <c r="A715" t="s">
        <v>1098</v>
      </c>
      <c r="B715" t="s">
        <v>387</v>
      </c>
      <c r="C715" t="s">
        <v>680</v>
      </c>
      <c r="D715" t="s">
        <v>1099</v>
      </c>
      <c r="E715">
        <v>96511</v>
      </c>
      <c r="F715" t="s">
        <v>67</v>
      </c>
      <c r="G715" t="s">
        <v>28</v>
      </c>
      <c r="H715" t="s">
        <v>56</v>
      </c>
      <c r="I715" t="s">
        <v>56</v>
      </c>
      <c r="K715" t="s">
        <v>50</v>
      </c>
      <c r="L715">
        <v>0</v>
      </c>
      <c r="M715">
        <v>3.4</v>
      </c>
      <c r="N715">
        <v>1</v>
      </c>
      <c r="O715">
        <v>0</v>
      </c>
      <c r="P715">
        <v>0</v>
      </c>
      <c r="Q715">
        <v>0</v>
      </c>
      <c r="R715">
        <v>0</v>
      </c>
      <c r="S715">
        <v>0</v>
      </c>
      <c r="T715" t="s">
        <v>222</v>
      </c>
      <c r="U715" t="s">
        <v>42</v>
      </c>
      <c r="V715">
        <v>43</v>
      </c>
    </row>
    <row r="716" spans="1:23" x14ac:dyDescent="0.3">
      <c r="A716" t="s">
        <v>1170</v>
      </c>
      <c r="B716" t="s">
        <v>965</v>
      </c>
      <c r="C716" t="s">
        <v>1054</v>
      </c>
      <c r="D716" t="s">
        <v>1171</v>
      </c>
      <c r="E716">
        <v>96564</v>
      </c>
      <c r="F716" t="s">
        <v>55</v>
      </c>
      <c r="G716" t="s">
        <v>28</v>
      </c>
      <c r="H716" t="s">
        <v>56</v>
      </c>
      <c r="I716" t="s">
        <v>56</v>
      </c>
      <c r="K716" t="s">
        <v>50</v>
      </c>
      <c r="L716">
        <v>0</v>
      </c>
      <c r="N716">
        <v>1</v>
      </c>
      <c r="O716">
        <v>1</v>
      </c>
      <c r="P716">
        <v>0</v>
      </c>
      <c r="Q716">
        <v>0</v>
      </c>
      <c r="R716">
        <v>0</v>
      </c>
      <c r="S716">
        <v>0</v>
      </c>
      <c r="T716" t="s">
        <v>222</v>
      </c>
      <c r="U716" t="s">
        <v>42</v>
      </c>
      <c r="V716">
        <v>222</v>
      </c>
    </row>
    <row r="717" spans="1:23" x14ac:dyDescent="0.3">
      <c r="A717" t="s">
        <v>586</v>
      </c>
      <c r="B717" t="s">
        <v>209</v>
      </c>
      <c r="C717" t="s">
        <v>95</v>
      </c>
      <c r="D717" t="s">
        <v>587</v>
      </c>
      <c r="E717">
        <v>97000</v>
      </c>
      <c r="F717" t="s">
        <v>67</v>
      </c>
      <c r="G717" t="s">
        <v>28</v>
      </c>
      <c r="H717" t="s">
        <v>384</v>
      </c>
      <c r="I717" t="s">
        <v>588</v>
      </c>
      <c r="J717">
        <v>2005</v>
      </c>
      <c r="K717" t="s">
        <v>41</v>
      </c>
      <c r="L717">
        <v>0</v>
      </c>
      <c r="M717">
        <v>4.5</v>
      </c>
      <c r="N717">
        <v>1</v>
      </c>
      <c r="O717">
        <v>0</v>
      </c>
      <c r="P717">
        <v>0</v>
      </c>
      <c r="Q717">
        <v>0</v>
      </c>
      <c r="R717">
        <v>0</v>
      </c>
      <c r="S717">
        <v>0</v>
      </c>
      <c r="T717" t="s">
        <v>32</v>
      </c>
      <c r="U717" t="s">
        <v>51</v>
      </c>
      <c r="V717">
        <v>591</v>
      </c>
      <c r="W717">
        <v>17</v>
      </c>
    </row>
    <row r="718" spans="1:23" x14ac:dyDescent="0.3">
      <c r="A718" t="s">
        <v>603</v>
      </c>
      <c r="B718" t="s">
        <v>58</v>
      </c>
      <c r="C718" t="s">
        <v>36</v>
      </c>
      <c r="D718" t="s">
        <v>604</v>
      </c>
      <c r="E718">
        <v>97000</v>
      </c>
      <c r="F718" t="s">
        <v>27</v>
      </c>
      <c r="G718" t="s">
        <v>68</v>
      </c>
      <c r="H718" t="s">
        <v>29</v>
      </c>
      <c r="I718" t="s">
        <v>69</v>
      </c>
      <c r="J718">
        <v>1987</v>
      </c>
      <c r="K718" t="s">
        <v>41</v>
      </c>
      <c r="L718">
        <v>1</v>
      </c>
      <c r="M718">
        <v>3.7</v>
      </c>
      <c r="N718">
        <v>1</v>
      </c>
      <c r="O718">
        <v>0</v>
      </c>
      <c r="P718">
        <v>1</v>
      </c>
      <c r="Q718">
        <v>1</v>
      </c>
      <c r="R718">
        <v>0</v>
      </c>
      <c r="S718">
        <v>1</v>
      </c>
      <c r="T718" t="s">
        <v>32</v>
      </c>
      <c r="U718" t="s">
        <v>42</v>
      </c>
      <c r="V718">
        <v>433</v>
      </c>
      <c r="W718">
        <v>35</v>
      </c>
    </row>
    <row r="719" spans="1:23" x14ac:dyDescent="0.3">
      <c r="A719" t="s">
        <v>603</v>
      </c>
      <c r="B719" t="s">
        <v>58</v>
      </c>
      <c r="C719" t="s">
        <v>36</v>
      </c>
      <c r="D719" t="s">
        <v>604</v>
      </c>
      <c r="E719">
        <v>97000</v>
      </c>
      <c r="F719" t="s">
        <v>27</v>
      </c>
      <c r="G719" t="s">
        <v>68</v>
      </c>
      <c r="H719" t="s">
        <v>29</v>
      </c>
      <c r="I719" t="s">
        <v>69</v>
      </c>
      <c r="J719">
        <v>1987</v>
      </c>
      <c r="K719" t="s">
        <v>41</v>
      </c>
      <c r="L719">
        <v>1</v>
      </c>
      <c r="M719">
        <v>3.7</v>
      </c>
      <c r="N719">
        <v>1</v>
      </c>
      <c r="O719">
        <v>0</v>
      </c>
      <c r="P719">
        <v>1</v>
      </c>
      <c r="Q719">
        <v>1</v>
      </c>
      <c r="R719">
        <v>0</v>
      </c>
      <c r="S719">
        <v>1</v>
      </c>
      <c r="T719" t="s">
        <v>32</v>
      </c>
      <c r="U719" t="s">
        <v>42</v>
      </c>
      <c r="V719">
        <v>433</v>
      </c>
      <c r="W719">
        <v>35</v>
      </c>
    </row>
    <row r="720" spans="1:23" x14ac:dyDescent="0.3">
      <c r="A720" t="s">
        <v>603</v>
      </c>
      <c r="B720" t="s">
        <v>58</v>
      </c>
      <c r="C720" t="s">
        <v>36</v>
      </c>
      <c r="D720" t="s">
        <v>604</v>
      </c>
      <c r="E720">
        <v>97000</v>
      </c>
      <c r="F720" t="s">
        <v>27</v>
      </c>
      <c r="G720" t="s">
        <v>68</v>
      </c>
      <c r="H720" t="s">
        <v>29</v>
      </c>
      <c r="I720" t="s">
        <v>69</v>
      </c>
      <c r="J720">
        <v>1987</v>
      </c>
      <c r="K720" t="s">
        <v>41</v>
      </c>
      <c r="L720">
        <v>1</v>
      </c>
      <c r="M720">
        <v>3.7</v>
      </c>
      <c r="N720">
        <v>1</v>
      </c>
      <c r="O720">
        <v>0</v>
      </c>
      <c r="P720">
        <v>1</v>
      </c>
      <c r="Q720">
        <v>1</v>
      </c>
      <c r="R720">
        <v>0</v>
      </c>
      <c r="S720">
        <v>1</v>
      </c>
      <c r="T720" t="s">
        <v>32</v>
      </c>
      <c r="U720" t="s">
        <v>42</v>
      </c>
      <c r="V720">
        <v>433</v>
      </c>
      <c r="W720">
        <v>35</v>
      </c>
    </row>
    <row r="721" spans="1:23" x14ac:dyDescent="0.3">
      <c r="A721" t="s">
        <v>603</v>
      </c>
      <c r="B721" t="s">
        <v>58</v>
      </c>
      <c r="C721" t="s">
        <v>36</v>
      </c>
      <c r="D721" t="s">
        <v>604</v>
      </c>
      <c r="E721">
        <v>97000</v>
      </c>
      <c r="F721" t="s">
        <v>27</v>
      </c>
      <c r="G721" t="s">
        <v>68</v>
      </c>
      <c r="H721" t="s">
        <v>29</v>
      </c>
      <c r="I721" t="s">
        <v>69</v>
      </c>
      <c r="J721">
        <v>1987</v>
      </c>
      <c r="K721" t="s">
        <v>41</v>
      </c>
      <c r="L721">
        <v>1</v>
      </c>
      <c r="M721">
        <v>3.7</v>
      </c>
      <c r="N721">
        <v>1</v>
      </c>
      <c r="O721">
        <v>0</v>
      </c>
      <c r="P721">
        <v>1</v>
      </c>
      <c r="Q721">
        <v>1</v>
      </c>
      <c r="R721">
        <v>0</v>
      </c>
      <c r="S721">
        <v>1</v>
      </c>
      <c r="T721" t="s">
        <v>32</v>
      </c>
      <c r="U721" t="s">
        <v>42</v>
      </c>
      <c r="V721">
        <v>433</v>
      </c>
      <c r="W721">
        <v>35</v>
      </c>
    </row>
    <row r="722" spans="1:23" x14ac:dyDescent="0.3">
      <c r="A722" t="s">
        <v>603</v>
      </c>
      <c r="B722" t="s">
        <v>58</v>
      </c>
      <c r="C722" t="s">
        <v>36</v>
      </c>
      <c r="D722" t="s">
        <v>604</v>
      </c>
      <c r="E722">
        <v>97000</v>
      </c>
      <c r="F722" t="s">
        <v>27</v>
      </c>
      <c r="G722" t="s">
        <v>68</v>
      </c>
      <c r="H722" t="s">
        <v>29</v>
      </c>
      <c r="I722" t="s">
        <v>69</v>
      </c>
      <c r="J722">
        <v>1987</v>
      </c>
      <c r="K722" t="s">
        <v>41</v>
      </c>
      <c r="L722">
        <v>1</v>
      </c>
      <c r="M722">
        <v>3.7</v>
      </c>
      <c r="N722">
        <v>1</v>
      </c>
      <c r="O722">
        <v>0</v>
      </c>
      <c r="P722">
        <v>1</v>
      </c>
      <c r="Q722">
        <v>1</v>
      </c>
      <c r="R722">
        <v>0</v>
      </c>
      <c r="S722">
        <v>1</v>
      </c>
      <c r="T722" t="s">
        <v>32</v>
      </c>
      <c r="U722" t="s">
        <v>42</v>
      </c>
      <c r="V722">
        <v>433</v>
      </c>
      <c r="W722">
        <v>35</v>
      </c>
    </row>
    <row r="723" spans="1:23" x14ac:dyDescent="0.3">
      <c r="A723" t="s">
        <v>603</v>
      </c>
      <c r="B723" t="s">
        <v>58</v>
      </c>
      <c r="C723" t="s">
        <v>36</v>
      </c>
      <c r="D723" t="s">
        <v>604</v>
      </c>
      <c r="E723">
        <v>97000</v>
      </c>
      <c r="F723" t="s">
        <v>27</v>
      </c>
      <c r="G723" t="s">
        <v>68</v>
      </c>
      <c r="H723" t="s">
        <v>29</v>
      </c>
      <c r="I723" t="s">
        <v>69</v>
      </c>
      <c r="J723">
        <v>1987</v>
      </c>
      <c r="K723" t="s">
        <v>41</v>
      </c>
      <c r="L723">
        <v>1</v>
      </c>
      <c r="M723">
        <v>3.7</v>
      </c>
      <c r="N723">
        <v>1</v>
      </c>
      <c r="O723">
        <v>0</v>
      </c>
      <c r="P723">
        <v>1</v>
      </c>
      <c r="Q723">
        <v>1</v>
      </c>
      <c r="R723">
        <v>0</v>
      </c>
      <c r="S723">
        <v>1</v>
      </c>
      <c r="T723" t="s">
        <v>32</v>
      </c>
      <c r="U723" t="s">
        <v>42</v>
      </c>
      <c r="V723">
        <v>433</v>
      </c>
      <c r="W723">
        <v>35</v>
      </c>
    </row>
    <row r="724" spans="1:23" x14ac:dyDescent="0.3">
      <c r="A724" t="s">
        <v>586</v>
      </c>
      <c r="B724" t="s">
        <v>209</v>
      </c>
      <c r="C724" t="s">
        <v>95</v>
      </c>
      <c r="D724" t="s">
        <v>587</v>
      </c>
      <c r="E724">
        <v>97000</v>
      </c>
      <c r="F724" t="s">
        <v>67</v>
      </c>
      <c r="G724" t="s">
        <v>28</v>
      </c>
      <c r="H724" t="s">
        <v>384</v>
      </c>
      <c r="I724" t="s">
        <v>588</v>
      </c>
      <c r="J724">
        <v>2005</v>
      </c>
      <c r="K724" t="s">
        <v>41</v>
      </c>
      <c r="L724">
        <v>0</v>
      </c>
      <c r="M724">
        <v>4.5</v>
      </c>
      <c r="N724">
        <v>1</v>
      </c>
      <c r="O724">
        <v>0</v>
      </c>
      <c r="P724">
        <v>0</v>
      </c>
      <c r="Q724">
        <v>0</v>
      </c>
      <c r="R724">
        <v>0</v>
      </c>
      <c r="S724">
        <v>0</v>
      </c>
      <c r="T724" t="s">
        <v>32</v>
      </c>
      <c r="U724" t="s">
        <v>51</v>
      </c>
      <c r="V724">
        <v>591</v>
      </c>
      <c r="W724">
        <v>17</v>
      </c>
    </row>
    <row r="725" spans="1:23" x14ac:dyDescent="0.3">
      <c r="A725" t="s">
        <v>1621</v>
      </c>
      <c r="B725" t="s">
        <v>572</v>
      </c>
      <c r="C725" t="s">
        <v>1622</v>
      </c>
      <c r="D725" t="s">
        <v>1623</v>
      </c>
      <c r="E725">
        <v>97500</v>
      </c>
      <c r="F725" t="s">
        <v>47</v>
      </c>
      <c r="G725" t="s">
        <v>48</v>
      </c>
      <c r="H725" t="s">
        <v>259</v>
      </c>
      <c r="I725" t="s">
        <v>260</v>
      </c>
      <c r="J725">
        <v>1972</v>
      </c>
      <c r="K725" t="s">
        <v>204</v>
      </c>
      <c r="L725">
        <v>0</v>
      </c>
      <c r="M725">
        <v>4.5</v>
      </c>
      <c r="N725">
        <v>1</v>
      </c>
      <c r="O725">
        <v>0</v>
      </c>
      <c r="P725">
        <v>0</v>
      </c>
      <c r="Q725">
        <v>1</v>
      </c>
      <c r="R725">
        <v>0</v>
      </c>
      <c r="S725">
        <v>0</v>
      </c>
      <c r="T725" t="s">
        <v>92</v>
      </c>
      <c r="U725" t="s">
        <v>42</v>
      </c>
      <c r="V725">
        <v>187</v>
      </c>
      <c r="W725">
        <v>50</v>
      </c>
    </row>
    <row r="726" spans="1:23" x14ac:dyDescent="0.3">
      <c r="A726" t="s">
        <v>171</v>
      </c>
      <c r="B726" t="s">
        <v>53</v>
      </c>
      <c r="C726" t="s">
        <v>36</v>
      </c>
      <c r="D726" t="s">
        <v>172</v>
      </c>
      <c r="E726">
        <v>98000</v>
      </c>
      <c r="F726" t="s">
        <v>60</v>
      </c>
      <c r="G726" t="s">
        <v>28</v>
      </c>
      <c r="H726" t="s">
        <v>56</v>
      </c>
      <c r="I726" t="s">
        <v>56</v>
      </c>
      <c r="K726" t="s">
        <v>173</v>
      </c>
      <c r="L726">
        <v>0</v>
      </c>
      <c r="M726">
        <v>4.8</v>
      </c>
      <c r="N726">
        <v>1</v>
      </c>
      <c r="O726">
        <v>1</v>
      </c>
      <c r="P726">
        <v>0</v>
      </c>
      <c r="Q726">
        <v>0</v>
      </c>
      <c r="R726">
        <v>1</v>
      </c>
      <c r="S726">
        <v>1</v>
      </c>
      <c r="T726" t="s">
        <v>32</v>
      </c>
      <c r="U726" t="s">
        <v>33</v>
      </c>
      <c r="V726">
        <v>471</v>
      </c>
    </row>
    <row r="727" spans="1:23" x14ac:dyDescent="0.3">
      <c r="A727" t="s">
        <v>171</v>
      </c>
      <c r="B727" t="s">
        <v>53</v>
      </c>
      <c r="C727" t="s">
        <v>36</v>
      </c>
      <c r="D727" t="s">
        <v>686</v>
      </c>
      <c r="E727">
        <v>98000</v>
      </c>
      <c r="F727" t="s">
        <v>60</v>
      </c>
      <c r="G727" t="s">
        <v>28</v>
      </c>
      <c r="H727" t="s">
        <v>56</v>
      </c>
      <c r="I727" t="s">
        <v>56</v>
      </c>
      <c r="K727" t="s">
        <v>173</v>
      </c>
      <c r="L727">
        <v>0</v>
      </c>
      <c r="M727">
        <v>4.8</v>
      </c>
      <c r="N727">
        <v>1</v>
      </c>
      <c r="O727">
        <v>1</v>
      </c>
      <c r="P727">
        <v>0</v>
      </c>
      <c r="Q727">
        <v>0</v>
      </c>
      <c r="R727">
        <v>1</v>
      </c>
      <c r="S727">
        <v>1</v>
      </c>
      <c r="T727" t="s">
        <v>32</v>
      </c>
      <c r="U727" t="s">
        <v>33</v>
      </c>
      <c r="V727">
        <v>472</v>
      </c>
    </row>
    <row r="728" spans="1:23" x14ac:dyDescent="0.3">
      <c r="A728" t="s">
        <v>171</v>
      </c>
      <c r="B728" t="s">
        <v>53</v>
      </c>
      <c r="C728" t="s">
        <v>36</v>
      </c>
      <c r="D728" t="s">
        <v>686</v>
      </c>
      <c r="E728">
        <v>98000</v>
      </c>
      <c r="F728" t="s">
        <v>60</v>
      </c>
      <c r="G728" t="s">
        <v>28</v>
      </c>
      <c r="H728" t="s">
        <v>56</v>
      </c>
      <c r="I728" t="s">
        <v>56</v>
      </c>
      <c r="K728" t="s">
        <v>173</v>
      </c>
      <c r="L728">
        <v>0</v>
      </c>
      <c r="M728">
        <v>4.8</v>
      </c>
      <c r="N728">
        <v>1</v>
      </c>
      <c r="O728">
        <v>1</v>
      </c>
      <c r="P728">
        <v>0</v>
      </c>
      <c r="Q728">
        <v>0</v>
      </c>
      <c r="R728">
        <v>1</v>
      </c>
      <c r="S728">
        <v>1</v>
      </c>
      <c r="T728" t="s">
        <v>32</v>
      </c>
      <c r="U728" t="s">
        <v>33</v>
      </c>
      <c r="V728">
        <v>472</v>
      </c>
    </row>
    <row r="729" spans="1:23" x14ac:dyDescent="0.3">
      <c r="A729" t="s">
        <v>205</v>
      </c>
      <c r="B729" t="s">
        <v>148</v>
      </c>
      <c r="C729" t="s">
        <v>206</v>
      </c>
      <c r="D729" t="s">
        <v>207</v>
      </c>
      <c r="E729">
        <v>98337</v>
      </c>
      <c r="F729" t="s">
        <v>27</v>
      </c>
      <c r="G729" t="s">
        <v>28</v>
      </c>
      <c r="H729" t="s">
        <v>194</v>
      </c>
      <c r="I729" t="s">
        <v>195</v>
      </c>
      <c r="J729">
        <v>2001</v>
      </c>
      <c r="K729" t="s">
        <v>31</v>
      </c>
      <c r="L729">
        <v>0</v>
      </c>
      <c r="M729">
        <v>3.8</v>
      </c>
      <c r="N729">
        <v>0</v>
      </c>
      <c r="O729">
        <v>0</v>
      </c>
      <c r="P729">
        <v>0</v>
      </c>
      <c r="Q729">
        <v>0</v>
      </c>
      <c r="R729">
        <v>1</v>
      </c>
      <c r="S729">
        <v>0</v>
      </c>
      <c r="T729" t="s">
        <v>32</v>
      </c>
      <c r="U729" t="s">
        <v>33</v>
      </c>
      <c r="V729">
        <v>639</v>
      </c>
      <c r="W729">
        <v>21</v>
      </c>
    </row>
    <row r="730" spans="1:23" x14ac:dyDescent="0.3">
      <c r="A730" t="s">
        <v>1816</v>
      </c>
      <c r="B730" t="s">
        <v>1817</v>
      </c>
      <c r="C730" t="s">
        <v>1818</v>
      </c>
      <c r="D730" t="s">
        <v>1819</v>
      </c>
      <c r="E730">
        <v>98636</v>
      </c>
      <c r="F730" t="s">
        <v>151</v>
      </c>
      <c r="G730" t="s">
        <v>48</v>
      </c>
      <c r="H730" t="s">
        <v>348</v>
      </c>
      <c r="I730" t="s">
        <v>348</v>
      </c>
      <c r="J730">
        <v>2013</v>
      </c>
      <c r="K730" t="s">
        <v>166</v>
      </c>
      <c r="L730">
        <v>0</v>
      </c>
      <c r="M730">
        <v>4.8</v>
      </c>
      <c r="N730">
        <v>1</v>
      </c>
      <c r="O730">
        <v>0</v>
      </c>
      <c r="P730">
        <v>0</v>
      </c>
      <c r="Q730">
        <v>1</v>
      </c>
      <c r="R730">
        <v>0</v>
      </c>
      <c r="S730">
        <v>1</v>
      </c>
      <c r="T730" t="s">
        <v>1725</v>
      </c>
      <c r="U730" t="s">
        <v>51</v>
      </c>
      <c r="V730">
        <v>610</v>
      </c>
      <c r="W730">
        <v>9</v>
      </c>
    </row>
    <row r="731" spans="1:23" x14ac:dyDescent="0.3">
      <c r="A731" t="s">
        <v>1816</v>
      </c>
      <c r="B731" t="s">
        <v>1817</v>
      </c>
      <c r="C731" t="s">
        <v>1818</v>
      </c>
      <c r="D731" t="s">
        <v>1844</v>
      </c>
      <c r="E731">
        <v>98636</v>
      </c>
      <c r="F731" t="s">
        <v>151</v>
      </c>
      <c r="G731" t="s">
        <v>48</v>
      </c>
      <c r="H731" t="s">
        <v>348</v>
      </c>
      <c r="I731" t="s">
        <v>348</v>
      </c>
      <c r="J731">
        <v>2013</v>
      </c>
      <c r="K731" t="s">
        <v>166</v>
      </c>
      <c r="L731">
        <v>0</v>
      </c>
      <c r="M731">
        <v>4.8</v>
      </c>
      <c r="N731">
        <v>1</v>
      </c>
      <c r="O731">
        <v>0</v>
      </c>
      <c r="P731">
        <v>0</v>
      </c>
      <c r="Q731">
        <v>1</v>
      </c>
      <c r="R731">
        <v>0</v>
      </c>
      <c r="S731">
        <v>1</v>
      </c>
      <c r="T731" t="s">
        <v>1725</v>
      </c>
      <c r="U731" t="s">
        <v>51</v>
      </c>
      <c r="V731">
        <v>610</v>
      </c>
      <c r="W731">
        <v>9</v>
      </c>
    </row>
    <row r="732" spans="1:23" x14ac:dyDescent="0.3">
      <c r="A732" t="s">
        <v>429</v>
      </c>
      <c r="B732" t="s">
        <v>58</v>
      </c>
      <c r="C732" t="s">
        <v>430</v>
      </c>
      <c r="D732" t="s">
        <v>431</v>
      </c>
      <c r="E732">
        <v>98694</v>
      </c>
      <c r="F732" t="s">
        <v>67</v>
      </c>
      <c r="G732" t="s">
        <v>48</v>
      </c>
      <c r="H732" t="s">
        <v>248</v>
      </c>
      <c r="I732" t="s">
        <v>249</v>
      </c>
      <c r="J732">
        <v>1982</v>
      </c>
      <c r="K732" t="s">
        <v>166</v>
      </c>
      <c r="L732">
        <v>0</v>
      </c>
      <c r="M732">
        <v>3.2</v>
      </c>
      <c r="N732">
        <v>0</v>
      </c>
      <c r="O732">
        <v>0</v>
      </c>
      <c r="P732">
        <v>0</v>
      </c>
      <c r="Q732">
        <v>0</v>
      </c>
      <c r="R732">
        <v>1</v>
      </c>
      <c r="S732">
        <v>0</v>
      </c>
      <c r="T732" t="s">
        <v>32</v>
      </c>
      <c r="U732" t="s">
        <v>51</v>
      </c>
      <c r="V732">
        <v>373</v>
      </c>
      <c r="W732">
        <v>40</v>
      </c>
    </row>
    <row r="733" spans="1:23" x14ac:dyDescent="0.3">
      <c r="A733" t="s">
        <v>88</v>
      </c>
      <c r="B733" t="s">
        <v>89</v>
      </c>
      <c r="C733" t="s">
        <v>90</v>
      </c>
      <c r="D733" t="s">
        <v>91</v>
      </c>
      <c r="E733">
        <v>98706</v>
      </c>
      <c r="F733" t="s">
        <v>55</v>
      </c>
      <c r="G733" t="s">
        <v>28</v>
      </c>
      <c r="H733" t="s">
        <v>56</v>
      </c>
      <c r="I733" t="s">
        <v>56</v>
      </c>
      <c r="K733" t="s">
        <v>50</v>
      </c>
      <c r="L733">
        <v>0</v>
      </c>
      <c r="M733">
        <v>4</v>
      </c>
      <c r="N733">
        <v>1</v>
      </c>
      <c r="O733">
        <v>0</v>
      </c>
      <c r="P733">
        <v>0</v>
      </c>
      <c r="Q733">
        <v>0</v>
      </c>
      <c r="R733">
        <v>1</v>
      </c>
      <c r="S733">
        <v>1</v>
      </c>
      <c r="T733" t="s">
        <v>92</v>
      </c>
      <c r="U733" t="s">
        <v>33</v>
      </c>
      <c r="V733">
        <v>364</v>
      </c>
    </row>
    <row r="734" spans="1:23" x14ac:dyDescent="0.3">
      <c r="A734" t="s">
        <v>88</v>
      </c>
      <c r="B734" t="s">
        <v>89</v>
      </c>
      <c r="C734" t="s">
        <v>90</v>
      </c>
      <c r="D734" t="s">
        <v>91</v>
      </c>
      <c r="E734">
        <v>98706</v>
      </c>
      <c r="F734" t="s">
        <v>55</v>
      </c>
      <c r="G734" t="s">
        <v>28</v>
      </c>
      <c r="H734" t="s">
        <v>56</v>
      </c>
      <c r="I734" t="s">
        <v>56</v>
      </c>
      <c r="K734" t="s">
        <v>50</v>
      </c>
      <c r="L734">
        <v>0</v>
      </c>
      <c r="M734">
        <v>4</v>
      </c>
      <c r="N734">
        <v>1</v>
      </c>
      <c r="O734">
        <v>0</v>
      </c>
      <c r="P734">
        <v>0</v>
      </c>
      <c r="Q734">
        <v>0</v>
      </c>
      <c r="R734">
        <v>1</v>
      </c>
      <c r="S734">
        <v>1</v>
      </c>
      <c r="T734" t="s">
        <v>92</v>
      </c>
      <c r="U734" t="s">
        <v>33</v>
      </c>
      <c r="V734">
        <v>364</v>
      </c>
    </row>
    <row r="735" spans="1:23" x14ac:dyDescent="0.3">
      <c r="A735" t="s">
        <v>88</v>
      </c>
      <c r="B735" t="s">
        <v>89</v>
      </c>
      <c r="C735" t="s">
        <v>90</v>
      </c>
      <c r="D735" t="s">
        <v>91</v>
      </c>
      <c r="E735">
        <v>98706</v>
      </c>
      <c r="F735" t="s">
        <v>55</v>
      </c>
      <c r="G735" t="s">
        <v>28</v>
      </c>
      <c r="H735" t="s">
        <v>56</v>
      </c>
      <c r="I735" t="s">
        <v>56</v>
      </c>
      <c r="K735" t="s">
        <v>50</v>
      </c>
      <c r="L735">
        <v>0</v>
      </c>
      <c r="M735">
        <v>4</v>
      </c>
      <c r="N735">
        <v>1</v>
      </c>
      <c r="O735">
        <v>0</v>
      </c>
      <c r="P735">
        <v>0</v>
      </c>
      <c r="Q735">
        <v>0</v>
      </c>
      <c r="R735">
        <v>1</v>
      </c>
      <c r="S735">
        <v>1</v>
      </c>
      <c r="T735" t="s">
        <v>92</v>
      </c>
      <c r="U735" t="s">
        <v>33</v>
      </c>
      <c r="V735">
        <v>364</v>
      </c>
    </row>
    <row r="736" spans="1:23" x14ac:dyDescent="0.3">
      <c r="A736" t="s">
        <v>88</v>
      </c>
      <c r="B736" t="s">
        <v>89</v>
      </c>
      <c r="C736" t="s">
        <v>90</v>
      </c>
      <c r="D736" t="s">
        <v>91</v>
      </c>
      <c r="E736">
        <v>98706</v>
      </c>
      <c r="F736" t="s">
        <v>55</v>
      </c>
      <c r="G736" t="s">
        <v>28</v>
      </c>
      <c r="H736" t="s">
        <v>56</v>
      </c>
      <c r="I736" t="s">
        <v>56</v>
      </c>
      <c r="K736" t="s">
        <v>50</v>
      </c>
      <c r="L736">
        <v>0</v>
      </c>
      <c r="M736">
        <v>4</v>
      </c>
      <c r="N736">
        <v>1</v>
      </c>
      <c r="O736">
        <v>0</v>
      </c>
      <c r="P736">
        <v>0</v>
      </c>
      <c r="Q736">
        <v>0</v>
      </c>
      <c r="R736">
        <v>1</v>
      </c>
      <c r="S736">
        <v>1</v>
      </c>
      <c r="T736" t="s">
        <v>92</v>
      </c>
      <c r="U736" t="s">
        <v>33</v>
      </c>
      <c r="V736">
        <v>364</v>
      </c>
    </row>
    <row r="737" spans="1:22" x14ac:dyDescent="0.3">
      <c r="A737" t="s">
        <v>88</v>
      </c>
      <c r="B737" t="s">
        <v>89</v>
      </c>
      <c r="C737" t="s">
        <v>90</v>
      </c>
      <c r="D737" t="s">
        <v>91</v>
      </c>
      <c r="E737">
        <v>98706</v>
      </c>
      <c r="F737" t="s">
        <v>55</v>
      </c>
      <c r="G737" t="s">
        <v>28</v>
      </c>
      <c r="H737" t="s">
        <v>56</v>
      </c>
      <c r="I737" t="s">
        <v>56</v>
      </c>
      <c r="K737" t="s">
        <v>50</v>
      </c>
      <c r="L737">
        <v>0</v>
      </c>
      <c r="M737">
        <v>4</v>
      </c>
      <c r="N737">
        <v>1</v>
      </c>
      <c r="O737">
        <v>0</v>
      </c>
      <c r="P737">
        <v>0</v>
      </c>
      <c r="Q737">
        <v>0</v>
      </c>
      <c r="R737">
        <v>1</v>
      </c>
      <c r="S737">
        <v>1</v>
      </c>
      <c r="T737" t="s">
        <v>92</v>
      </c>
      <c r="U737" t="s">
        <v>33</v>
      </c>
      <c r="V737">
        <v>364</v>
      </c>
    </row>
    <row r="738" spans="1:22" x14ac:dyDescent="0.3">
      <c r="A738" t="s">
        <v>88</v>
      </c>
      <c r="B738" t="s">
        <v>89</v>
      </c>
      <c r="C738" t="s">
        <v>90</v>
      </c>
      <c r="D738" t="s">
        <v>91</v>
      </c>
      <c r="E738">
        <v>98706</v>
      </c>
      <c r="F738" t="s">
        <v>55</v>
      </c>
      <c r="G738" t="s">
        <v>28</v>
      </c>
      <c r="H738" t="s">
        <v>56</v>
      </c>
      <c r="I738" t="s">
        <v>56</v>
      </c>
      <c r="K738" t="s">
        <v>50</v>
      </c>
      <c r="L738">
        <v>0</v>
      </c>
      <c r="M738">
        <v>4</v>
      </c>
      <c r="N738">
        <v>1</v>
      </c>
      <c r="O738">
        <v>0</v>
      </c>
      <c r="P738">
        <v>0</v>
      </c>
      <c r="Q738">
        <v>0</v>
      </c>
      <c r="R738">
        <v>1</v>
      </c>
      <c r="S738">
        <v>1</v>
      </c>
      <c r="T738" t="s">
        <v>92</v>
      </c>
      <c r="U738" t="s">
        <v>33</v>
      </c>
      <c r="V738">
        <v>364</v>
      </c>
    </row>
    <row r="739" spans="1:22" x14ac:dyDescent="0.3">
      <c r="A739" t="s">
        <v>88</v>
      </c>
      <c r="B739" t="s">
        <v>89</v>
      </c>
      <c r="C739" t="s">
        <v>90</v>
      </c>
      <c r="D739" t="s">
        <v>91</v>
      </c>
      <c r="E739">
        <v>98706</v>
      </c>
      <c r="F739" t="s">
        <v>55</v>
      </c>
      <c r="G739" t="s">
        <v>28</v>
      </c>
      <c r="H739" t="s">
        <v>56</v>
      </c>
      <c r="I739" t="s">
        <v>56</v>
      </c>
      <c r="K739" t="s">
        <v>50</v>
      </c>
      <c r="L739">
        <v>0</v>
      </c>
      <c r="M739">
        <v>4</v>
      </c>
      <c r="N739">
        <v>1</v>
      </c>
      <c r="O739">
        <v>0</v>
      </c>
      <c r="P739">
        <v>0</v>
      </c>
      <c r="Q739">
        <v>0</v>
      </c>
      <c r="R739">
        <v>1</v>
      </c>
      <c r="S739">
        <v>1</v>
      </c>
      <c r="T739" t="s">
        <v>92</v>
      </c>
      <c r="U739" t="s">
        <v>33</v>
      </c>
      <c r="V739">
        <v>364</v>
      </c>
    </row>
    <row r="740" spans="1:22" x14ac:dyDescent="0.3">
      <c r="A740" t="s">
        <v>88</v>
      </c>
      <c r="B740" t="s">
        <v>89</v>
      </c>
      <c r="C740" t="s">
        <v>90</v>
      </c>
      <c r="D740" t="s">
        <v>91</v>
      </c>
      <c r="E740">
        <v>98706</v>
      </c>
      <c r="F740" t="s">
        <v>55</v>
      </c>
      <c r="G740" t="s">
        <v>28</v>
      </c>
      <c r="H740" t="s">
        <v>56</v>
      </c>
      <c r="I740" t="s">
        <v>56</v>
      </c>
      <c r="K740" t="s">
        <v>50</v>
      </c>
      <c r="L740">
        <v>0</v>
      </c>
      <c r="M740">
        <v>4</v>
      </c>
      <c r="N740">
        <v>1</v>
      </c>
      <c r="O740">
        <v>0</v>
      </c>
      <c r="P740">
        <v>0</v>
      </c>
      <c r="Q740">
        <v>0</v>
      </c>
      <c r="R740">
        <v>1</v>
      </c>
      <c r="S740">
        <v>1</v>
      </c>
      <c r="T740" t="s">
        <v>92</v>
      </c>
      <c r="U740" t="s">
        <v>33</v>
      </c>
      <c r="V740">
        <v>364</v>
      </c>
    </row>
    <row r="741" spans="1:22" x14ac:dyDescent="0.3">
      <c r="A741" t="s">
        <v>88</v>
      </c>
      <c r="B741" t="s">
        <v>89</v>
      </c>
      <c r="C741" t="s">
        <v>90</v>
      </c>
      <c r="D741" t="s">
        <v>91</v>
      </c>
      <c r="E741">
        <v>98706</v>
      </c>
      <c r="F741" t="s">
        <v>55</v>
      </c>
      <c r="G741" t="s">
        <v>28</v>
      </c>
      <c r="H741" t="s">
        <v>56</v>
      </c>
      <c r="I741" t="s">
        <v>56</v>
      </c>
      <c r="K741" t="s">
        <v>50</v>
      </c>
      <c r="L741">
        <v>0</v>
      </c>
      <c r="M741">
        <v>4</v>
      </c>
      <c r="N741">
        <v>1</v>
      </c>
      <c r="O741">
        <v>0</v>
      </c>
      <c r="P741">
        <v>0</v>
      </c>
      <c r="Q741">
        <v>0</v>
      </c>
      <c r="R741">
        <v>1</v>
      </c>
      <c r="S741">
        <v>1</v>
      </c>
      <c r="T741" t="s">
        <v>92</v>
      </c>
      <c r="U741" t="s">
        <v>33</v>
      </c>
      <c r="V741">
        <v>364</v>
      </c>
    </row>
    <row r="742" spans="1:22" x14ac:dyDescent="0.3">
      <c r="A742" t="s">
        <v>88</v>
      </c>
      <c r="B742" t="s">
        <v>89</v>
      </c>
      <c r="C742" t="s">
        <v>90</v>
      </c>
      <c r="D742" t="s">
        <v>91</v>
      </c>
      <c r="E742">
        <v>98706</v>
      </c>
      <c r="F742" t="s">
        <v>55</v>
      </c>
      <c r="G742" t="s">
        <v>28</v>
      </c>
      <c r="H742" t="s">
        <v>56</v>
      </c>
      <c r="I742" t="s">
        <v>56</v>
      </c>
      <c r="K742" t="s">
        <v>50</v>
      </c>
      <c r="L742">
        <v>0</v>
      </c>
      <c r="M742">
        <v>4</v>
      </c>
      <c r="N742">
        <v>1</v>
      </c>
      <c r="O742">
        <v>0</v>
      </c>
      <c r="P742">
        <v>0</v>
      </c>
      <c r="Q742">
        <v>0</v>
      </c>
      <c r="R742">
        <v>1</v>
      </c>
      <c r="S742">
        <v>1</v>
      </c>
      <c r="T742" t="s">
        <v>92</v>
      </c>
      <c r="U742" t="s">
        <v>33</v>
      </c>
      <c r="V742">
        <v>364</v>
      </c>
    </row>
    <row r="743" spans="1:22" x14ac:dyDescent="0.3">
      <c r="A743" t="s">
        <v>88</v>
      </c>
      <c r="B743" t="s">
        <v>89</v>
      </c>
      <c r="C743" t="s">
        <v>90</v>
      </c>
      <c r="D743" t="s">
        <v>91</v>
      </c>
      <c r="E743">
        <v>98706</v>
      </c>
      <c r="F743" t="s">
        <v>55</v>
      </c>
      <c r="G743" t="s">
        <v>28</v>
      </c>
      <c r="H743" t="s">
        <v>56</v>
      </c>
      <c r="I743" t="s">
        <v>56</v>
      </c>
      <c r="K743" t="s">
        <v>50</v>
      </c>
      <c r="L743">
        <v>0</v>
      </c>
      <c r="M743">
        <v>4</v>
      </c>
      <c r="N743">
        <v>1</v>
      </c>
      <c r="O743">
        <v>0</v>
      </c>
      <c r="P743">
        <v>0</v>
      </c>
      <c r="Q743">
        <v>0</v>
      </c>
      <c r="R743">
        <v>1</v>
      </c>
      <c r="S743">
        <v>1</v>
      </c>
      <c r="T743" t="s">
        <v>92</v>
      </c>
      <c r="U743" t="s">
        <v>33</v>
      </c>
      <c r="V743">
        <v>364</v>
      </c>
    </row>
    <row r="744" spans="1:22" x14ac:dyDescent="0.3">
      <c r="A744" t="s">
        <v>88</v>
      </c>
      <c r="B744" t="s">
        <v>89</v>
      </c>
      <c r="C744" t="s">
        <v>90</v>
      </c>
      <c r="D744" t="s">
        <v>91</v>
      </c>
      <c r="E744">
        <v>98706</v>
      </c>
      <c r="F744" t="s">
        <v>55</v>
      </c>
      <c r="G744" t="s">
        <v>28</v>
      </c>
      <c r="H744" t="s">
        <v>56</v>
      </c>
      <c r="I744" t="s">
        <v>56</v>
      </c>
      <c r="K744" t="s">
        <v>50</v>
      </c>
      <c r="L744">
        <v>0</v>
      </c>
      <c r="M744">
        <v>4</v>
      </c>
      <c r="N744">
        <v>1</v>
      </c>
      <c r="O744">
        <v>0</v>
      </c>
      <c r="P744">
        <v>0</v>
      </c>
      <c r="Q744">
        <v>0</v>
      </c>
      <c r="R744">
        <v>1</v>
      </c>
      <c r="S744">
        <v>1</v>
      </c>
      <c r="T744" t="s">
        <v>92</v>
      </c>
      <c r="U744" t="s">
        <v>33</v>
      </c>
      <c r="V744">
        <v>364</v>
      </c>
    </row>
    <row r="745" spans="1:22" x14ac:dyDescent="0.3">
      <c r="A745" t="s">
        <v>88</v>
      </c>
      <c r="B745" t="s">
        <v>89</v>
      </c>
      <c r="C745" t="s">
        <v>90</v>
      </c>
      <c r="D745" t="s">
        <v>91</v>
      </c>
      <c r="E745">
        <v>98706</v>
      </c>
      <c r="F745" t="s">
        <v>55</v>
      </c>
      <c r="G745" t="s">
        <v>28</v>
      </c>
      <c r="H745" t="s">
        <v>56</v>
      </c>
      <c r="I745" t="s">
        <v>56</v>
      </c>
      <c r="K745" t="s">
        <v>50</v>
      </c>
      <c r="L745">
        <v>0</v>
      </c>
      <c r="M745">
        <v>4</v>
      </c>
      <c r="N745">
        <v>1</v>
      </c>
      <c r="O745">
        <v>0</v>
      </c>
      <c r="P745">
        <v>0</v>
      </c>
      <c r="Q745">
        <v>0</v>
      </c>
      <c r="R745">
        <v>1</v>
      </c>
      <c r="S745">
        <v>1</v>
      </c>
      <c r="T745" t="s">
        <v>92</v>
      </c>
      <c r="U745" t="s">
        <v>33</v>
      </c>
      <c r="V745">
        <v>364</v>
      </c>
    </row>
    <row r="746" spans="1:22" x14ac:dyDescent="0.3">
      <c r="A746" t="s">
        <v>88</v>
      </c>
      <c r="B746" t="s">
        <v>89</v>
      </c>
      <c r="C746" t="s">
        <v>90</v>
      </c>
      <c r="D746" t="s">
        <v>91</v>
      </c>
      <c r="E746">
        <v>98706</v>
      </c>
      <c r="F746" t="s">
        <v>55</v>
      </c>
      <c r="G746" t="s">
        <v>28</v>
      </c>
      <c r="H746" t="s">
        <v>56</v>
      </c>
      <c r="I746" t="s">
        <v>56</v>
      </c>
      <c r="K746" t="s">
        <v>50</v>
      </c>
      <c r="L746">
        <v>0</v>
      </c>
      <c r="M746">
        <v>4</v>
      </c>
      <c r="N746">
        <v>1</v>
      </c>
      <c r="O746">
        <v>0</v>
      </c>
      <c r="P746">
        <v>0</v>
      </c>
      <c r="Q746">
        <v>0</v>
      </c>
      <c r="R746">
        <v>1</v>
      </c>
      <c r="S746">
        <v>1</v>
      </c>
      <c r="T746" t="s">
        <v>92</v>
      </c>
      <c r="U746" t="s">
        <v>33</v>
      </c>
      <c r="V746">
        <v>364</v>
      </c>
    </row>
    <row r="747" spans="1:22" x14ac:dyDescent="0.3">
      <c r="A747" t="s">
        <v>88</v>
      </c>
      <c r="B747" t="s">
        <v>89</v>
      </c>
      <c r="C747" t="s">
        <v>90</v>
      </c>
      <c r="D747" t="s">
        <v>91</v>
      </c>
      <c r="E747">
        <v>98706</v>
      </c>
      <c r="F747" t="s">
        <v>55</v>
      </c>
      <c r="G747" t="s">
        <v>28</v>
      </c>
      <c r="H747" t="s">
        <v>56</v>
      </c>
      <c r="I747" t="s">
        <v>56</v>
      </c>
      <c r="K747" t="s">
        <v>50</v>
      </c>
      <c r="L747">
        <v>0</v>
      </c>
      <c r="M747">
        <v>4</v>
      </c>
      <c r="N747">
        <v>1</v>
      </c>
      <c r="O747">
        <v>0</v>
      </c>
      <c r="P747">
        <v>0</v>
      </c>
      <c r="Q747">
        <v>0</v>
      </c>
      <c r="R747">
        <v>1</v>
      </c>
      <c r="S747">
        <v>1</v>
      </c>
      <c r="T747" t="s">
        <v>92</v>
      </c>
      <c r="U747" t="s">
        <v>33</v>
      </c>
      <c r="V747">
        <v>364</v>
      </c>
    </row>
    <row r="748" spans="1:22" x14ac:dyDescent="0.3">
      <c r="A748" t="s">
        <v>88</v>
      </c>
      <c r="B748" t="s">
        <v>89</v>
      </c>
      <c r="C748" t="s">
        <v>90</v>
      </c>
      <c r="D748" t="s">
        <v>91</v>
      </c>
      <c r="E748">
        <v>98706</v>
      </c>
      <c r="F748" t="s">
        <v>55</v>
      </c>
      <c r="G748" t="s">
        <v>28</v>
      </c>
      <c r="H748" t="s">
        <v>56</v>
      </c>
      <c r="I748" t="s">
        <v>56</v>
      </c>
      <c r="K748" t="s">
        <v>50</v>
      </c>
      <c r="L748">
        <v>0</v>
      </c>
      <c r="M748">
        <v>4</v>
      </c>
      <c r="N748">
        <v>1</v>
      </c>
      <c r="O748">
        <v>0</v>
      </c>
      <c r="P748">
        <v>0</v>
      </c>
      <c r="Q748">
        <v>0</v>
      </c>
      <c r="R748">
        <v>1</v>
      </c>
      <c r="S748">
        <v>1</v>
      </c>
      <c r="T748" t="s">
        <v>92</v>
      </c>
      <c r="U748" t="s">
        <v>33</v>
      </c>
      <c r="V748">
        <v>364</v>
      </c>
    </row>
    <row r="749" spans="1:22" x14ac:dyDescent="0.3">
      <c r="A749" t="s">
        <v>88</v>
      </c>
      <c r="B749" t="s">
        <v>89</v>
      </c>
      <c r="C749" t="s">
        <v>90</v>
      </c>
      <c r="D749" t="s">
        <v>91</v>
      </c>
      <c r="E749">
        <v>98706</v>
      </c>
      <c r="F749" t="s">
        <v>55</v>
      </c>
      <c r="G749" t="s">
        <v>28</v>
      </c>
      <c r="H749" t="s">
        <v>56</v>
      </c>
      <c r="I749" t="s">
        <v>56</v>
      </c>
      <c r="K749" t="s">
        <v>50</v>
      </c>
      <c r="L749">
        <v>0</v>
      </c>
      <c r="M749">
        <v>4</v>
      </c>
      <c r="N749">
        <v>1</v>
      </c>
      <c r="O749">
        <v>0</v>
      </c>
      <c r="P749">
        <v>0</v>
      </c>
      <c r="Q749">
        <v>0</v>
      </c>
      <c r="R749">
        <v>1</v>
      </c>
      <c r="S749">
        <v>1</v>
      </c>
      <c r="T749" t="s">
        <v>92</v>
      </c>
      <c r="U749" t="s">
        <v>33</v>
      </c>
      <c r="V749">
        <v>364</v>
      </c>
    </row>
    <row r="750" spans="1:22" x14ac:dyDescent="0.3">
      <c r="A750" t="s">
        <v>88</v>
      </c>
      <c r="B750" t="s">
        <v>89</v>
      </c>
      <c r="C750" t="s">
        <v>90</v>
      </c>
      <c r="D750" t="s">
        <v>91</v>
      </c>
      <c r="E750">
        <v>98706</v>
      </c>
      <c r="F750" t="s">
        <v>55</v>
      </c>
      <c r="G750" t="s">
        <v>28</v>
      </c>
      <c r="H750" t="s">
        <v>56</v>
      </c>
      <c r="I750" t="s">
        <v>56</v>
      </c>
      <c r="K750" t="s">
        <v>50</v>
      </c>
      <c r="L750">
        <v>0</v>
      </c>
      <c r="M750">
        <v>4</v>
      </c>
      <c r="N750">
        <v>1</v>
      </c>
      <c r="O750">
        <v>0</v>
      </c>
      <c r="P750">
        <v>0</v>
      </c>
      <c r="Q750">
        <v>0</v>
      </c>
      <c r="R750">
        <v>1</v>
      </c>
      <c r="S750">
        <v>1</v>
      </c>
      <c r="T750" t="s">
        <v>92</v>
      </c>
      <c r="U750" t="s">
        <v>33</v>
      </c>
      <c r="V750">
        <v>364</v>
      </c>
    </row>
    <row r="751" spans="1:22" x14ac:dyDescent="0.3">
      <c r="A751" t="s">
        <v>76</v>
      </c>
      <c r="B751" t="s">
        <v>77</v>
      </c>
      <c r="C751" t="s">
        <v>78</v>
      </c>
      <c r="D751" t="s">
        <v>487</v>
      </c>
      <c r="E751">
        <v>98706</v>
      </c>
      <c r="F751" t="s">
        <v>55</v>
      </c>
      <c r="G751" t="s">
        <v>28</v>
      </c>
      <c r="H751" t="s">
        <v>56</v>
      </c>
      <c r="I751" t="s">
        <v>56</v>
      </c>
      <c r="K751" t="s">
        <v>50</v>
      </c>
      <c r="L751">
        <v>0</v>
      </c>
      <c r="M751">
        <v>4.2</v>
      </c>
      <c r="N751">
        <v>1</v>
      </c>
      <c r="O751">
        <v>0</v>
      </c>
      <c r="P751">
        <v>0</v>
      </c>
      <c r="Q751">
        <v>0</v>
      </c>
      <c r="R751">
        <v>1</v>
      </c>
      <c r="S751">
        <v>1</v>
      </c>
      <c r="T751" t="s">
        <v>32</v>
      </c>
      <c r="U751" t="s">
        <v>33</v>
      </c>
      <c r="V751">
        <v>572</v>
      </c>
    </row>
    <row r="752" spans="1:22" x14ac:dyDescent="0.3">
      <c r="A752" t="s">
        <v>88</v>
      </c>
      <c r="B752" t="s">
        <v>89</v>
      </c>
      <c r="C752" t="s">
        <v>90</v>
      </c>
      <c r="D752" t="s">
        <v>91</v>
      </c>
      <c r="E752">
        <v>98706</v>
      </c>
      <c r="F752" t="s">
        <v>55</v>
      </c>
      <c r="G752" t="s">
        <v>28</v>
      </c>
      <c r="H752" t="s">
        <v>56</v>
      </c>
      <c r="I752" t="s">
        <v>56</v>
      </c>
      <c r="K752" t="s">
        <v>50</v>
      </c>
      <c r="L752">
        <v>0</v>
      </c>
      <c r="M752">
        <v>4</v>
      </c>
      <c r="N752">
        <v>1</v>
      </c>
      <c r="O752">
        <v>0</v>
      </c>
      <c r="P752">
        <v>0</v>
      </c>
      <c r="Q752">
        <v>0</v>
      </c>
      <c r="R752">
        <v>1</v>
      </c>
      <c r="S752">
        <v>1</v>
      </c>
      <c r="T752" t="s">
        <v>92</v>
      </c>
      <c r="U752" t="s">
        <v>33</v>
      </c>
      <c r="V752">
        <v>364</v>
      </c>
    </row>
    <row r="753" spans="1:23" x14ac:dyDescent="0.3">
      <c r="A753" t="s">
        <v>241</v>
      </c>
      <c r="B753" t="s">
        <v>242</v>
      </c>
      <c r="C753" t="s">
        <v>243</v>
      </c>
      <c r="D753" t="s">
        <v>244</v>
      </c>
      <c r="E753">
        <v>98828</v>
      </c>
      <c r="F753" t="s">
        <v>55</v>
      </c>
      <c r="G753" t="s">
        <v>48</v>
      </c>
      <c r="H753" t="s">
        <v>56</v>
      </c>
      <c r="I753" t="s">
        <v>56</v>
      </c>
      <c r="K753" t="s">
        <v>50</v>
      </c>
      <c r="L753">
        <v>0</v>
      </c>
      <c r="M753">
        <v>5</v>
      </c>
      <c r="N753">
        <v>1</v>
      </c>
      <c r="O753">
        <v>0</v>
      </c>
      <c r="P753">
        <v>0</v>
      </c>
      <c r="Q753">
        <v>0</v>
      </c>
      <c r="R753">
        <v>0</v>
      </c>
      <c r="S753">
        <v>1</v>
      </c>
      <c r="T753" t="s">
        <v>32</v>
      </c>
      <c r="U753" t="s">
        <v>42</v>
      </c>
      <c r="V753">
        <v>240</v>
      </c>
    </row>
    <row r="754" spans="1:23" x14ac:dyDescent="0.3">
      <c r="A754" t="s">
        <v>532</v>
      </c>
      <c r="B754" t="s">
        <v>1356</v>
      </c>
      <c r="C754" t="s">
        <v>606</v>
      </c>
      <c r="D754" t="s">
        <v>1357</v>
      </c>
      <c r="E754">
        <v>98849</v>
      </c>
      <c r="F754" t="s">
        <v>27</v>
      </c>
      <c r="G754" t="s">
        <v>28</v>
      </c>
      <c r="H754" t="s">
        <v>110</v>
      </c>
      <c r="I754" t="s">
        <v>181</v>
      </c>
      <c r="J754">
        <v>1690</v>
      </c>
      <c r="K754" t="s">
        <v>31</v>
      </c>
      <c r="L754">
        <v>0</v>
      </c>
      <c r="M754">
        <v>4</v>
      </c>
      <c r="N754">
        <v>0</v>
      </c>
      <c r="O754">
        <v>0</v>
      </c>
      <c r="P754">
        <v>0</v>
      </c>
      <c r="Q754">
        <v>0</v>
      </c>
      <c r="R754">
        <v>1</v>
      </c>
      <c r="S754">
        <v>0</v>
      </c>
      <c r="T754" t="s">
        <v>92</v>
      </c>
      <c r="U754" t="s">
        <v>51</v>
      </c>
      <c r="V754">
        <v>462</v>
      </c>
      <c r="W754">
        <v>332</v>
      </c>
    </row>
    <row r="755" spans="1:23" x14ac:dyDescent="0.3">
      <c r="A755" t="s">
        <v>532</v>
      </c>
      <c r="B755" t="s">
        <v>1356</v>
      </c>
      <c r="C755" t="s">
        <v>606</v>
      </c>
      <c r="D755" t="s">
        <v>1357</v>
      </c>
      <c r="E755">
        <v>98849</v>
      </c>
      <c r="F755" t="s">
        <v>27</v>
      </c>
      <c r="G755" t="s">
        <v>28</v>
      </c>
      <c r="H755" t="s">
        <v>110</v>
      </c>
      <c r="I755" t="s">
        <v>181</v>
      </c>
      <c r="J755">
        <v>1690</v>
      </c>
      <c r="K755" t="s">
        <v>31</v>
      </c>
      <c r="L755">
        <v>0</v>
      </c>
      <c r="M755">
        <v>4</v>
      </c>
      <c r="N755">
        <v>0</v>
      </c>
      <c r="O755">
        <v>0</v>
      </c>
      <c r="P755">
        <v>0</v>
      </c>
      <c r="Q755">
        <v>0</v>
      </c>
      <c r="R755">
        <v>1</v>
      </c>
      <c r="S755">
        <v>0</v>
      </c>
      <c r="T755" t="s">
        <v>92</v>
      </c>
      <c r="U755" t="s">
        <v>51</v>
      </c>
      <c r="V755">
        <v>462</v>
      </c>
      <c r="W755">
        <v>332</v>
      </c>
    </row>
    <row r="756" spans="1:23" x14ac:dyDescent="0.3">
      <c r="A756" t="s">
        <v>532</v>
      </c>
      <c r="B756" t="s">
        <v>1356</v>
      </c>
      <c r="C756" t="s">
        <v>606</v>
      </c>
      <c r="D756" t="s">
        <v>1357</v>
      </c>
      <c r="E756">
        <v>98849</v>
      </c>
      <c r="F756" t="s">
        <v>27</v>
      </c>
      <c r="G756" t="s">
        <v>28</v>
      </c>
      <c r="H756" t="s">
        <v>110</v>
      </c>
      <c r="I756" t="s">
        <v>181</v>
      </c>
      <c r="J756">
        <v>1690</v>
      </c>
      <c r="K756" t="s">
        <v>31</v>
      </c>
      <c r="L756">
        <v>0</v>
      </c>
      <c r="M756">
        <v>4</v>
      </c>
      <c r="N756">
        <v>0</v>
      </c>
      <c r="O756">
        <v>0</v>
      </c>
      <c r="P756">
        <v>0</v>
      </c>
      <c r="Q756">
        <v>0</v>
      </c>
      <c r="R756">
        <v>1</v>
      </c>
      <c r="S756">
        <v>0</v>
      </c>
      <c r="T756" t="s">
        <v>92</v>
      </c>
      <c r="U756" t="s">
        <v>51</v>
      </c>
      <c r="V756">
        <v>462</v>
      </c>
      <c r="W756">
        <v>332</v>
      </c>
    </row>
    <row r="757" spans="1:23" x14ac:dyDescent="0.3">
      <c r="A757" t="s">
        <v>532</v>
      </c>
      <c r="B757" t="s">
        <v>1356</v>
      </c>
      <c r="C757" t="s">
        <v>606</v>
      </c>
      <c r="D757" t="s">
        <v>1357</v>
      </c>
      <c r="E757">
        <v>98849</v>
      </c>
      <c r="F757" t="s">
        <v>27</v>
      </c>
      <c r="G757" t="s">
        <v>28</v>
      </c>
      <c r="H757" t="s">
        <v>110</v>
      </c>
      <c r="I757" t="s">
        <v>181</v>
      </c>
      <c r="J757">
        <v>1690</v>
      </c>
      <c r="K757" t="s">
        <v>31</v>
      </c>
      <c r="L757">
        <v>0</v>
      </c>
      <c r="M757">
        <v>4</v>
      </c>
      <c r="N757">
        <v>0</v>
      </c>
      <c r="O757">
        <v>0</v>
      </c>
      <c r="P757">
        <v>0</v>
      </c>
      <c r="Q757">
        <v>0</v>
      </c>
      <c r="R757">
        <v>1</v>
      </c>
      <c r="S757">
        <v>0</v>
      </c>
      <c r="T757" t="s">
        <v>92</v>
      </c>
      <c r="U757" t="s">
        <v>51</v>
      </c>
      <c r="V757">
        <v>462</v>
      </c>
      <c r="W757">
        <v>332</v>
      </c>
    </row>
    <row r="758" spans="1:23" x14ac:dyDescent="0.3">
      <c r="A758" t="s">
        <v>532</v>
      </c>
      <c r="B758" t="s">
        <v>1356</v>
      </c>
      <c r="C758" t="s">
        <v>606</v>
      </c>
      <c r="D758" t="s">
        <v>1357</v>
      </c>
      <c r="E758">
        <v>98849</v>
      </c>
      <c r="F758" t="s">
        <v>27</v>
      </c>
      <c r="G758" t="s">
        <v>28</v>
      </c>
      <c r="H758" t="s">
        <v>110</v>
      </c>
      <c r="I758" t="s">
        <v>181</v>
      </c>
      <c r="J758">
        <v>1690</v>
      </c>
      <c r="K758" t="s">
        <v>31</v>
      </c>
      <c r="L758">
        <v>0</v>
      </c>
      <c r="M758">
        <v>4</v>
      </c>
      <c r="N758">
        <v>0</v>
      </c>
      <c r="O758">
        <v>0</v>
      </c>
      <c r="P758">
        <v>0</v>
      </c>
      <c r="Q758">
        <v>0</v>
      </c>
      <c r="R758">
        <v>1</v>
      </c>
      <c r="S758">
        <v>0</v>
      </c>
      <c r="T758" t="s">
        <v>92</v>
      </c>
      <c r="U758" t="s">
        <v>51</v>
      </c>
      <c r="V758">
        <v>462</v>
      </c>
      <c r="W758">
        <v>332</v>
      </c>
    </row>
    <row r="759" spans="1:23" x14ac:dyDescent="0.3">
      <c r="A759" t="s">
        <v>455</v>
      </c>
      <c r="B759" t="s">
        <v>174</v>
      </c>
      <c r="C759" t="s">
        <v>456</v>
      </c>
      <c r="D759" t="s">
        <v>457</v>
      </c>
      <c r="E759">
        <v>99003</v>
      </c>
      <c r="F759" t="s">
        <v>27</v>
      </c>
      <c r="G759" t="s">
        <v>28</v>
      </c>
      <c r="H759" t="s">
        <v>120</v>
      </c>
      <c r="I759" t="s">
        <v>121</v>
      </c>
      <c r="J759">
        <v>1897</v>
      </c>
      <c r="K759" t="s">
        <v>31</v>
      </c>
      <c r="L759">
        <v>0</v>
      </c>
      <c r="M759">
        <v>3.9</v>
      </c>
      <c r="N759">
        <v>1</v>
      </c>
      <c r="O759">
        <v>1</v>
      </c>
      <c r="P759">
        <v>1</v>
      </c>
      <c r="Q759">
        <v>1</v>
      </c>
      <c r="R759">
        <v>1</v>
      </c>
      <c r="S759">
        <v>1</v>
      </c>
      <c r="T759" t="s">
        <v>32</v>
      </c>
      <c r="U759" t="s">
        <v>51</v>
      </c>
      <c r="V759">
        <v>629</v>
      </c>
      <c r="W759">
        <v>125</v>
      </c>
    </row>
    <row r="760" spans="1:23" x14ac:dyDescent="0.3">
      <c r="A760" t="s">
        <v>158</v>
      </c>
      <c r="B760" t="s">
        <v>159</v>
      </c>
      <c r="C760" t="s">
        <v>160</v>
      </c>
      <c r="D760" t="s">
        <v>161</v>
      </c>
      <c r="E760">
        <v>99067</v>
      </c>
      <c r="F760" t="s">
        <v>60</v>
      </c>
      <c r="G760" t="s">
        <v>48</v>
      </c>
      <c r="H760" t="s">
        <v>162</v>
      </c>
      <c r="I760" t="s">
        <v>163</v>
      </c>
      <c r="J760">
        <v>2011</v>
      </c>
      <c r="K760" t="s">
        <v>50</v>
      </c>
      <c r="L760">
        <v>0</v>
      </c>
      <c r="M760">
        <v>4.4000000000000004</v>
      </c>
      <c r="N760">
        <v>1</v>
      </c>
      <c r="O760">
        <v>0</v>
      </c>
      <c r="P760">
        <v>0</v>
      </c>
      <c r="Q760">
        <v>0</v>
      </c>
      <c r="R760">
        <v>0</v>
      </c>
      <c r="S760">
        <v>1</v>
      </c>
      <c r="T760" t="s">
        <v>32</v>
      </c>
      <c r="U760" t="s">
        <v>51</v>
      </c>
      <c r="V760">
        <v>278</v>
      </c>
      <c r="W760">
        <v>11</v>
      </c>
    </row>
    <row r="761" spans="1:23" x14ac:dyDescent="0.3">
      <c r="A761" t="s">
        <v>719</v>
      </c>
      <c r="B761" t="s">
        <v>58</v>
      </c>
      <c r="C761" t="s">
        <v>403</v>
      </c>
      <c r="D761" t="s">
        <v>720</v>
      </c>
      <c r="E761">
        <v>99098</v>
      </c>
      <c r="F761" t="s">
        <v>55</v>
      </c>
      <c r="G761" t="s">
        <v>48</v>
      </c>
      <c r="H761" t="s">
        <v>56</v>
      </c>
      <c r="I761" t="s">
        <v>56</v>
      </c>
      <c r="K761" t="s">
        <v>50</v>
      </c>
      <c r="L761">
        <v>0</v>
      </c>
      <c r="M761">
        <v>4.4000000000000004</v>
      </c>
      <c r="N761">
        <v>1</v>
      </c>
      <c r="O761">
        <v>0</v>
      </c>
      <c r="P761">
        <v>0</v>
      </c>
      <c r="Q761">
        <v>1</v>
      </c>
      <c r="R761">
        <v>0</v>
      </c>
      <c r="S761">
        <v>0</v>
      </c>
      <c r="T761" t="s">
        <v>32</v>
      </c>
      <c r="U761" t="s">
        <v>51</v>
      </c>
      <c r="V761">
        <v>439</v>
      </c>
    </row>
    <row r="762" spans="1:23" x14ac:dyDescent="0.3">
      <c r="A762" t="s">
        <v>719</v>
      </c>
      <c r="B762" t="s">
        <v>58</v>
      </c>
      <c r="C762" t="s">
        <v>403</v>
      </c>
      <c r="D762" t="s">
        <v>720</v>
      </c>
      <c r="E762">
        <v>99098</v>
      </c>
      <c r="F762" t="s">
        <v>55</v>
      </c>
      <c r="G762" t="s">
        <v>48</v>
      </c>
      <c r="H762" t="s">
        <v>56</v>
      </c>
      <c r="I762" t="s">
        <v>56</v>
      </c>
      <c r="K762" t="s">
        <v>50</v>
      </c>
      <c r="L762">
        <v>0</v>
      </c>
      <c r="M762">
        <v>4.4000000000000004</v>
      </c>
      <c r="N762">
        <v>1</v>
      </c>
      <c r="O762">
        <v>0</v>
      </c>
      <c r="P762">
        <v>0</v>
      </c>
      <c r="Q762">
        <v>1</v>
      </c>
      <c r="R762">
        <v>0</v>
      </c>
      <c r="S762">
        <v>0</v>
      </c>
      <c r="T762" t="s">
        <v>32</v>
      </c>
      <c r="U762" t="s">
        <v>51</v>
      </c>
      <c r="V762">
        <v>439</v>
      </c>
    </row>
    <row r="763" spans="1:23" x14ac:dyDescent="0.3">
      <c r="A763" t="s">
        <v>719</v>
      </c>
      <c r="B763" t="s">
        <v>58</v>
      </c>
      <c r="C763" t="s">
        <v>403</v>
      </c>
      <c r="D763" t="s">
        <v>720</v>
      </c>
      <c r="E763">
        <v>99098</v>
      </c>
      <c r="F763" t="s">
        <v>55</v>
      </c>
      <c r="G763" t="s">
        <v>48</v>
      </c>
      <c r="H763" t="s">
        <v>56</v>
      </c>
      <c r="I763" t="s">
        <v>56</v>
      </c>
      <c r="K763" t="s">
        <v>50</v>
      </c>
      <c r="L763">
        <v>0</v>
      </c>
      <c r="M763">
        <v>4.4000000000000004</v>
      </c>
      <c r="N763">
        <v>1</v>
      </c>
      <c r="O763">
        <v>0</v>
      </c>
      <c r="P763">
        <v>0</v>
      </c>
      <c r="Q763">
        <v>1</v>
      </c>
      <c r="R763">
        <v>0</v>
      </c>
      <c r="S763">
        <v>0</v>
      </c>
      <c r="T763" t="s">
        <v>32</v>
      </c>
      <c r="U763" t="s">
        <v>51</v>
      </c>
      <c r="V763">
        <v>439</v>
      </c>
    </row>
    <row r="764" spans="1:23" x14ac:dyDescent="0.3">
      <c r="A764" t="s">
        <v>719</v>
      </c>
      <c r="B764" t="s">
        <v>58</v>
      </c>
      <c r="C764" t="s">
        <v>403</v>
      </c>
      <c r="D764" t="s">
        <v>720</v>
      </c>
      <c r="E764">
        <v>99098</v>
      </c>
      <c r="F764" t="s">
        <v>55</v>
      </c>
      <c r="G764" t="s">
        <v>48</v>
      </c>
      <c r="H764" t="s">
        <v>56</v>
      </c>
      <c r="I764" t="s">
        <v>56</v>
      </c>
      <c r="K764" t="s">
        <v>50</v>
      </c>
      <c r="L764">
        <v>0</v>
      </c>
      <c r="M764">
        <v>4.4000000000000004</v>
      </c>
      <c r="N764">
        <v>1</v>
      </c>
      <c r="O764">
        <v>0</v>
      </c>
      <c r="P764">
        <v>0</v>
      </c>
      <c r="Q764">
        <v>1</v>
      </c>
      <c r="R764">
        <v>0</v>
      </c>
      <c r="S764">
        <v>0</v>
      </c>
      <c r="T764" t="s">
        <v>32</v>
      </c>
      <c r="U764" t="s">
        <v>51</v>
      </c>
      <c r="V764">
        <v>439</v>
      </c>
    </row>
    <row r="765" spans="1:23" x14ac:dyDescent="0.3">
      <c r="A765" t="s">
        <v>405</v>
      </c>
      <c r="B765" t="s">
        <v>148</v>
      </c>
      <c r="C765" t="s">
        <v>861</v>
      </c>
      <c r="D765" t="s">
        <v>862</v>
      </c>
      <c r="E765">
        <v>99187</v>
      </c>
      <c r="F765" t="s">
        <v>67</v>
      </c>
      <c r="G765" t="s">
        <v>48</v>
      </c>
      <c r="H765" t="s">
        <v>80</v>
      </c>
      <c r="I765" t="s">
        <v>81</v>
      </c>
      <c r="J765">
        <v>1961</v>
      </c>
      <c r="K765" t="s">
        <v>204</v>
      </c>
      <c r="L765">
        <v>0</v>
      </c>
      <c r="M765">
        <v>4.3</v>
      </c>
      <c r="N765">
        <v>1</v>
      </c>
      <c r="O765">
        <v>0</v>
      </c>
      <c r="P765">
        <v>0</v>
      </c>
      <c r="Q765">
        <v>0</v>
      </c>
      <c r="R765">
        <v>0</v>
      </c>
      <c r="S765">
        <v>1</v>
      </c>
      <c r="T765" t="s">
        <v>32</v>
      </c>
      <c r="U765" t="s">
        <v>33</v>
      </c>
      <c r="V765">
        <v>406</v>
      </c>
      <c r="W765">
        <v>61</v>
      </c>
    </row>
    <row r="766" spans="1:23" x14ac:dyDescent="0.3">
      <c r="A766" t="s">
        <v>405</v>
      </c>
      <c r="B766" t="s">
        <v>148</v>
      </c>
      <c r="C766" t="s">
        <v>861</v>
      </c>
      <c r="D766" t="s">
        <v>932</v>
      </c>
      <c r="E766">
        <v>99187</v>
      </c>
      <c r="F766" t="s">
        <v>67</v>
      </c>
      <c r="G766" t="s">
        <v>48</v>
      </c>
      <c r="H766" t="s">
        <v>80</v>
      </c>
      <c r="I766" t="s">
        <v>81</v>
      </c>
      <c r="J766">
        <v>1961</v>
      </c>
      <c r="K766" t="s">
        <v>204</v>
      </c>
      <c r="L766">
        <v>0</v>
      </c>
      <c r="M766">
        <v>4.3</v>
      </c>
      <c r="N766">
        <v>1</v>
      </c>
      <c r="O766">
        <v>0</v>
      </c>
      <c r="P766">
        <v>0</v>
      </c>
      <c r="Q766">
        <v>0</v>
      </c>
      <c r="R766">
        <v>0</v>
      </c>
      <c r="S766">
        <v>1</v>
      </c>
      <c r="T766" t="s">
        <v>32</v>
      </c>
      <c r="U766" t="s">
        <v>33</v>
      </c>
      <c r="V766">
        <v>404</v>
      </c>
      <c r="W766">
        <v>61</v>
      </c>
    </row>
    <row r="767" spans="1:23" x14ac:dyDescent="0.3">
      <c r="A767" t="s">
        <v>405</v>
      </c>
      <c r="B767" t="s">
        <v>148</v>
      </c>
      <c r="C767" t="s">
        <v>861</v>
      </c>
      <c r="D767" t="s">
        <v>933</v>
      </c>
      <c r="E767">
        <v>99187</v>
      </c>
      <c r="F767" t="s">
        <v>67</v>
      </c>
      <c r="G767" t="s">
        <v>48</v>
      </c>
      <c r="H767" t="s">
        <v>80</v>
      </c>
      <c r="I767" t="s">
        <v>81</v>
      </c>
      <c r="J767">
        <v>1961</v>
      </c>
      <c r="K767" t="s">
        <v>204</v>
      </c>
      <c r="L767">
        <v>0</v>
      </c>
      <c r="M767">
        <v>4.3</v>
      </c>
      <c r="N767">
        <v>1</v>
      </c>
      <c r="O767">
        <v>0</v>
      </c>
      <c r="P767">
        <v>0</v>
      </c>
      <c r="Q767">
        <v>0</v>
      </c>
      <c r="R767">
        <v>0</v>
      </c>
      <c r="S767">
        <v>1</v>
      </c>
      <c r="T767" t="s">
        <v>32</v>
      </c>
      <c r="U767" t="s">
        <v>33</v>
      </c>
      <c r="V767">
        <v>406</v>
      </c>
      <c r="W767">
        <v>61</v>
      </c>
    </row>
    <row r="768" spans="1:23" x14ac:dyDescent="0.3">
      <c r="A768" t="s">
        <v>405</v>
      </c>
      <c r="B768" t="s">
        <v>148</v>
      </c>
      <c r="C768" t="s">
        <v>861</v>
      </c>
      <c r="D768" t="s">
        <v>932</v>
      </c>
      <c r="E768">
        <v>99187</v>
      </c>
      <c r="F768" t="s">
        <v>67</v>
      </c>
      <c r="G768" t="s">
        <v>48</v>
      </c>
      <c r="H768" t="s">
        <v>80</v>
      </c>
      <c r="I768" t="s">
        <v>81</v>
      </c>
      <c r="J768">
        <v>1961</v>
      </c>
      <c r="K768" t="s">
        <v>204</v>
      </c>
      <c r="L768">
        <v>0</v>
      </c>
      <c r="M768">
        <v>4.3</v>
      </c>
      <c r="N768">
        <v>1</v>
      </c>
      <c r="O768">
        <v>0</v>
      </c>
      <c r="P768">
        <v>0</v>
      </c>
      <c r="Q768">
        <v>0</v>
      </c>
      <c r="R768">
        <v>0</v>
      </c>
      <c r="S768">
        <v>1</v>
      </c>
      <c r="T768" t="s">
        <v>32</v>
      </c>
      <c r="U768" t="s">
        <v>33</v>
      </c>
      <c r="V768">
        <v>404</v>
      </c>
      <c r="W768">
        <v>61</v>
      </c>
    </row>
    <row r="769" spans="1:23" x14ac:dyDescent="0.3">
      <c r="A769" t="s">
        <v>405</v>
      </c>
      <c r="B769" t="s">
        <v>148</v>
      </c>
      <c r="C769" t="s">
        <v>861</v>
      </c>
      <c r="D769" t="s">
        <v>862</v>
      </c>
      <c r="E769">
        <v>99187</v>
      </c>
      <c r="F769" t="s">
        <v>67</v>
      </c>
      <c r="G769" t="s">
        <v>48</v>
      </c>
      <c r="H769" t="s">
        <v>80</v>
      </c>
      <c r="I769" t="s">
        <v>81</v>
      </c>
      <c r="J769">
        <v>1961</v>
      </c>
      <c r="K769" t="s">
        <v>204</v>
      </c>
      <c r="L769">
        <v>0</v>
      </c>
      <c r="M769">
        <v>4.3</v>
      </c>
      <c r="N769">
        <v>1</v>
      </c>
      <c r="O769">
        <v>0</v>
      </c>
      <c r="P769">
        <v>0</v>
      </c>
      <c r="Q769">
        <v>0</v>
      </c>
      <c r="R769">
        <v>0</v>
      </c>
      <c r="S769">
        <v>1</v>
      </c>
      <c r="T769" t="s">
        <v>32</v>
      </c>
      <c r="U769" t="s">
        <v>33</v>
      </c>
      <c r="V769">
        <v>406</v>
      </c>
      <c r="W769">
        <v>61</v>
      </c>
    </row>
    <row r="770" spans="1:23" x14ac:dyDescent="0.3">
      <c r="A770" t="s">
        <v>364</v>
      </c>
      <c r="B770" t="s">
        <v>58</v>
      </c>
      <c r="C770" t="s">
        <v>365</v>
      </c>
      <c r="D770" t="s">
        <v>366</v>
      </c>
      <c r="E770">
        <v>99218</v>
      </c>
      <c r="F770" t="s">
        <v>60</v>
      </c>
      <c r="G770" t="s">
        <v>48</v>
      </c>
      <c r="H770" t="s">
        <v>80</v>
      </c>
      <c r="I770" t="s">
        <v>81</v>
      </c>
      <c r="K770" t="s">
        <v>166</v>
      </c>
      <c r="L770">
        <v>0</v>
      </c>
      <c r="M770">
        <v>3.9</v>
      </c>
      <c r="N770">
        <v>1</v>
      </c>
      <c r="O770">
        <v>0</v>
      </c>
      <c r="P770">
        <v>0</v>
      </c>
      <c r="Q770">
        <v>0</v>
      </c>
      <c r="R770">
        <v>0</v>
      </c>
      <c r="S770">
        <v>0</v>
      </c>
      <c r="T770" t="s">
        <v>32</v>
      </c>
      <c r="U770" t="s">
        <v>51</v>
      </c>
      <c r="V770">
        <v>211</v>
      </c>
    </row>
    <row r="771" spans="1:23" x14ac:dyDescent="0.3">
      <c r="A771" t="s">
        <v>886</v>
      </c>
      <c r="B771" t="s">
        <v>887</v>
      </c>
      <c r="C771" t="s">
        <v>62</v>
      </c>
      <c r="D771" t="s">
        <v>888</v>
      </c>
      <c r="E771">
        <v>99291</v>
      </c>
      <c r="F771" t="s">
        <v>27</v>
      </c>
      <c r="G771" t="s">
        <v>28</v>
      </c>
      <c r="H771" t="s">
        <v>120</v>
      </c>
      <c r="I771" t="s">
        <v>186</v>
      </c>
      <c r="J771">
        <v>1919</v>
      </c>
      <c r="K771" t="s">
        <v>31</v>
      </c>
      <c r="L771">
        <v>0</v>
      </c>
      <c r="M771">
        <v>3.7</v>
      </c>
      <c r="N771">
        <v>1</v>
      </c>
      <c r="O771">
        <v>1</v>
      </c>
      <c r="P771">
        <v>0</v>
      </c>
      <c r="Q771">
        <v>0</v>
      </c>
      <c r="R771">
        <v>0</v>
      </c>
      <c r="S771">
        <v>1</v>
      </c>
      <c r="T771" t="s">
        <v>32</v>
      </c>
      <c r="U771" t="s">
        <v>51</v>
      </c>
      <c r="V771">
        <v>468</v>
      </c>
      <c r="W771">
        <v>103</v>
      </c>
    </row>
    <row r="772" spans="1:23" x14ac:dyDescent="0.3">
      <c r="A772" t="s">
        <v>687</v>
      </c>
      <c r="B772" t="s">
        <v>58</v>
      </c>
      <c r="C772" t="s">
        <v>656</v>
      </c>
      <c r="D772" t="s">
        <v>688</v>
      </c>
      <c r="E772">
        <v>99297</v>
      </c>
      <c r="F772" t="s">
        <v>151</v>
      </c>
      <c r="G772" t="s">
        <v>48</v>
      </c>
      <c r="H772" t="s">
        <v>348</v>
      </c>
      <c r="I772" t="s">
        <v>348</v>
      </c>
      <c r="J772">
        <v>2014</v>
      </c>
      <c r="K772" t="s">
        <v>50</v>
      </c>
      <c r="L772">
        <v>0</v>
      </c>
      <c r="M772">
        <v>4.7</v>
      </c>
      <c r="N772">
        <v>1</v>
      </c>
      <c r="O772">
        <v>0</v>
      </c>
      <c r="P772">
        <v>0</v>
      </c>
      <c r="Q772">
        <v>0</v>
      </c>
      <c r="R772">
        <v>0</v>
      </c>
      <c r="S772">
        <v>1</v>
      </c>
      <c r="T772" t="s">
        <v>32</v>
      </c>
      <c r="U772" t="s">
        <v>42</v>
      </c>
      <c r="V772">
        <v>314</v>
      </c>
      <c r="W772">
        <v>8</v>
      </c>
    </row>
    <row r="773" spans="1:23" x14ac:dyDescent="0.3">
      <c r="A773" t="s">
        <v>687</v>
      </c>
      <c r="B773" t="s">
        <v>58</v>
      </c>
      <c r="C773" t="s">
        <v>656</v>
      </c>
      <c r="D773" t="s">
        <v>688</v>
      </c>
      <c r="E773">
        <v>99297</v>
      </c>
      <c r="F773" t="s">
        <v>151</v>
      </c>
      <c r="G773" t="s">
        <v>48</v>
      </c>
      <c r="H773" t="s">
        <v>348</v>
      </c>
      <c r="I773" t="s">
        <v>348</v>
      </c>
      <c r="J773">
        <v>2014</v>
      </c>
      <c r="K773" t="s">
        <v>50</v>
      </c>
      <c r="L773">
        <v>0</v>
      </c>
      <c r="M773">
        <v>4.7</v>
      </c>
      <c r="N773">
        <v>1</v>
      </c>
      <c r="O773">
        <v>0</v>
      </c>
      <c r="P773">
        <v>0</v>
      </c>
      <c r="Q773">
        <v>0</v>
      </c>
      <c r="R773">
        <v>0</v>
      </c>
      <c r="S773">
        <v>1</v>
      </c>
      <c r="T773" t="s">
        <v>32</v>
      </c>
      <c r="U773" t="s">
        <v>42</v>
      </c>
      <c r="V773">
        <v>314</v>
      </c>
      <c r="W773">
        <v>8</v>
      </c>
    </row>
    <row r="774" spans="1:23" x14ac:dyDescent="0.3">
      <c r="A774" t="s">
        <v>687</v>
      </c>
      <c r="B774" t="s">
        <v>58</v>
      </c>
      <c r="C774" t="s">
        <v>656</v>
      </c>
      <c r="D774" t="s">
        <v>688</v>
      </c>
      <c r="E774">
        <v>99297</v>
      </c>
      <c r="F774" t="s">
        <v>151</v>
      </c>
      <c r="G774" t="s">
        <v>48</v>
      </c>
      <c r="H774" t="s">
        <v>348</v>
      </c>
      <c r="I774" t="s">
        <v>348</v>
      </c>
      <c r="J774">
        <v>2014</v>
      </c>
      <c r="K774" t="s">
        <v>50</v>
      </c>
      <c r="L774">
        <v>0</v>
      </c>
      <c r="M774">
        <v>4.7</v>
      </c>
      <c r="N774">
        <v>1</v>
      </c>
      <c r="O774">
        <v>0</v>
      </c>
      <c r="P774">
        <v>0</v>
      </c>
      <c r="Q774">
        <v>0</v>
      </c>
      <c r="R774">
        <v>0</v>
      </c>
      <c r="S774">
        <v>1</v>
      </c>
      <c r="T774" t="s">
        <v>32</v>
      </c>
      <c r="U774" t="s">
        <v>42</v>
      </c>
      <c r="V774">
        <v>314</v>
      </c>
      <c r="W774">
        <v>8</v>
      </c>
    </row>
    <row r="775" spans="1:23" x14ac:dyDescent="0.3">
      <c r="A775" t="s">
        <v>1785</v>
      </c>
      <c r="B775" t="s">
        <v>1786</v>
      </c>
      <c r="C775" t="s">
        <v>1787</v>
      </c>
      <c r="D775" t="s">
        <v>1788</v>
      </c>
      <c r="E775">
        <v>99354</v>
      </c>
      <c r="F775" t="s">
        <v>27</v>
      </c>
      <c r="G775" t="s">
        <v>28</v>
      </c>
      <c r="H775" t="s">
        <v>194</v>
      </c>
      <c r="I775" t="s">
        <v>195</v>
      </c>
      <c r="J775">
        <v>1865</v>
      </c>
      <c r="K775" t="s">
        <v>31</v>
      </c>
      <c r="L775">
        <v>0</v>
      </c>
      <c r="M775">
        <v>4.2</v>
      </c>
      <c r="N775">
        <v>1</v>
      </c>
      <c r="O775">
        <v>0</v>
      </c>
      <c r="P775">
        <v>0</v>
      </c>
      <c r="Q775">
        <v>0</v>
      </c>
      <c r="R775">
        <v>0</v>
      </c>
      <c r="S775">
        <v>1</v>
      </c>
      <c r="T775" t="s">
        <v>1725</v>
      </c>
      <c r="U775" t="s">
        <v>51</v>
      </c>
      <c r="V775">
        <v>389</v>
      </c>
      <c r="W775">
        <v>157</v>
      </c>
    </row>
    <row r="776" spans="1:23" x14ac:dyDescent="0.3">
      <c r="A776" t="s">
        <v>1785</v>
      </c>
      <c r="B776" t="s">
        <v>1786</v>
      </c>
      <c r="C776" t="s">
        <v>1787</v>
      </c>
      <c r="D776" t="s">
        <v>1788</v>
      </c>
      <c r="E776">
        <v>99354</v>
      </c>
      <c r="F776" t="s">
        <v>27</v>
      </c>
      <c r="G776" t="s">
        <v>28</v>
      </c>
      <c r="H776" t="s">
        <v>194</v>
      </c>
      <c r="I776" t="s">
        <v>195</v>
      </c>
      <c r="J776">
        <v>1865</v>
      </c>
      <c r="K776" t="s">
        <v>31</v>
      </c>
      <c r="L776">
        <v>0</v>
      </c>
      <c r="M776">
        <v>4.2</v>
      </c>
      <c r="N776">
        <v>1</v>
      </c>
      <c r="O776">
        <v>0</v>
      </c>
      <c r="P776">
        <v>0</v>
      </c>
      <c r="Q776">
        <v>0</v>
      </c>
      <c r="R776">
        <v>0</v>
      </c>
      <c r="S776">
        <v>1</v>
      </c>
      <c r="T776" t="s">
        <v>1725</v>
      </c>
      <c r="U776" t="s">
        <v>51</v>
      </c>
      <c r="V776">
        <v>389</v>
      </c>
      <c r="W776">
        <v>157</v>
      </c>
    </row>
    <row r="777" spans="1:23" x14ac:dyDescent="0.3">
      <c r="A777" t="s">
        <v>1785</v>
      </c>
      <c r="B777" t="s">
        <v>1786</v>
      </c>
      <c r="C777" t="s">
        <v>1787</v>
      </c>
      <c r="D777" t="s">
        <v>1788</v>
      </c>
      <c r="E777">
        <v>99354</v>
      </c>
      <c r="F777" t="s">
        <v>27</v>
      </c>
      <c r="G777" t="s">
        <v>28</v>
      </c>
      <c r="H777" t="s">
        <v>194</v>
      </c>
      <c r="I777" t="s">
        <v>195</v>
      </c>
      <c r="J777">
        <v>1865</v>
      </c>
      <c r="K777" t="s">
        <v>31</v>
      </c>
      <c r="L777">
        <v>0</v>
      </c>
      <c r="M777">
        <v>4.2</v>
      </c>
      <c r="N777">
        <v>1</v>
      </c>
      <c r="O777">
        <v>0</v>
      </c>
      <c r="P777">
        <v>0</v>
      </c>
      <c r="Q777">
        <v>0</v>
      </c>
      <c r="R777">
        <v>0</v>
      </c>
      <c r="S777">
        <v>1</v>
      </c>
      <c r="T777" t="s">
        <v>1725</v>
      </c>
      <c r="U777" t="s">
        <v>51</v>
      </c>
      <c r="V777">
        <v>389</v>
      </c>
      <c r="W777">
        <v>157</v>
      </c>
    </row>
    <row r="778" spans="1:23" x14ac:dyDescent="0.3">
      <c r="A778" t="s">
        <v>1785</v>
      </c>
      <c r="B778" t="s">
        <v>1786</v>
      </c>
      <c r="C778" t="s">
        <v>1787</v>
      </c>
      <c r="D778" t="s">
        <v>1788</v>
      </c>
      <c r="E778">
        <v>99354</v>
      </c>
      <c r="F778" t="s">
        <v>27</v>
      </c>
      <c r="G778" t="s">
        <v>28</v>
      </c>
      <c r="H778" t="s">
        <v>194</v>
      </c>
      <c r="I778" t="s">
        <v>195</v>
      </c>
      <c r="J778">
        <v>1865</v>
      </c>
      <c r="K778" t="s">
        <v>31</v>
      </c>
      <c r="L778">
        <v>0</v>
      </c>
      <c r="M778">
        <v>4.2</v>
      </c>
      <c r="N778">
        <v>1</v>
      </c>
      <c r="O778">
        <v>0</v>
      </c>
      <c r="P778">
        <v>0</v>
      </c>
      <c r="Q778">
        <v>0</v>
      </c>
      <c r="R778">
        <v>0</v>
      </c>
      <c r="S778">
        <v>1</v>
      </c>
      <c r="T778" t="s">
        <v>1725</v>
      </c>
      <c r="U778" t="s">
        <v>51</v>
      </c>
      <c r="V778">
        <v>389</v>
      </c>
      <c r="W778">
        <v>157</v>
      </c>
    </row>
    <row r="779" spans="1:23" x14ac:dyDescent="0.3">
      <c r="A779" t="s">
        <v>1785</v>
      </c>
      <c r="B779" t="s">
        <v>1786</v>
      </c>
      <c r="C779" t="s">
        <v>1787</v>
      </c>
      <c r="D779" t="s">
        <v>1788</v>
      </c>
      <c r="E779">
        <v>99354</v>
      </c>
      <c r="F779" t="s">
        <v>27</v>
      </c>
      <c r="G779" t="s">
        <v>28</v>
      </c>
      <c r="H779" t="s">
        <v>194</v>
      </c>
      <c r="I779" t="s">
        <v>195</v>
      </c>
      <c r="J779">
        <v>1865</v>
      </c>
      <c r="K779" t="s">
        <v>31</v>
      </c>
      <c r="L779">
        <v>0</v>
      </c>
      <c r="M779">
        <v>4.2</v>
      </c>
      <c r="N779">
        <v>1</v>
      </c>
      <c r="O779">
        <v>0</v>
      </c>
      <c r="P779">
        <v>0</v>
      </c>
      <c r="Q779">
        <v>0</v>
      </c>
      <c r="R779">
        <v>0</v>
      </c>
      <c r="S779">
        <v>1</v>
      </c>
      <c r="T779" t="s">
        <v>1725</v>
      </c>
      <c r="U779" t="s">
        <v>51</v>
      </c>
      <c r="V779">
        <v>389</v>
      </c>
      <c r="W779">
        <v>157</v>
      </c>
    </row>
    <row r="780" spans="1:23" x14ac:dyDescent="0.3">
      <c r="A780" t="s">
        <v>223</v>
      </c>
      <c r="B780" t="s">
        <v>224</v>
      </c>
      <c r="C780" t="s">
        <v>160</v>
      </c>
      <c r="D780" t="s">
        <v>225</v>
      </c>
      <c r="E780">
        <v>99762</v>
      </c>
      <c r="F780" t="s">
        <v>145</v>
      </c>
      <c r="G780" t="s">
        <v>28</v>
      </c>
      <c r="H780" t="s">
        <v>29</v>
      </c>
      <c r="I780" t="s">
        <v>30</v>
      </c>
      <c r="J780">
        <v>1986</v>
      </c>
      <c r="K780" t="s">
        <v>41</v>
      </c>
      <c r="L780">
        <v>0</v>
      </c>
      <c r="M780">
        <v>3.9</v>
      </c>
      <c r="N780">
        <v>1</v>
      </c>
      <c r="O780">
        <v>1</v>
      </c>
      <c r="P780">
        <v>1</v>
      </c>
      <c r="Q780">
        <v>0</v>
      </c>
      <c r="R780">
        <v>0</v>
      </c>
      <c r="S780">
        <v>1</v>
      </c>
      <c r="T780" t="s">
        <v>32</v>
      </c>
      <c r="U780" t="s">
        <v>33</v>
      </c>
      <c r="V780">
        <v>473</v>
      </c>
      <c r="W780">
        <v>36</v>
      </c>
    </row>
    <row r="781" spans="1:23" x14ac:dyDescent="0.3">
      <c r="A781" t="s">
        <v>255</v>
      </c>
      <c r="B781" t="s">
        <v>256</v>
      </c>
      <c r="C781" t="s">
        <v>257</v>
      </c>
      <c r="D781" t="s">
        <v>258</v>
      </c>
      <c r="E781">
        <v>100000</v>
      </c>
      <c r="F781" t="s">
        <v>85</v>
      </c>
      <c r="G781" t="s">
        <v>48</v>
      </c>
      <c r="H781" t="s">
        <v>259</v>
      </c>
      <c r="I781" t="s">
        <v>260</v>
      </c>
      <c r="J781">
        <v>1999</v>
      </c>
      <c r="K781" t="s">
        <v>261</v>
      </c>
      <c r="L781">
        <v>1</v>
      </c>
      <c r="M781">
        <v>4.0999999999999996</v>
      </c>
      <c r="N781">
        <v>1</v>
      </c>
      <c r="O781">
        <v>0</v>
      </c>
      <c r="P781">
        <v>0</v>
      </c>
      <c r="Q781">
        <v>0</v>
      </c>
      <c r="R781">
        <v>1</v>
      </c>
      <c r="S781">
        <v>1</v>
      </c>
      <c r="T781" t="s">
        <v>32</v>
      </c>
      <c r="U781" t="s">
        <v>33</v>
      </c>
      <c r="V781">
        <v>303</v>
      </c>
      <c r="W781">
        <v>23</v>
      </c>
    </row>
    <row r="782" spans="1:23" x14ac:dyDescent="0.3">
      <c r="A782" t="s">
        <v>176</v>
      </c>
      <c r="B782" t="s">
        <v>521</v>
      </c>
      <c r="C782" t="s">
        <v>36</v>
      </c>
      <c r="D782" t="s">
        <v>522</v>
      </c>
      <c r="E782">
        <v>100000</v>
      </c>
      <c r="F782" t="s">
        <v>47</v>
      </c>
      <c r="G782" t="s">
        <v>48</v>
      </c>
      <c r="H782" t="s">
        <v>259</v>
      </c>
      <c r="I782" t="s">
        <v>260</v>
      </c>
      <c r="J782">
        <v>1977</v>
      </c>
      <c r="K782" t="s">
        <v>50</v>
      </c>
      <c r="L782">
        <v>0</v>
      </c>
      <c r="M782">
        <v>4.4000000000000004</v>
      </c>
      <c r="N782">
        <v>1</v>
      </c>
      <c r="O782">
        <v>0</v>
      </c>
      <c r="P782">
        <v>0</v>
      </c>
      <c r="Q782">
        <v>1</v>
      </c>
      <c r="R782">
        <v>0</v>
      </c>
      <c r="S782">
        <v>1</v>
      </c>
      <c r="T782" t="s">
        <v>32</v>
      </c>
      <c r="U782" t="s">
        <v>51</v>
      </c>
      <c r="V782">
        <v>248</v>
      </c>
      <c r="W782">
        <v>45</v>
      </c>
    </row>
    <row r="783" spans="1:23" x14ac:dyDescent="0.3">
      <c r="A783" t="s">
        <v>616</v>
      </c>
      <c r="B783" t="s">
        <v>617</v>
      </c>
      <c r="C783" t="s">
        <v>36</v>
      </c>
      <c r="D783" t="s">
        <v>618</v>
      </c>
      <c r="E783">
        <v>100000</v>
      </c>
      <c r="F783" t="s">
        <v>67</v>
      </c>
      <c r="G783" t="s">
        <v>48</v>
      </c>
      <c r="H783" t="s">
        <v>39</v>
      </c>
      <c r="I783" t="s">
        <v>40</v>
      </c>
      <c r="J783">
        <v>1996</v>
      </c>
      <c r="K783" t="s">
        <v>41</v>
      </c>
      <c r="L783">
        <v>0</v>
      </c>
      <c r="M783">
        <v>3.3</v>
      </c>
      <c r="N783">
        <v>1</v>
      </c>
      <c r="O783">
        <v>0</v>
      </c>
      <c r="P783">
        <v>0</v>
      </c>
      <c r="Q783">
        <v>0</v>
      </c>
      <c r="R783">
        <v>0</v>
      </c>
      <c r="S783">
        <v>1</v>
      </c>
      <c r="T783" t="s">
        <v>32</v>
      </c>
      <c r="U783" t="s">
        <v>51</v>
      </c>
      <c r="V783">
        <v>356</v>
      </c>
      <c r="W783">
        <v>26</v>
      </c>
    </row>
    <row r="784" spans="1:23" x14ac:dyDescent="0.3">
      <c r="A784" t="s">
        <v>650</v>
      </c>
      <c r="B784" t="s">
        <v>651</v>
      </c>
      <c r="C784" t="s">
        <v>36</v>
      </c>
      <c r="D784" t="s">
        <v>652</v>
      </c>
      <c r="E784">
        <v>100000</v>
      </c>
      <c r="F784" t="s">
        <v>60</v>
      </c>
      <c r="G784" t="s">
        <v>653</v>
      </c>
      <c r="H784" t="s">
        <v>56</v>
      </c>
      <c r="I784" t="s">
        <v>56</v>
      </c>
      <c r="K784" t="s">
        <v>112</v>
      </c>
      <c r="L784">
        <v>0</v>
      </c>
      <c r="M784">
        <v>3.2</v>
      </c>
      <c r="N784">
        <v>1</v>
      </c>
      <c r="O784">
        <v>0</v>
      </c>
      <c r="P784">
        <v>0</v>
      </c>
      <c r="Q784">
        <v>0</v>
      </c>
      <c r="R784">
        <v>0</v>
      </c>
      <c r="S784">
        <v>0</v>
      </c>
      <c r="T784" t="s">
        <v>92</v>
      </c>
      <c r="U784" t="s">
        <v>33</v>
      </c>
      <c r="V784">
        <v>226</v>
      </c>
    </row>
    <row r="785" spans="1:23" x14ac:dyDescent="0.3">
      <c r="A785" t="s">
        <v>650</v>
      </c>
      <c r="B785" t="s">
        <v>651</v>
      </c>
      <c r="C785" t="s">
        <v>36</v>
      </c>
      <c r="D785" t="s">
        <v>652</v>
      </c>
      <c r="E785">
        <v>100000</v>
      </c>
      <c r="F785" t="s">
        <v>60</v>
      </c>
      <c r="G785" t="s">
        <v>653</v>
      </c>
      <c r="H785" t="s">
        <v>56</v>
      </c>
      <c r="I785" t="s">
        <v>56</v>
      </c>
      <c r="K785" t="s">
        <v>112</v>
      </c>
      <c r="L785">
        <v>0</v>
      </c>
      <c r="M785">
        <v>3.2</v>
      </c>
      <c r="N785">
        <v>1</v>
      </c>
      <c r="O785">
        <v>0</v>
      </c>
      <c r="P785">
        <v>0</v>
      </c>
      <c r="Q785">
        <v>0</v>
      </c>
      <c r="R785">
        <v>0</v>
      </c>
      <c r="S785">
        <v>0</v>
      </c>
      <c r="T785" t="s">
        <v>92</v>
      </c>
      <c r="U785" t="s">
        <v>33</v>
      </c>
      <c r="V785">
        <v>226</v>
      </c>
    </row>
    <row r="786" spans="1:23" x14ac:dyDescent="0.3">
      <c r="A786" t="s">
        <v>698</v>
      </c>
      <c r="B786" t="s">
        <v>58</v>
      </c>
      <c r="C786" t="s">
        <v>699</v>
      </c>
      <c r="D786" t="s">
        <v>700</v>
      </c>
      <c r="E786">
        <v>100000</v>
      </c>
      <c r="F786" t="s">
        <v>55</v>
      </c>
      <c r="G786" t="s">
        <v>28</v>
      </c>
      <c r="H786" t="s">
        <v>56</v>
      </c>
      <c r="I786" t="s">
        <v>56</v>
      </c>
      <c r="K786" t="s">
        <v>50</v>
      </c>
      <c r="L786">
        <v>1</v>
      </c>
      <c r="N786">
        <v>1</v>
      </c>
      <c r="O786">
        <v>0</v>
      </c>
      <c r="P786">
        <v>0</v>
      </c>
      <c r="Q786">
        <v>0</v>
      </c>
      <c r="R786">
        <v>0</v>
      </c>
      <c r="S786">
        <v>1</v>
      </c>
      <c r="T786" t="s">
        <v>32</v>
      </c>
      <c r="U786" t="s">
        <v>42</v>
      </c>
      <c r="V786">
        <v>112</v>
      </c>
    </row>
    <row r="787" spans="1:23" x14ac:dyDescent="0.3">
      <c r="A787" t="s">
        <v>823</v>
      </c>
      <c r="B787" t="s">
        <v>58</v>
      </c>
      <c r="C787" t="s">
        <v>680</v>
      </c>
      <c r="D787" t="s">
        <v>824</v>
      </c>
      <c r="E787">
        <v>100000</v>
      </c>
      <c r="F787" t="s">
        <v>27</v>
      </c>
      <c r="G787" t="s">
        <v>68</v>
      </c>
      <c r="H787" t="s">
        <v>29</v>
      </c>
      <c r="I787" t="s">
        <v>69</v>
      </c>
      <c r="J787">
        <v>1987</v>
      </c>
      <c r="K787" t="s">
        <v>41</v>
      </c>
      <c r="L787">
        <v>1</v>
      </c>
      <c r="M787">
        <v>3.7</v>
      </c>
      <c r="N787">
        <v>1</v>
      </c>
      <c r="O787">
        <v>0</v>
      </c>
      <c r="P787">
        <v>1</v>
      </c>
      <c r="Q787">
        <v>1</v>
      </c>
      <c r="R787">
        <v>0</v>
      </c>
      <c r="S787">
        <v>1</v>
      </c>
      <c r="T787" t="s">
        <v>32</v>
      </c>
      <c r="U787" t="s">
        <v>42</v>
      </c>
      <c r="V787">
        <v>465</v>
      </c>
      <c r="W787">
        <v>35</v>
      </c>
    </row>
    <row r="788" spans="1:23" x14ac:dyDescent="0.3">
      <c r="A788" t="s">
        <v>176</v>
      </c>
      <c r="B788" t="s">
        <v>521</v>
      </c>
      <c r="C788" t="s">
        <v>36</v>
      </c>
      <c r="D788" t="s">
        <v>522</v>
      </c>
      <c r="E788">
        <v>100000</v>
      </c>
      <c r="F788" t="s">
        <v>47</v>
      </c>
      <c r="G788" t="s">
        <v>48</v>
      </c>
      <c r="H788" t="s">
        <v>259</v>
      </c>
      <c r="I788" t="s">
        <v>260</v>
      </c>
      <c r="J788">
        <v>1977</v>
      </c>
      <c r="K788" t="s">
        <v>50</v>
      </c>
      <c r="L788">
        <v>0</v>
      </c>
      <c r="M788">
        <v>4.4000000000000004</v>
      </c>
      <c r="N788">
        <v>1</v>
      </c>
      <c r="O788">
        <v>0</v>
      </c>
      <c r="P788">
        <v>0</v>
      </c>
      <c r="Q788">
        <v>1</v>
      </c>
      <c r="R788">
        <v>0</v>
      </c>
      <c r="S788">
        <v>1</v>
      </c>
      <c r="T788" t="s">
        <v>32</v>
      </c>
      <c r="U788" t="s">
        <v>51</v>
      </c>
      <c r="V788">
        <v>248</v>
      </c>
      <c r="W788">
        <v>45</v>
      </c>
    </row>
    <row r="789" spans="1:23" x14ac:dyDescent="0.3">
      <c r="A789" t="s">
        <v>176</v>
      </c>
      <c r="B789" t="s">
        <v>521</v>
      </c>
      <c r="C789" t="s">
        <v>36</v>
      </c>
      <c r="D789" t="s">
        <v>522</v>
      </c>
      <c r="E789">
        <v>100000</v>
      </c>
      <c r="F789" t="s">
        <v>47</v>
      </c>
      <c r="G789" t="s">
        <v>48</v>
      </c>
      <c r="H789" t="s">
        <v>259</v>
      </c>
      <c r="I789" t="s">
        <v>260</v>
      </c>
      <c r="J789">
        <v>1977</v>
      </c>
      <c r="K789" t="s">
        <v>50</v>
      </c>
      <c r="L789">
        <v>0</v>
      </c>
      <c r="M789">
        <v>4.4000000000000004</v>
      </c>
      <c r="N789">
        <v>1</v>
      </c>
      <c r="O789">
        <v>0</v>
      </c>
      <c r="P789">
        <v>0</v>
      </c>
      <c r="Q789">
        <v>1</v>
      </c>
      <c r="R789">
        <v>0</v>
      </c>
      <c r="S789">
        <v>1</v>
      </c>
      <c r="T789" t="s">
        <v>32</v>
      </c>
      <c r="U789" t="s">
        <v>51</v>
      </c>
      <c r="V789">
        <v>248</v>
      </c>
      <c r="W789">
        <v>45</v>
      </c>
    </row>
    <row r="790" spans="1:23" x14ac:dyDescent="0.3">
      <c r="A790" t="s">
        <v>176</v>
      </c>
      <c r="B790" t="s">
        <v>521</v>
      </c>
      <c r="C790" t="s">
        <v>36</v>
      </c>
      <c r="D790" t="s">
        <v>522</v>
      </c>
      <c r="E790">
        <v>100000</v>
      </c>
      <c r="F790" t="s">
        <v>47</v>
      </c>
      <c r="G790" t="s">
        <v>48</v>
      </c>
      <c r="H790" t="s">
        <v>259</v>
      </c>
      <c r="I790" t="s">
        <v>260</v>
      </c>
      <c r="J790">
        <v>1977</v>
      </c>
      <c r="K790" t="s">
        <v>50</v>
      </c>
      <c r="L790">
        <v>0</v>
      </c>
      <c r="M790">
        <v>4.4000000000000004</v>
      </c>
      <c r="N790">
        <v>1</v>
      </c>
      <c r="O790">
        <v>0</v>
      </c>
      <c r="P790">
        <v>0</v>
      </c>
      <c r="Q790">
        <v>1</v>
      </c>
      <c r="R790">
        <v>0</v>
      </c>
      <c r="S790">
        <v>1</v>
      </c>
      <c r="T790" t="s">
        <v>32</v>
      </c>
      <c r="U790" t="s">
        <v>51</v>
      </c>
      <c r="V790">
        <v>248</v>
      </c>
      <c r="W790">
        <v>45</v>
      </c>
    </row>
    <row r="791" spans="1:23" x14ac:dyDescent="0.3">
      <c r="A791" t="s">
        <v>176</v>
      </c>
      <c r="B791" t="s">
        <v>521</v>
      </c>
      <c r="C791" t="s">
        <v>36</v>
      </c>
      <c r="D791" t="s">
        <v>522</v>
      </c>
      <c r="E791">
        <v>100000</v>
      </c>
      <c r="F791" t="s">
        <v>47</v>
      </c>
      <c r="G791" t="s">
        <v>48</v>
      </c>
      <c r="H791" t="s">
        <v>259</v>
      </c>
      <c r="I791" t="s">
        <v>260</v>
      </c>
      <c r="J791">
        <v>1977</v>
      </c>
      <c r="K791" t="s">
        <v>50</v>
      </c>
      <c r="L791">
        <v>0</v>
      </c>
      <c r="M791">
        <v>4.4000000000000004</v>
      </c>
      <c r="N791">
        <v>1</v>
      </c>
      <c r="O791">
        <v>0</v>
      </c>
      <c r="P791">
        <v>0</v>
      </c>
      <c r="Q791">
        <v>1</v>
      </c>
      <c r="R791">
        <v>0</v>
      </c>
      <c r="S791">
        <v>1</v>
      </c>
      <c r="T791" t="s">
        <v>32</v>
      </c>
      <c r="U791" t="s">
        <v>51</v>
      </c>
      <c r="V791">
        <v>248</v>
      </c>
      <c r="W791">
        <v>45</v>
      </c>
    </row>
    <row r="792" spans="1:23" x14ac:dyDescent="0.3">
      <c r="A792" t="s">
        <v>176</v>
      </c>
      <c r="B792" t="s">
        <v>521</v>
      </c>
      <c r="C792" t="s">
        <v>36</v>
      </c>
      <c r="D792" t="s">
        <v>522</v>
      </c>
      <c r="E792">
        <v>100000</v>
      </c>
      <c r="F792" t="s">
        <v>47</v>
      </c>
      <c r="G792" t="s">
        <v>48</v>
      </c>
      <c r="H792" t="s">
        <v>259</v>
      </c>
      <c r="I792" t="s">
        <v>260</v>
      </c>
      <c r="J792">
        <v>1977</v>
      </c>
      <c r="K792" t="s">
        <v>50</v>
      </c>
      <c r="L792">
        <v>0</v>
      </c>
      <c r="M792">
        <v>4.4000000000000004</v>
      </c>
      <c r="N792">
        <v>1</v>
      </c>
      <c r="O792">
        <v>0</v>
      </c>
      <c r="P792">
        <v>0</v>
      </c>
      <c r="Q792">
        <v>1</v>
      </c>
      <c r="R792">
        <v>0</v>
      </c>
      <c r="S792">
        <v>1</v>
      </c>
      <c r="T792" t="s">
        <v>32</v>
      </c>
      <c r="U792" t="s">
        <v>51</v>
      </c>
      <c r="V792">
        <v>248</v>
      </c>
      <c r="W792">
        <v>45</v>
      </c>
    </row>
    <row r="793" spans="1:23" x14ac:dyDescent="0.3">
      <c r="A793" t="s">
        <v>616</v>
      </c>
      <c r="B793" t="s">
        <v>617</v>
      </c>
      <c r="C793" t="s">
        <v>36</v>
      </c>
      <c r="D793" t="s">
        <v>855</v>
      </c>
      <c r="E793">
        <v>100000</v>
      </c>
      <c r="F793" t="s">
        <v>67</v>
      </c>
      <c r="G793" t="s">
        <v>48</v>
      </c>
      <c r="H793" t="s">
        <v>39</v>
      </c>
      <c r="I793" t="s">
        <v>40</v>
      </c>
      <c r="J793">
        <v>1996</v>
      </c>
      <c r="K793" t="s">
        <v>41</v>
      </c>
      <c r="L793">
        <v>0</v>
      </c>
      <c r="M793">
        <v>3.3</v>
      </c>
      <c r="N793">
        <v>1</v>
      </c>
      <c r="O793">
        <v>0</v>
      </c>
      <c r="P793">
        <v>0</v>
      </c>
      <c r="Q793">
        <v>0</v>
      </c>
      <c r="R793">
        <v>0</v>
      </c>
      <c r="S793">
        <v>1</v>
      </c>
      <c r="T793" t="s">
        <v>32</v>
      </c>
      <c r="U793" t="s">
        <v>51</v>
      </c>
      <c r="V793">
        <v>354</v>
      </c>
      <c r="W793">
        <v>26</v>
      </c>
    </row>
    <row r="794" spans="1:23" x14ac:dyDescent="0.3">
      <c r="A794" t="s">
        <v>650</v>
      </c>
      <c r="B794" t="s">
        <v>651</v>
      </c>
      <c r="C794" t="s">
        <v>36</v>
      </c>
      <c r="D794" t="s">
        <v>652</v>
      </c>
      <c r="E794">
        <v>100000</v>
      </c>
      <c r="F794" t="s">
        <v>60</v>
      </c>
      <c r="G794" t="s">
        <v>653</v>
      </c>
      <c r="H794" t="s">
        <v>56</v>
      </c>
      <c r="I794" t="s">
        <v>56</v>
      </c>
      <c r="K794" t="s">
        <v>112</v>
      </c>
      <c r="L794">
        <v>0</v>
      </c>
      <c r="M794">
        <v>3.2</v>
      </c>
      <c r="N794">
        <v>1</v>
      </c>
      <c r="O794">
        <v>0</v>
      </c>
      <c r="P794">
        <v>0</v>
      </c>
      <c r="Q794">
        <v>0</v>
      </c>
      <c r="R794">
        <v>0</v>
      </c>
      <c r="S794">
        <v>0</v>
      </c>
      <c r="T794" t="s">
        <v>92</v>
      </c>
      <c r="U794" t="s">
        <v>33</v>
      </c>
      <c r="V794">
        <v>226</v>
      </c>
    </row>
    <row r="795" spans="1:23" x14ac:dyDescent="0.3">
      <c r="A795" t="s">
        <v>698</v>
      </c>
      <c r="B795" t="s">
        <v>58</v>
      </c>
      <c r="C795" t="s">
        <v>699</v>
      </c>
      <c r="D795" t="s">
        <v>700</v>
      </c>
      <c r="E795">
        <v>100000</v>
      </c>
      <c r="F795" t="s">
        <v>55</v>
      </c>
      <c r="G795" t="s">
        <v>28</v>
      </c>
      <c r="H795" t="s">
        <v>56</v>
      </c>
      <c r="I795" t="s">
        <v>56</v>
      </c>
      <c r="K795" t="s">
        <v>50</v>
      </c>
      <c r="L795">
        <v>1</v>
      </c>
      <c r="N795">
        <v>1</v>
      </c>
      <c r="O795">
        <v>0</v>
      </c>
      <c r="P795">
        <v>0</v>
      </c>
      <c r="Q795">
        <v>0</v>
      </c>
      <c r="R795">
        <v>0</v>
      </c>
      <c r="S795">
        <v>1</v>
      </c>
      <c r="T795" t="s">
        <v>32</v>
      </c>
      <c r="U795" t="s">
        <v>42</v>
      </c>
      <c r="V795">
        <v>112</v>
      </c>
    </row>
    <row r="796" spans="1:23" x14ac:dyDescent="0.3">
      <c r="A796" t="s">
        <v>823</v>
      </c>
      <c r="B796" t="s">
        <v>58</v>
      </c>
      <c r="C796" t="s">
        <v>680</v>
      </c>
      <c r="D796" t="s">
        <v>824</v>
      </c>
      <c r="E796">
        <v>100000</v>
      </c>
      <c r="F796" t="s">
        <v>27</v>
      </c>
      <c r="G796" t="s">
        <v>68</v>
      </c>
      <c r="H796" t="s">
        <v>29</v>
      </c>
      <c r="I796" t="s">
        <v>69</v>
      </c>
      <c r="J796">
        <v>1987</v>
      </c>
      <c r="K796" t="s">
        <v>41</v>
      </c>
      <c r="L796">
        <v>1</v>
      </c>
      <c r="M796">
        <v>3.7</v>
      </c>
      <c r="N796">
        <v>1</v>
      </c>
      <c r="O796">
        <v>0</v>
      </c>
      <c r="P796">
        <v>1</v>
      </c>
      <c r="Q796">
        <v>1</v>
      </c>
      <c r="R796">
        <v>0</v>
      </c>
      <c r="S796">
        <v>1</v>
      </c>
      <c r="T796" t="s">
        <v>32</v>
      </c>
      <c r="U796" t="s">
        <v>42</v>
      </c>
      <c r="V796">
        <v>465</v>
      </c>
      <c r="W796">
        <v>35</v>
      </c>
    </row>
    <row r="797" spans="1:23" x14ac:dyDescent="0.3">
      <c r="A797" t="s">
        <v>176</v>
      </c>
      <c r="B797" t="s">
        <v>521</v>
      </c>
      <c r="C797" t="s">
        <v>36</v>
      </c>
      <c r="D797" t="s">
        <v>522</v>
      </c>
      <c r="E797">
        <v>100000</v>
      </c>
      <c r="F797" t="s">
        <v>47</v>
      </c>
      <c r="G797" t="s">
        <v>48</v>
      </c>
      <c r="H797" t="s">
        <v>259</v>
      </c>
      <c r="I797" t="s">
        <v>260</v>
      </c>
      <c r="J797">
        <v>1977</v>
      </c>
      <c r="K797" t="s">
        <v>50</v>
      </c>
      <c r="L797">
        <v>0</v>
      </c>
      <c r="M797">
        <v>4.4000000000000004</v>
      </c>
      <c r="N797">
        <v>1</v>
      </c>
      <c r="O797">
        <v>0</v>
      </c>
      <c r="P797">
        <v>0</v>
      </c>
      <c r="Q797">
        <v>1</v>
      </c>
      <c r="R797">
        <v>0</v>
      </c>
      <c r="S797">
        <v>1</v>
      </c>
      <c r="T797" t="s">
        <v>32</v>
      </c>
      <c r="U797" t="s">
        <v>51</v>
      </c>
      <c r="V797">
        <v>248</v>
      </c>
      <c r="W797">
        <v>45</v>
      </c>
    </row>
    <row r="798" spans="1:23" x14ac:dyDescent="0.3">
      <c r="A798" t="s">
        <v>176</v>
      </c>
      <c r="B798" t="s">
        <v>521</v>
      </c>
      <c r="C798" t="s">
        <v>36</v>
      </c>
      <c r="D798" t="s">
        <v>522</v>
      </c>
      <c r="E798">
        <v>100000</v>
      </c>
      <c r="F798" t="s">
        <v>47</v>
      </c>
      <c r="G798" t="s">
        <v>48</v>
      </c>
      <c r="H798" t="s">
        <v>259</v>
      </c>
      <c r="I798" t="s">
        <v>260</v>
      </c>
      <c r="J798">
        <v>1977</v>
      </c>
      <c r="K798" t="s">
        <v>50</v>
      </c>
      <c r="L798">
        <v>0</v>
      </c>
      <c r="M798">
        <v>4.4000000000000004</v>
      </c>
      <c r="N798">
        <v>1</v>
      </c>
      <c r="O798">
        <v>0</v>
      </c>
      <c r="P798">
        <v>0</v>
      </c>
      <c r="Q798">
        <v>1</v>
      </c>
      <c r="R798">
        <v>0</v>
      </c>
      <c r="S798">
        <v>1</v>
      </c>
      <c r="T798" t="s">
        <v>32</v>
      </c>
      <c r="U798" t="s">
        <v>51</v>
      </c>
      <c r="V798">
        <v>248</v>
      </c>
      <c r="W798">
        <v>45</v>
      </c>
    </row>
    <row r="799" spans="1:23" x14ac:dyDescent="0.3">
      <c r="A799" t="s">
        <v>176</v>
      </c>
      <c r="B799" t="s">
        <v>521</v>
      </c>
      <c r="C799" t="s">
        <v>36</v>
      </c>
      <c r="D799" t="s">
        <v>522</v>
      </c>
      <c r="E799">
        <v>100000</v>
      </c>
      <c r="F799" t="s">
        <v>47</v>
      </c>
      <c r="G799" t="s">
        <v>48</v>
      </c>
      <c r="H799" t="s">
        <v>259</v>
      </c>
      <c r="I799" t="s">
        <v>260</v>
      </c>
      <c r="J799">
        <v>1977</v>
      </c>
      <c r="K799" t="s">
        <v>50</v>
      </c>
      <c r="L799">
        <v>0</v>
      </c>
      <c r="M799">
        <v>4.4000000000000004</v>
      </c>
      <c r="N799">
        <v>1</v>
      </c>
      <c r="O799">
        <v>0</v>
      </c>
      <c r="P799">
        <v>0</v>
      </c>
      <c r="Q799">
        <v>1</v>
      </c>
      <c r="R799">
        <v>0</v>
      </c>
      <c r="S799">
        <v>1</v>
      </c>
      <c r="T799" t="s">
        <v>32</v>
      </c>
      <c r="U799" t="s">
        <v>51</v>
      </c>
      <c r="V799">
        <v>248</v>
      </c>
      <c r="W799">
        <v>45</v>
      </c>
    </row>
    <row r="800" spans="1:23" x14ac:dyDescent="0.3">
      <c r="A800" t="s">
        <v>176</v>
      </c>
      <c r="B800" t="s">
        <v>521</v>
      </c>
      <c r="C800" t="s">
        <v>36</v>
      </c>
      <c r="D800" t="s">
        <v>522</v>
      </c>
      <c r="E800">
        <v>100000</v>
      </c>
      <c r="F800" t="s">
        <v>47</v>
      </c>
      <c r="G800" t="s">
        <v>48</v>
      </c>
      <c r="H800" t="s">
        <v>259</v>
      </c>
      <c r="I800" t="s">
        <v>260</v>
      </c>
      <c r="J800">
        <v>1977</v>
      </c>
      <c r="K800" t="s">
        <v>50</v>
      </c>
      <c r="L800">
        <v>0</v>
      </c>
      <c r="M800">
        <v>4.4000000000000004</v>
      </c>
      <c r="N800">
        <v>1</v>
      </c>
      <c r="O800">
        <v>0</v>
      </c>
      <c r="P800">
        <v>0</v>
      </c>
      <c r="Q800">
        <v>1</v>
      </c>
      <c r="R800">
        <v>0</v>
      </c>
      <c r="S800">
        <v>1</v>
      </c>
      <c r="T800" t="s">
        <v>32</v>
      </c>
      <c r="U800" t="s">
        <v>51</v>
      </c>
      <c r="V800">
        <v>248</v>
      </c>
      <c r="W800">
        <v>45</v>
      </c>
    </row>
    <row r="801" spans="1:23" x14ac:dyDescent="0.3">
      <c r="A801" t="s">
        <v>176</v>
      </c>
      <c r="B801" t="s">
        <v>521</v>
      </c>
      <c r="C801" t="s">
        <v>36</v>
      </c>
      <c r="D801" t="s">
        <v>522</v>
      </c>
      <c r="E801">
        <v>100000</v>
      </c>
      <c r="F801" t="s">
        <v>47</v>
      </c>
      <c r="G801" t="s">
        <v>48</v>
      </c>
      <c r="H801" t="s">
        <v>259</v>
      </c>
      <c r="I801" t="s">
        <v>260</v>
      </c>
      <c r="J801">
        <v>1977</v>
      </c>
      <c r="K801" t="s">
        <v>50</v>
      </c>
      <c r="L801">
        <v>0</v>
      </c>
      <c r="M801">
        <v>4.4000000000000004</v>
      </c>
      <c r="N801">
        <v>1</v>
      </c>
      <c r="O801">
        <v>0</v>
      </c>
      <c r="P801">
        <v>0</v>
      </c>
      <c r="Q801">
        <v>1</v>
      </c>
      <c r="R801">
        <v>0</v>
      </c>
      <c r="S801">
        <v>1</v>
      </c>
      <c r="T801" t="s">
        <v>32</v>
      </c>
      <c r="U801" t="s">
        <v>51</v>
      </c>
      <c r="V801">
        <v>248</v>
      </c>
      <c r="W801">
        <v>45</v>
      </c>
    </row>
    <row r="802" spans="1:23" x14ac:dyDescent="0.3">
      <c r="A802" t="s">
        <v>176</v>
      </c>
      <c r="B802" t="s">
        <v>521</v>
      </c>
      <c r="C802" t="s">
        <v>36</v>
      </c>
      <c r="D802" t="s">
        <v>522</v>
      </c>
      <c r="E802">
        <v>100000</v>
      </c>
      <c r="F802" t="s">
        <v>47</v>
      </c>
      <c r="G802" t="s">
        <v>48</v>
      </c>
      <c r="H802" t="s">
        <v>259</v>
      </c>
      <c r="I802" t="s">
        <v>260</v>
      </c>
      <c r="J802">
        <v>1977</v>
      </c>
      <c r="K802" t="s">
        <v>50</v>
      </c>
      <c r="L802">
        <v>0</v>
      </c>
      <c r="M802">
        <v>4.4000000000000004</v>
      </c>
      <c r="N802">
        <v>1</v>
      </c>
      <c r="O802">
        <v>0</v>
      </c>
      <c r="P802">
        <v>0</v>
      </c>
      <c r="Q802">
        <v>1</v>
      </c>
      <c r="R802">
        <v>0</v>
      </c>
      <c r="S802">
        <v>1</v>
      </c>
      <c r="T802" t="s">
        <v>32</v>
      </c>
      <c r="U802" t="s">
        <v>51</v>
      </c>
      <c r="V802">
        <v>248</v>
      </c>
      <c r="W802">
        <v>45</v>
      </c>
    </row>
    <row r="803" spans="1:23" x14ac:dyDescent="0.3">
      <c r="A803" t="s">
        <v>176</v>
      </c>
      <c r="B803" t="s">
        <v>521</v>
      </c>
      <c r="C803" t="s">
        <v>36</v>
      </c>
      <c r="D803" t="s">
        <v>522</v>
      </c>
      <c r="E803">
        <v>100000</v>
      </c>
      <c r="F803" t="s">
        <v>47</v>
      </c>
      <c r="G803" t="s">
        <v>48</v>
      </c>
      <c r="H803" t="s">
        <v>259</v>
      </c>
      <c r="I803" t="s">
        <v>260</v>
      </c>
      <c r="J803">
        <v>1977</v>
      </c>
      <c r="K803" t="s">
        <v>50</v>
      </c>
      <c r="L803">
        <v>0</v>
      </c>
      <c r="M803">
        <v>4.4000000000000004</v>
      </c>
      <c r="N803">
        <v>1</v>
      </c>
      <c r="O803">
        <v>0</v>
      </c>
      <c r="P803">
        <v>0</v>
      </c>
      <c r="Q803">
        <v>1</v>
      </c>
      <c r="R803">
        <v>0</v>
      </c>
      <c r="S803">
        <v>1</v>
      </c>
      <c r="T803" t="s">
        <v>32</v>
      </c>
      <c r="U803" t="s">
        <v>51</v>
      </c>
      <c r="V803">
        <v>248</v>
      </c>
      <c r="W803">
        <v>45</v>
      </c>
    </row>
    <row r="804" spans="1:23" x14ac:dyDescent="0.3">
      <c r="A804" t="s">
        <v>176</v>
      </c>
      <c r="B804" t="s">
        <v>521</v>
      </c>
      <c r="C804" t="s">
        <v>36</v>
      </c>
      <c r="D804" t="s">
        <v>522</v>
      </c>
      <c r="E804">
        <v>100000</v>
      </c>
      <c r="F804" t="s">
        <v>47</v>
      </c>
      <c r="G804" t="s">
        <v>48</v>
      </c>
      <c r="H804" t="s">
        <v>259</v>
      </c>
      <c r="I804" t="s">
        <v>260</v>
      </c>
      <c r="J804">
        <v>1977</v>
      </c>
      <c r="K804" t="s">
        <v>50</v>
      </c>
      <c r="L804">
        <v>0</v>
      </c>
      <c r="M804">
        <v>4.4000000000000004</v>
      </c>
      <c r="N804">
        <v>1</v>
      </c>
      <c r="O804">
        <v>0</v>
      </c>
      <c r="P804">
        <v>0</v>
      </c>
      <c r="Q804">
        <v>1</v>
      </c>
      <c r="R804">
        <v>0</v>
      </c>
      <c r="S804">
        <v>1</v>
      </c>
      <c r="T804" t="s">
        <v>32</v>
      </c>
      <c r="U804" t="s">
        <v>51</v>
      </c>
      <c r="V804">
        <v>248</v>
      </c>
      <c r="W804">
        <v>45</v>
      </c>
    </row>
    <row r="805" spans="1:23" x14ac:dyDescent="0.3">
      <c r="A805" t="s">
        <v>176</v>
      </c>
      <c r="B805" t="s">
        <v>521</v>
      </c>
      <c r="C805" t="s">
        <v>36</v>
      </c>
      <c r="D805" t="s">
        <v>522</v>
      </c>
      <c r="E805">
        <v>100000</v>
      </c>
      <c r="F805" t="s">
        <v>47</v>
      </c>
      <c r="G805" t="s">
        <v>48</v>
      </c>
      <c r="H805" t="s">
        <v>259</v>
      </c>
      <c r="I805" t="s">
        <v>260</v>
      </c>
      <c r="J805">
        <v>1977</v>
      </c>
      <c r="K805" t="s">
        <v>50</v>
      </c>
      <c r="L805">
        <v>0</v>
      </c>
      <c r="M805">
        <v>4.4000000000000004</v>
      </c>
      <c r="N805">
        <v>1</v>
      </c>
      <c r="O805">
        <v>0</v>
      </c>
      <c r="P805">
        <v>0</v>
      </c>
      <c r="Q805">
        <v>1</v>
      </c>
      <c r="R805">
        <v>0</v>
      </c>
      <c r="S805">
        <v>1</v>
      </c>
      <c r="T805" t="s">
        <v>32</v>
      </c>
      <c r="U805" t="s">
        <v>51</v>
      </c>
      <c r="V805">
        <v>248</v>
      </c>
      <c r="W805">
        <v>45</v>
      </c>
    </row>
    <row r="806" spans="1:23" x14ac:dyDescent="0.3">
      <c r="A806" t="s">
        <v>176</v>
      </c>
      <c r="B806" t="s">
        <v>521</v>
      </c>
      <c r="C806" t="s">
        <v>36</v>
      </c>
      <c r="D806" t="s">
        <v>522</v>
      </c>
      <c r="E806">
        <v>100000</v>
      </c>
      <c r="F806" t="s">
        <v>47</v>
      </c>
      <c r="G806" t="s">
        <v>48</v>
      </c>
      <c r="H806" t="s">
        <v>259</v>
      </c>
      <c r="I806" t="s">
        <v>260</v>
      </c>
      <c r="J806">
        <v>1977</v>
      </c>
      <c r="K806" t="s">
        <v>50</v>
      </c>
      <c r="L806">
        <v>0</v>
      </c>
      <c r="M806">
        <v>4.4000000000000004</v>
      </c>
      <c r="N806">
        <v>1</v>
      </c>
      <c r="O806">
        <v>0</v>
      </c>
      <c r="P806">
        <v>0</v>
      </c>
      <c r="Q806">
        <v>1</v>
      </c>
      <c r="R806">
        <v>0</v>
      </c>
      <c r="S806">
        <v>1</v>
      </c>
      <c r="T806" t="s">
        <v>32</v>
      </c>
      <c r="U806" t="s">
        <v>51</v>
      </c>
      <c r="V806">
        <v>248</v>
      </c>
      <c r="W806">
        <v>45</v>
      </c>
    </row>
    <row r="807" spans="1:23" x14ac:dyDescent="0.3">
      <c r="A807" t="s">
        <v>176</v>
      </c>
      <c r="B807" t="s">
        <v>521</v>
      </c>
      <c r="C807" t="s">
        <v>36</v>
      </c>
      <c r="D807" t="s">
        <v>522</v>
      </c>
      <c r="E807">
        <v>100000</v>
      </c>
      <c r="F807" t="s">
        <v>47</v>
      </c>
      <c r="G807" t="s">
        <v>48</v>
      </c>
      <c r="H807" t="s">
        <v>259</v>
      </c>
      <c r="I807" t="s">
        <v>260</v>
      </c>
      <c r="J807">
        <v>1977</v>
      </c>
      <c r="K807" t="s">
        <v>50</v>
      </c>
      <c r="L807">
        <v>0</v>
      </c>
      <c r="M807">
        <v>4.4000000000000004</v>
      </c>
      <c r="N807">
        <v>1</v>
      </c>
      <c r="O807">
        <v>0</v>
      </c>
      <c r="P807">
        <v>0</v>
      </c>
      <c r="Q807">
        <v>1</v>
      </c>
      <c r="R807">
        <v>0</v>
      </c>
      <c r="S807">
        <v>1</v>
      </c>
      <c r="T807" t="s">
        <v>32</v>
      </c>
      <c r="U807" t="s">
        <v>51</v>
      </c>
      <c r="V807">
        <v>248</v>
      </c>
      <c r="W807">
        <v>45</v>
      </c>
    </row>
    <row r="808" spans="1:23" x14ac:dyDescent="0.3">
      <c r="A808" t="s">
        <v>176</v>
      </c>
      <c r="B808" t="s">
        <v>521</v>
      </c>
      <c r="C808" t="s">
        <v>36</v>
      </c>
      <c r="D808" t="s">
        <v>522</v>
      </c>
      <c r="E808">
        <v>100000</v>
      </c>
      <c r="F808" t="s">
        <v>47</v>
      </c>
      <c r="G808" t="s">
        <v>48</v>
      </c>
      <c r="H808" t="s">
        <v>259</v>
      </c>
      <c r="I808" t="s">
        <v>260</v>
      </c>
      <c r="J808">
        <v>1977</v>
      </c>
      <c r="K808" t="s">
        <v>50</v>
      </c>
      <c r="L808">
        <v>0</v>
      </c>
      <c r="M808">
        <v>4.4000000000000004</v>
      </c>
      <c r="N808">
        <v>1</v>
      </c>
      <c r="O808">
        <v>0</v>
      </c>
      <c r="P808">
        <v>0</v>
      </c>
      <c r="Q808">
        <v>1</v>
      </c>
      <c r="R808">
        <v>0</v>
      </c>
      <c r="S808">
        <v>1</v>
      </c>
      <c r="T808" t="s">
        <v>32</v>
      </c>
      <c r="U808" t="s">
        <v>51</v>
      </c>
      <c r="V808">
        <v>248</v>
      </c>
      <c r="W808">
        <v>45</v>
      </c>
    </row>
    <row r="809" spans="1:23" x14ac:dyDescent="0.3">
      <c r="A809" t="s">
        <v>176</v>
      </c>
      <c r="B809" t="s">
        <v>521</v>
      </c>
      <c r="C809" t="s">
        <v>36</v>
      </c>
      <c r="D809" t="s">
        <v>522</v>
      </c>
      <c r="E809">
        <v>100000</v>
      </c>
      <c r="F809" t="s">
        <v>47</v>
      </c>
      <c r="G809" t="s">
        <v>48</v>
      </c>
      <c r="H809" t="s">
        <v>259</v>
      </c>
      <c r="I809" t="s">
        <v>260</v>
      </c>
      <c r="J809">
        <v>1977</v>
      </c>
      <c r="K809" t="s">
        <v>50</v>
      </c>
      <c r="L809">
        <v>0</v>
      </c>
      <c r="M809">
        <v>4.4000000000000004</v>
      </c>
      <c r="N809">
        <v>1</v>
      </c>
      <c r="O809">
        <v>0</v>
      </c>
      <c r="P809">
        <v>0</v>
      </c>
      <c r="Q809">
        <v>1</v>
      </c>
      <c r="R809">
        <v>0</v>
      </c>
      <c r="S809">
        <v>1</v>
      </c>
      <c r="T809" t="s">
        <v>32</v>
      </c>
      <c r="U809" t="s">
        <v>51</v>
      </c>
      <c r="V809">
        <v>248</v>
      </c>
      <c r="W809">
        <v>45</v>
      </c>
    </row>
    <row r="810" spans="1:23" x14ac:dyDescent="0.3">
      <c r="A810" t="s">
        <v>176</v>
      </c>
      <c r="B810" t="s">
        <v>521</v>
      </c>
      <c r="C810" t="s">
        <v>36</v>
      </c>
      <c r="D810" t="s">
        <v>522</v>
      </c>
      <c r="E810">
        <v>100000</v>
      </c>
      <c r="F810" t="s">
        <v>47</v>
      </c>
      <c r="G810" t="s">
        <v>48</v>
      </c>
      <c r="H810" t="s">
        <v>259</v>
      </c>
      <c r="I810" t="s">
        <v>260</v>
      </c>
      <c r="J810">
        <v>1977</v>
      </c>
      <c r="K810" t="s">
        <v>50</v>
      </c>
      <c r="L810">
        <v>0</v>
      </c>
      <c r="M810">
        <v>4.4000000000000004</v>
      </c>
      <c r="N810">
        <v>1</v>
      </c>
      <c r="O810">
        <v>0</v>
      </c>
      <c r="P810">
        <v>0</v>
      </c>
      <c r="Q810">
        <v>1</v>
      </c>
      <c r="R810">
        <v>0</v>
      </c>
      <c r="S810">
        <v>1</v>
      </c>
      <c r="T810" t="s">
        <v>32</v>
      </c>
      <c r="U810" t="s">
        <v>51</v>
      </c>
      <c r="V810">
        <v>248</v>
      </c>
      <c r="W810">
        <v>45</v>
      </c>
    </row>
    <row r="811" spans="1:23" x14ac:dyDescent="0.3">
      <c r="A811" t="s">
        <v>176</v>
      </c>
      <c r="B811" t="s">
        <v>521</v>
      </c>
      <c r="C811" t="s">
        <v>36</v>
      </c>
      <c r="D811" t="s">
        <v>522</v>
      </c>
      <c r="E811">
        <v>100000</v>
      </c>
      <c r="F811" t="s">
        <v>47</v>
      </c>
      <c r="G811" t="s">
        <v>48</v>
      </c>
      <c r="H811" t="s">
        <v>259</v>
      </c>
      <c r="I811" t="s">
        <v>260</v>
      </c>
      <c r="J811">
        <v>1977</v>
      </c>
      <c r="K811" t="s">
        <v>50</v>
      </c>
      <c r="L811">
        <v>0</v>
      </c>
      <c r="M811">
        <v>4.4000000000000004</v>
      </c>
      <c r="N811">
        <v>1</v>
      </c>
      <c r="O811">
        <v>0</v>
      </c>
      <c r="P811">
        <v>0</v>
      </c>
      <c r="Q811">
        <v>1</v>
      </c>
      <c r="R811">
        <v>0</v>
      </c>
      <c r="S811">
        <v>1</v>
      </c>
      <c r="T811" t="s">
        <v>32</v>
      </c>
      <c r="U811" t="s">
        <v>51</v>
      </c>
      <c r="V811">
        <v>248</v>
      </c>
      <c r="W811">
        <v>45</v>
      </c>
    </row>
    <row r="812" spans="1:23" x14ac:dyDescent="0.3">
      <c r="A812" t="s">
        <v>176</v>
      </c>
      <c r="B812" t="s">
        <v>521</v>
      </c>
      <c r="C812" t="s">
        <v>36</v>
      </c>
      <c r="D812" t="s">
        <v>522</v>
      </c>
      <c r="E812">
        <v>100000</v>
      </c>
      <c r="F812" t="s">
        <v>47</v>
      </c>
      <c r="G812" t="s">
        <v>48</v>
      </c>
      <c r="H812" t="s">
        <v>259</v>
      </c>
      <c r="I812" t="s">
        <v>260</v>
      </c>
      <c r="J812">
        <v>1977</v>
      </c>
      <c r="K812" t="s">
        <v>50</v>
      </c>
      <c r="L812">
        <v>0</v>
      </c>
      <c r="M812">
        <v>4.4000000000000004</v>
      </c>
      <c r="N812">
        <v>1</v>
      </c>
      <c r="O812">
        <v>0</v>
      </c>
      <c r="P812">
        <v>0</v>
      </c>
      <c r="Q812">
        <v>1</v>
      </c>
      <c r="R812">
        <v>0</v>
      </c>
      <c r="S812">
        <v>1</v>
      </c>
      <c r="T812" t="s">
        <v>32</v>
      </c>
      <c r="U812" t="s">
        <v>51</v>
      </c>
      <c r="V812">
        <v>248</v>
      </c>
      <c r="W812">
        <v>45</v>
      </c>
    </row>
    <row r="813" spans="1:23" x14ac:dyDescent="0.3">
      <c r="A813" t="s">
        <v>1277</v>
      </c>
      <c r="B813" t="s">
        <v>1278</v>
      </c>
      <c r="C813" t="s">
        <v>36</v>
      </c>
      <c r="D813" t="s">
        <v>1279</v>
      </c>
      <c r="E813">
        <v>100000</v>
      </c>
      <c r="F813" t="s">
        <v>55</v>
      </c>
      <c r="G813" t="s">
        <v>28</v>
      </c>
      <c r="H813" t="s">
        <v>56</v>
      </c>
      <c r="I813" t="s">
        <v>56</v>
      </c>
      <c r="K813" t="s">
        <v>50</v>
      </c>
      <c r="L813">
        <v>1</v>
      </c>
      <c r="N813">
        <v>0</v>
      </c>
      <c r="O813">
        <v>0</v>
      </c>
      <c r="P813">
        <v>1</v>
      </c>
      <c r="Q813">
        <v>0</v>
      </c>
      <c r="R813">
        <v>0</v>
      </c>
      <c r="S813">
        <v>0</v>
      </c>
      <c r="T813" t="s">
        <v>222</v>
      </c>
      <c r="U813" t="s">
        <v>42</v>
      </c>
      <c r="V813">
        <v>73</v>
      </c>
    </row>
    <row r="814" spans="1:23" x14ac:dyDescent="0.3">
      <c r="A814" t="s">
        <v>1460</v>
      </c>
      <c r="B814" t="s">
        <v>572</v>
      </c>
      <c r="C814" t="s">
        <v>36</v>
      </c>
      <c r="D814" t="s">
        <v>1461</v>
      </c>
      <c r="E814">
        <v>100000</v>
      </c>
      <c r="F814" t="s">
        <v>60</v>
      </c>
      <c r="G814" t="s">
        <v>48</v>
      </c>
      <c r="H814" t="s">
        <v>56</v>
      </c>
      <c r="I814" t="s">
        <v>56</v>
      </c>
      <c r="K814" t="s">
        <v>50</v>
      </c>
      <c r="L814">
        <v>0</v>
      </c>
      <c r="M814">
        <v>3.6</v>
      </c>
      <c r="N814">
        <v>0</v>
      </c>
      <c r="O814">
        <v>0</v>
      </c>
      <c r="P814">
        <v>0</v>
      </c>
      <c r="Q814">
        <v>0</v>
      </c>
      <c r="R814">
        <v>1</v>
      </c>
      <c r="S814">
        <v>0</v>
      </c>
      <c r="T814" t="s">
        <v>92</v>
      </c>
      <c r="U814" t="s">
        <v>42</v>
      </c>
      <c r="V814">
        <v>311</v>
      </c>
    </row>
    <row r="815" spans="1:23" x14ac:dyDescent="0.3">
      <c r="A815" t="s">
        <v>1660</v>
      </c>
      <c r="B815" t="s">
        <v>1661</v>
      </c>
      <c r="C815" t="s">
        <v>36</v>
      </c>
      <c r="D815" t="s">
        <v>1662</v>
      </c>
      <c r="E815">
        <v>100000</v>
      </c>
      <c r="F815" t="s">
        <v>60</v>
      </c>
      <c r="G815" t="s">
        <v>48</v>
      </c>
      <c r="H815" t="s">
        <v>56</v>
      </c>
      <c r="I815" t="s">
        <v>56</v>
      </c>
      <c r="K815" t="s">
        <v>112</v>
      </c>
      <c r="L815">
        <v>0</v>
      </c>
      <c r="N815">
        <v>1</v>
      </c>
      <c r="O815">
        <v>0</v>
      </c>
      <c r="P815">
        <v>0</v>
      </c>
      <c r="Q815">
        <v>0</v>
      </c>
      <c r="R815">
        <v>1</v>
      </c>
      <c r="S815">
        <v>0</v>
      </c>
      <c r="T815" t="s">
        <v>92</v>
      </c>
      <c r="U815" t="s">
        <v>51</v>
      </c>
      <c r="V815">
        <v>324</v>
      </c>
    </row>
    <row r="816" spans="1:23" x14ac:dyDescent="0.3">
      <c r="A816" t="s">
        <v>1220</v>
      </c>
      <c r="B816" t="s">
        <v>1753</v>
      </c>
      <c r="C816" t="s">
        <v>36</v>
      </c>
      <c r="D816" t="s">
        <v>1754</v>
      </c>
      <c r="E816">
        <v>100000</v>
      </c>
      <c r="F816" t="s">
        <v>55</v>
      </c>
      <c r="G816" t="s">
        <v>28</v>
      </c>
      <c r="H816" t="s">
        <v>56</v>
      </c>
      <c r="I816" t="s">
        <v>56</v>
      </c>
      <c r="K816" t="s">
        <v>50</v>
      </c>
      <c r="L816">
        <v>1</v>
      </c>
      <c r="N816">
        <v>0</v>
      </c>
      <c r="O816">
        <v>0</v>
      </c>
      <c r="P816">
        <v>0</v>
      </c>
      <c r="Q816">
        <v>0</v>
      </c>
      <c r="R816">
        <v>1</v>
      </c>
      <c r="S816">
        <v>1</v>
      </c>
      <c r="T816" t="s">
        <v>1725</v>
      </c>
      <c r="U816" t="s">
        <v>51</v>
      </c>
      <c r="V816">
        <v>165</v>
      </c>
    </row>
    <row r="817" spans="1:23" x14ac:dyDescent="0.3">
      <c r="A817" t="s">
        <v>1936</v>
      </c>
      <c r="B817" t="s">
        <v>1937</v>
      </c>
      <c r="C817" t="s">
        <v>1938</v>
      </c>
      <c r="D817" t="s">
        <v>1939</v>
      </c>
      <c r="E817">
        <v>100000</v>
      </c>
      <c r="F817" t="s">
        <v>60</v>
      </c>
      <c r="G817" t="s">
        <v>270</v>
      </c>
      <c r="H817" t="s">
        <v>56</v>
      </c>
      <c r="I817" t="s">
        <v>56</v>
      </c>
      <c r="K817" t="s">
        <v>50</v>
      </c>
      <c r="L817">
        <v>1</v>
      </c>
      <c r="M817">
        <v>5</v>
      </c>
      <c r="N817">
        <v>1</v>
      </c>
      <c r="O817">
        <v>0</v>
      </c>
      <c r="P817">
        <v>0</v>
      </c>
      <c r="Q817">
        <v>1</v>
      </c>
      <c r="R817">
        <v>0</v>
      </c>
      <c r="S817">
        <v>1</v>
      </c>
      <c r="T817" t="s">
        <v>1725</v>
      </c>
      <c r="U817" t="s">
        <v>51</v>
      </c>
      <c r="V817">
        <v>288</v>
      </c>
    </row>
    <row r="818" spans="1:23" x14ac:dyDescent="0.3">
      <c r="A818" t="s">
        <v>1220</v>
      </c>
      <c r="B818" t="s">
        <v>1753</v>
      </c>
      <c r="C818" t="s">
        <v>36</v>
      </c>
      <c r="D818" t="s">
        <v>1754</v>
      </c>
      <c r="E818">
        <v>100000</v>
      </c>
      <c r="F818" t="s">
        <v>55</v>
      </c>
      <c r="G818" t="s">
        <v>28</v>
      </c>
      <c r="H818" t="s">
        <v>56</v>
      </c>
      <c r="I818" t="s">
        <v>56</v>
      </c>
      <c r="K818" t="s">
        <v>50</v>
      </c>
      <c r="L818">
        <v>1</v>
      </c>
      <c r="N818">
        <v>0</v>
      </c>
      <c r="O818">
        <v>0</v>
      </c>
      <c r="P818">
        <v>0</v>
      </c>
      <c r="Q818">
        <v>0</v>
      </c>
      <c r="R818">
        <v>1</v>
      </c>
      <c r="S818">
        <v>1</v>
      </c>
      <c r="T818" t="s">
        <v>1725</v>
      </c>
      <c r="U818" t="s">
        <v>51</v>
      </c>
      <c r="V818">
        <v>165</v>
      </c>
    </row>
    <row r="819" spans="1:23" x14ac:dyDescent="0.3">
      <c r="A819" t="s">
        <v>1936</v>
      </c>
      <c r="B819" t="s">
        <v>1937</v>
      </c>
      <c r="C819" t="s">
        <v>36</v>
      </c>
      <c r="D819" t="s">
        <v>2032</v>
      </c>
      <c r="E819">
        <v>100000</v>
      </c>
      <c r="F819" t="s">
        <v>60</v>
      </c>
      <c r="G819" t="s">
        <v>270</v>
      </c>
      <c r="H819" t="s">
        <v>56</v>
      </c>
      <c r="I819" t="s">
        <v>56</v>
      </c>
      <c r="K819" t="s">
        <v>50</v>
      </c>
      <c r="L819">
        <v>1</v>
      </c>
      <c r="M819">
        <v>5</v>
      </c>
      <c r="N819">
        <v>1</v>
      </c>
      <c r="O819">
        <v>0</v>
      </c>
      <c r="P819">
        <v>0</v>
      </c>
      <c r="Q819">
        <v>1</v>
      </c>
      <c r="R819">
        <v>0</v>
      </c>
      <c r="S819">
        <v>1</v>
      </c>
      <c r="T819" t="s">
        <v>1725</v>
      </c>
      <c r="U819" t="s">
        <v>51</v>
      </c>
      <c r="V819">
        <v>269</v>
      </c>
    </row>
    <row r="820" spans="1:23" x14ac:dyDescent="0.3">
      <c r="A820" t="s">
        <v>1220</v>
      </c>
      <c r="B820" t="s">
        <v>1753</v>
      </c>
      <c r="C820" t="s">
        <v>36</v>
      </c>
      <c r="D820" t="s">
        <v>1754</v>
      </c>
      <c r="E820">
        <v>100000</v>
      </c>
      <c r="F820" t="s">
        <v>55</v>
      </c>
      <c r="G820" t="s">
        <v>28</v>
      </c>
      <c r="H820" t="s">
        <v>56</v>
      </c>
      <c r="I820" t="s">
        <v>56</v>
      </c>
      <c r="K820" t="s">
        <v>50</v>
      </c>
      <c r="L820">
        <v>1</v>
      </c>
      <c r="N820">
        <v>0</v>
      </c>
      <c r="O820">
        <v>0</v>
      </c>
      <c r="P820">
        <v>0</v>
      </c>
      <c r="Q820">
        <v>0</v>
      </c>
      <c r="R820">
        <v>1</v>
      </c>
      <c r="S820">
        <v>1</v>
      </c>
      <c r="T820" t="s">
        <v>1725</v>
      </c>
      <c r="U820" t="s">
        <v>51</v>
      </c>
      <c r="V820">
        <v>165</v>
      </c>
    </row>
    <row r="821" spans="1:23" x14ac:dyDescent="0.3">
      <c r="A821" t="s">
        <v>1936</v>
      </c>
      <c r="B821" t="s">
        <v>1937</v>
      </c>
      <c r="C821" t="s">
        <v>36</v>
      </c>
      <c r="D821" t="s">
        <v>2032</v>
      </c>
      <c r="E821">
        <v>100000</v>
      </c>
      <c r="F821" t="s">
        <v>60</v>
      </c>
      <c r="G821" t="s">
        <v>270</v>
      </c>
      <c r="H821" t="s">
        <v>56</v>
      </c>
      <c r="I821" t="s">
        <v>56</v>
      </c>
      <c r="K821" t="s">
        <v>50</v>
      </c>
      <c r="L821">
        <v>1</v>
      </c>
      <c r="M821">
        <v>5</v>
      </c>
      <c r="N821">
        <v>1</v>
      </c>
      <c r="O821">
        <v>0</v>
      </c>
      <c r="P821">
        <v>0</v>
      </c>
      <c r="Q821">
        <v>1</v>
      </c>
      <c r="R821">
        <v>0</v>
      </c>
      <c r="S821">
        <v>1</v>
      </c>
      <c r="T821" t="s">
        <v>1725</v>
      </c>
      <c r="U821" t="s">
        <v>51</v>
      </c>
      <c r="V821">
        <v>269</v>
      </c>
    </row>
    <row r="822" spans="1:23" x14ac:dyDescent="0.3">
      <c r="A822" t="s">
        <v>1220</v>
      </c>
      <c r="B822" t="s">
        <v>1753</v>
      </c>
      <c r="C822" t="s">
        <v>36</v>
      </c>
      <c r="D822" t="s">
        <v>1754</v>
      </c>
      <c r="E822">
        <v>100000</v>
      </c>
      <c r="F822" t="s">
        <v>55</v>
      </c>
      <c r="G822" t="s">
        <v>28</v>
      </c>
      <c r="H822" t="s">
        <v>56</v>
      </c>
      <c r="I822" t="s">
        <v>56</v>
      </c>
      <c r="K822" t="s">
        <v>50</v>
      </c>
      <c r="L822">
        <v>1</v>
      </c>
      <c r="N822">
        <v>0</v>
      </c>
      <c r="O822">
        <v>0</v>
      </c>
      <c r="P822">
        <v>0</v>
      </c>
      <c r="Q822">
        <v>0</v>
      </c>
      <c r="R822">
        <v>1</v>
      </c>
      <c r="S822">
        <v>1</v>
      </c>
      <c r="T822" t="s">
        <v>1725</v>
      </c>
      <c r="U822" t="s">
        <v>51</v>
      </c>
      <c r="V822">
        <v>165</v>
      </c>
    </row>
    <row r="823" spans="1:23" x14ac:dyDescent="0.3">
      <c r="A823" t="s">
        <v>1936</v>
      </c>
      <c r="B823" t="s">
        <v>1937</v>
      </c>
      <c r="C823" t="s">
        <v>36</v>
      </c>
      <c r="D823" t="s">
        <v>2032</v>
      </c>
      <c r="E823">
        <v>100000</v>
      </c>
      <c r="F823" t="s">
        <v>60</v>
      </c>
      <c r="G823" t="s">
        <v>270</v>
      </c>
      <c r="H823" t="s">
        <v>56</v>
      </c>
      <c r="I823" t="s">
        <v>56</v>
      </c>
      <c r="K823" t="s">
        <v>50</v>
      </c>
      <c r="L823">
        <v>1</v>
      </c>
      <c r="M823">
        <v>5</v>
      </c>
      <c r="N823">
        <v>1</v>
      </c>
      <c r="O823">
        <v>0</v>
      </c>
      <c r="P823">
        <v>0</v>
      </c>
      <c r="Q823">
        <v>1</v>
      </c>
      <c r="R823">
        <v>0</v>
      </c>
      <c r="S823">
        <v>1</v>
      </c>
      <c r="T823" t="s">
        <v>1725</v>
      </c>
      <c r="U823" t="s">
        <v>51</v>
      </c>
      <c r="V823">
        <v>269</v>
      </c>
    </row>
    <row r="824" spans="1:23" x14ac:dyDescent="0.3">
      <c r="A824" t="s">
        <v>1220</v>
      </c>
      <c r="B824" t="s">
        <v>1753</v>
      </c>
      <c r="C824" t="s">
        <v>36</v>
      </c>
      <c r="D824" t="s">
        <v>1754</v>
      </c>
      <c r="E824">
        <v>100000</v>
      </c>
      <c r="F824" t="s">
        <v>55</v>
      </c>
      <c r="G824" t="s">
        <v>28</v>
      </c>
      <c r="H824" t="s">
        <v>56</v>
      </c>
      <c r="I824" t="s">
        <v>56</v>
      </c>
      <c r="K824" t="s">
        <v>50</v>
      </c>
      <c r="L824">
        <v>1</v>
      </c>
      <c r="N824">
        <v>0</v>
      </c>
      <c r="O824">
        <v>0</v>
      </c>
      <c r="P824">
        <v>0</v>
      </c>
      <c r="Q824">
        <v>0</v>
      </c>
      <c r="R824">
        <v>1</v>
      </c>
      <c r="S824">
        <v>1</v>
      </c>
      <c r="T824" t="s">
        <v>1725</v>
      </c>
      <c r="U824" t="s">
        <v>51</v>
      </c>
      <c r="V824">
        <v>165</v>
      </c>
    </row>
    <row r="825" spans="1:23" x14ac:dyDescent="0.3">
      <c r="A825" t="s">
        <v>1936</v>
      </c>
      <c r="B825" t="s">
        <v>1937</v>
      </c>
      <c r="C825" t="s">
        <v>36</v>
      </c>
      <c r="D825" t="s">
        <v>2032</v>
      </c>
      <c r="E825">
        <v>100000</v>
      </c>
      <c r="F825" t="s">
        <v>60</v>
      </c>
      <c r="G825" t="s">
        <v>270</v>
      </c>
      <c r="H825" t="s">
        <v>56</v>
      </c>
      <c r="I825" t="s">
        <v>56</v>
      </c>
      <c r="K825" t="s">
        <v>50</v>
      </c>
      <c r="L825">
        <v>1</v>
      </c>
      <c r="M825">
        <v>5</v>
      </c>
      <c r="N825">
        <v>1</v>
      </c>
      <c r="O825">
        <v>0</v>
      </c>
      <c r="P825">
        <v>0</v>
      </c>
      <c r="Q825">
        <v>1</v>
      </c>
      <c r="R825">
        <v>0</v>
      </c>
      <c r="S825">
        <v>1</v>
      </c>
      <c r="T825" t="s">
        <v>1725</v>
      </c>
      <c r="U825" t="s">
        <v>51</v>
      </c>
      <c r="V825">
        <v>269</v>
      </c>
    </row>
    <row r="826" spans="1:23" x14ac:dyDescent="0.3">
      <c r="A826" t="s">
        <v>1339</v>
      </c>
      <c r="B826" t="s">
        <v>572</v>
      </c>
      <c r="C826" t="s">
        <v>36</v>
      </c>
      <c r="D826" t="s">
        <v>1340</v>
      </c>
      <c r="E826">
        <v>100120</v>
      </c>
      <c r="F826" t="s">
        <v>56</v>
      </c>
      <c r="G826" t="s">
        <v>56</v>
      </c>
      <c r="H826" t="s">
        <v>56</v>
      </c>
      <c r="I826" t="s">
        <v>56</v>
      </c>
      <c r="K826" t="s">
        <v>56</v>
      </c>
      <c r="L826">
        <v>0</v>
      </c>
      <c r="N826">
        <v>1</v>
      </c>
      <c r="O826">
        <v>0</v>
      </c>
      <c r="P826">
        <v>0</v>
      </c>
      <c r="Q826">
        <v>0</v>
      </c>
      <c r="R826">
        <v>0</v>
      </c>
      <c r="S826">
        <v>0</v>
      </c>
      <c r="T826" t="s">
        <v>92</v>
      </c>
      <c r="U826" t="s">
        <v>42</v>
      </c>
      <c r="V826">
        <v>56</v>
      </c>
    </row>
    <row r="827" spans="1:23" x14ac:dyDescent="0.3">
      <c r="A827" t="s">
        <v>1339</v>
      </c>
      <c r="B827" t="s">
        <v>572</v>
      </c>
      <c r="C827" t="s">
        <v>36</v>
      </c>
      <c r="D827" t="s">
        <v>1340</v>
      </c>
      <c r="E827">
        <v>100120</v>
      </c>
      <c r="F827" t="s">
        <v>56</v>
      </c>
      <c r="G827" t="s">
        <v>56</v>
      </c>
      <c r="H827" t="s">
        <v>56</v>
      </c>
      <c r="I827" t="s">
        <v>56</v>
      </c>
      <c r="K827" t="s">
        <v>56</v>
      </c>
      <c r="L827">
        <v>0</v>
      </c>
      <c r="N827">
        <v>1</v>
      </c>
      <c r="O827">
        <v>0</v>
      </c>
      <c r="P827">
        <v>0</v>
      </c>
      <c r="Q827">
        <v>0</v>
      </c>
      <c r="R827">
        <v>0</v>
      </c>
      <c r="S827">
        <v>0</v>
      </c>
      <c r="T827" t="s">
        <v>92</v>
      </c>
      <c r="U827" t="s">
        <v>42</v>
      </c>
      <c r="V827">
        <v>56</v>
      </c>
    </row>
    <row r="828" spans="1:23" x14ac:dyDescent="0.3">
      <c r="A828" t="s">
        <v>1339</v>
      </c>
      <c r="B828" t="s">
        <v>572</v>
      </c>
      <c r="C828" t="s">
        <v>36</v>
      </c>
      <c r="D828" t="s">
        <v>1340</v>
      </c>
      <c r="E828">
        <v>100120</v>
      </c>
      <c r="F828" t="s">
        <v>56</v>
      </c>
      <c r="G828" t="s">
        <v>56</v>
      </c>
      <c r="H828" t="s">
        <v>56</v>
      </c>
      <c r="I828" t="s">
        <v>56</v>
      </c>
      <c r="K828" t="s">
        <v>56</v>
      </c>
      <c r="L828">
        <v>0</v>
      </c>
      <c r="N828">
        <v>1</v>
      </c>
      <c r="O828">
        <v>0</v>
      </c>
      <c r="P828">
        <v>0</v>
      </c>
      <c r="Q828">
        <v>0</v>
      </c>
      <c r="R828">
        <v>0</v>
      </c>
      <c r="S828">
        <v>0</v>
      </c>
      <c r="T828" t="s">
        <v>92</v>
      </c>
      <c r="U828" t="s">
        <v>42</v>
      </c>
      <c r="V828">
        <v>56</v>
      </c>
    </row>
    <row r="829" spans="1:23" x14ac:dyDescent="0.3">
      <c r="A829" t="s">
        <v>1339</v>
      </c>
      <c r="B829" t="s">
        <v>572</v>
      </c>
      <c r="C829" t="s">
        <v>36</v>
      </c>
      <c r="D829" t="s">
        <v>1340</v>
      </c>
      <c r="E829">
        <v>100120</v>
      </c>
      <c r="F829" t="s">
        <v>56</v>
      </c>
      <c r="G829" t="s">
        <v>56</v>
      </c>
      <c r="H829" t="s">
        <v>56</v>
      </c>
      <c r="I829" t="s">
        <v>56</v>
      </c>
      <c r="K829" t="s">
        <v>56</v>
      </c>
      <c r="L829">
        <v>0</v>
      </c>
      <c r="N829">
        <v>1</v>
      </c>
      <c r="O829">
        <v>0</v>
      </c>
      <c r="P829">
        <v>0</v>
      </c>
      <c r="Q829">
        <v>0</v>
      </c>
      <c r="R829">
        <v>0</v>
      </c>
      <c r="S829">
        <v>0</v>
      </c>
      <c r="T829" t="s">
        <v>92</v>
      </c>
      <c r="U829" t="s">
        <v>42</v>
      </c>
      <c r="V829">
        <v>56</v>
      </c>
    </row>
    <row r="830" spans="1:23" x14ac:dyDescent="0.3">
      <c r="A830" t="s">
        <v>1339</v>
      </c>
      <c r="B830" t="s">
        <v>572</v>
      </c>
      <c r="C830" t="s">
        <v>36</v>
      </c>
      <c r="D830" t="s">
        <v>1340</v>
      </c>
      <c r="E830">
        <v>100120</v>
      </c>
      <c r="F830" t="s">
        <v>56</v>
      </c>
      <c r="G830" t="s">
        <v>56</v>
      </c>
      <c r="H830" t="s">
        <v>56</v>
      </c>
      <c r="I830" t="s">
        <v>56</v>
      </c>
      <c r="K830" t="s">
        <v>56</v>
      </c>
      <c r="L830">
        <v>0</v>
      </c>
      <c r="N830">
        <v>1</v>
      </c>
      <c r="O830">
        <v>0</v>
      </c>
      <c r="P830">
        <v>0</v>
      </c>
      <c r="Q830">
        <v>0</v>
      </c>
      <c r="R830">
        <v>0</v>
      </c>
      <c r="S830">
        <v>0</v>
      </c>
      <c r="T830" t="s">
        <v>92</v>
      </c>
      <c r="U830" t="s">
        <v>42</v>
      </c>
      <c r="V830">
        <v>56</v>
      </c>
    </row>
    <row r="831" spans="1:23" x14ac:dyDescent="0.3">
      <c r="A831" t="s">
        <v>583</v>
      </c>
      <c r="B831" t="s">
        <v>704</v>
      </c>
      <c r="C831" t="s">
        <v>705</v>
      </c>
      <c r="D831" t="s">
        <v>706</v>
      </c>
      <c r="E831">
        <v>100481</v>
      </c>
      <c r="F831" t="s">
        <v>27</v>
      </c>
      <c r="G831" t="s">
        <v>28</v>
      </c>
      <c r="H831" t="s">
        <v>120</v>
      </c>
      <c r="I831" t="s">
        <v>480</v>
      </c>
      <c r="J831">
        <v>1837</v>
      </c>
      <c r="K831" t="s">
        <v>31</v>
      </c>
      <c r="L831">
        <v>0</v>
      </c>
      <c r="M831">
        <v>4.2</v>
      </c>
      <c r="N831">
        <v>0</v>
      </c>
      <c r="O831">
        <v>0</v>
      </c>
      <c r="P831">
        <v>0</v>
      </c>
      <c r="Q831">
        <v>0</v>
      </c>
      <c r="R831">
        <v>0</v>
      </c>
      <c r="S831">
        <v>0</v>
      </c>
      <c r="T831" t="s">
        <v>509</v>
      </c>
      <c r="U831" t="s">
        <v>51</v>
      </c>
      <c r="V831">
        <v>495</v>
      </c>
      <c r="W831">
        <v>185</v>
      </c>
    </row>
    <row r="832" spans="1:23" x14ac:dyDescent="0.3">
      <c r="A832" t="s">
        <v>583</v>
      </c>
      <c r="B832" t="s">
        <v>704</v>
      </c>
      <c r="C832" t="s">
        <v>705</v>
      </c>
      <c r="D832" t="s">
        <v>706</v>
      </c>
      <c r="E832">
        <v>100481</v>
      </c>
      <c r="F832" t="s">
        <v>27</v>
      </c>
      <c r="G832" t="s">
        <v>28</v>
      </c>
      <c r="H832" t="s">
        <v>120</v>
      </c>
      <c r="I832" t="s">
        <v>480</v>
      </c>
      <c r="J832">
        <v>1837</v>
      </c>
      <c r="K832" t="s">
        <v>31</v>
      </c>
      <c r="L832">
        <v>0</v>
      </c>
      <c r="M832">
        <v>4.2</v>
      </c>
      <c r="N832">
        <v>0</v>
      </c>
      <c r="O832">
        <v>0</v>
      </c>
      <c r="P832">
        <v>0</v>
      </c>
      <c r="Q832">
        <v>0</v>
      </c>
      <c r="R832">
        <v>0</v>
      </c>
      <c r="S832">
        <v>0</v>
      </c>
      <c r="T832" t="s">
        <v>509</v>
      </c>
      <c r="U832" t="s">
        <v>51</v>
      </c>
      <c r="V832">
        <v>495</v>
      </c>
      <c r="W832">
        <v>185</v>
      </c>
    </row>
    <row r="833" spans="1:23" x14ac:dyDescent="0.3">
      <c r="A833" t="s">
        <v>833</v>
      </c>
      <c r="B833" t="s">
        <v>387</v>
      </c>
      <c r="C833" t="s">
        <v>62</v>
      </c>
      <c r="D833" t="s">
        <v>1080</v>
      </c>
      <c r="E833">
        <v>100932</v>
      </c>
      <c r="F833" t="s">
        <v>27</v>
      </c>
      <c r="G833" t="s">
        <v>48</v>
      </c>
      <c r="H833" t="s">
        <v>120</v>
      </c>
      <c r="I833" t="s">
        <v>186</v>
      </c>
      <c r="J833">
        <v>1911</v>
      </c>
      <c r="K833" t="s">
        <v>31</v>
      </c>
      <c r="L833">
        <v>0</v>
      </c>
      <c r="M833">
        <v>4.3</v>
      </c>
      <c r="N833">
        <v>1</v>
      </c>
      <c r="O833">
        <v>1</v>
      </c>
      <c r="P833">
        <v>1</v>
      </c>
      <c r="Q833">
        <v>1</v>
      </c>
      <c r="R833">
        <v>0</v>
      </c>
      <c r="S833">
        <v>1</v>
      </c>
      <c r="T833" t="s">
        <v>222</v>
      </c>
      <c r="U833" t="s">
        <v>51</v>
      </c>
      <c r="V833">
        <v>285</v>
      </c>
      <c r="W833">
        <v>111</v>
      </c>
    </row>
    <row r="834" spans="1:23" x14ac:dyDescent="0.3">
      <c r="A834" t="s">
        <v>1693</v>
      </c>
      <c r="B834" t="s">
        <v>572</v>
      </c>
      <c r="C834" t="s">
        <v>45</v>
      </c>
      <c r="D834" t="s">
        <v>1694</v>
      </c>
      <c r="E834">
        <v>101043</v>
      </c>
      <c r="F834" t="s">
        <v>27</v>
      </c>
      <c r="G834" t="s">
        <v>28</v>
      </c>
      <c r="H834" t="s">
        <v>80</v>
      </c>
      <c r="I834" t="s">
        <v>545</v>
      </c>
      <c r="J834">
        <v>1888</v>
      </c>
      <c r="K834" t="s">
        <v>82</v>
      </c>
      <c r="L834">
        <v>0</v>
      </c>
      <c r="M834">
        <v>4.0999999999999996</v>
      </c>
      <c r="N834">
        <v>1</v>
      </c>
      <c r="O834">
        <v>0</v>
      </c>
      <c r="P834">
        <v>0</v>
      </c>
      <c r="Q834">
        <v>1</v>
      </c>
      <c r="R834">
        <v>1</v>
      </c>
      <c r="S834">
        <v>0</v>
      </c>
      <c r="T834" t="s">
        <v>92</v>
      </c>
      <c r="U834" t="s">
        <v>51</v>
      </c>
      <c r="V834">
        <v>823</v>
      </c>
      <c r="W834">
        <v>134</v>
      </c>
    </row>
    <row r="835" spans="1:23" x14ac:dyDescent="0.3">
      <c r="A835" t="s">
        <v>1651</v>
      </c>
      <c r="B835" t="s">
        <v>1652</v>
      </c>
      <c r="C835" t="s">
        <v>1653</v>
      </c>
      <c r="D835" t="s">
        <v>1654</v>
      </c>
      <c r="E835">
        <v>101500</v>
      </c>
      <c r="F835" t="s">
        <v>27</v>
      </c>
      <c r="G835" t="s">
        <v>28</v>
      </c>
      <c r="H835" t="s">
        <v>156</v>
      </c>
      <c r="I835" t="s">
        <v>1638</v>
      </c>
      <c r="J835">
        <v>1888</v>
      </c>
      <c r="K835" t="s">
        <v>41</v>
      </c>
      <c r="L835">
        <v>0</v>
      </c>
      <c r="M835">
        <v>4</v>
      </c>
      <c r="N835">
        <v>0</v>
      </c>
      <c r="O835">
        <v>0</v>
      </c>
      <c r="P835">
        <v>0</v>
      </c>
      <c r="Q835">
        <v>0</v>
      </c>
      <c r="R835">
        <v>1</v>
      </c>
      <c r="S835">
        <v>0</v>
      </c>
      <c r="T835" t="s">
        <v>92</v>
      </c>
      <c r="U835" t="s">
        <v>42</v>
      </c>
      <c r="V835">
        <v>534</v>
      </c>
      <c r="W835">
        <v>134</v>
      </c>
    </row>
    <row r="836" spans="1:23" x14ac:dyDescent="0.3">
      <c r="A836" t="s">
        <v>583</v>
      </c>
      <c r="B836" t="s">
        <v>1247</v>
      </c>
      <c r="C836" t="s">
        <v>1248</v>
      </c>
      <c r="D836" t="s">
        <v>1249</v>
      </c>
      <c r="E836">
        <v>101571</v>
      </c>
      <c r="F836" t="s">
        <v>27</v>
      </c>
      <c r="G836" t="s">
        <v>28</v>
      </c>
      <c r="H836" t="s">
        <v>120</v>
      </c>
      <c r="I836" t="s">
        <v>480</v>
      </c>
      <c r="J836">
        <v>1837</v>
      </c>
      <c r="K836" t="s">
        <v>31</v>
      </c>
      <c r="L836">
        <v>0</v>
      </c>
      <c r="M836">
        <v>4.2</v>
      </c>
      <c r="N836">
        <v>1</v>
      </c>
      <c r="O836">
        <v>0</v>
      </c>
      <c r="P836">
        <v>1</v>
      </c>
      <c r="Q836">
        <v>0</v>
      </c>
      <c r="R836">
        <v>0</v>
      </c>
      <c r="S836">
        <v>0</v>
      </c>
      <c r="T836" t="s">
        <v>222</v>
      </c>
      <c r="U836" t="s">
        <v>51</v>
      </c>
      <c r="V836">
        <v>168</v>
      </c>
      <c r="W836">
        <v>185</v>
      </c>
    </row>
    <row r="837" spans="1:23" x14ac:dyDescent="0.3">
      <c r="A837" t="s">
        <v>974</v>
      </c>
      <c r="B837" t="s">
        <v>965</v>
      </c>
      <c r="C837" t="s">
        <v>36</v>
      </c>
      <c r="D837" t="s">
        <v>975</v>
      </c>
      <c r="E837">
        <v>101936</v>
      </c>
      <c r="F837" t="s">
        <v>60</v>
      </c>
      <c r="G837" t="s">
        <v>55</v>
      </c>
      <c r="H837" t="s">
        <v>56</v>
      </c>
      <c r="I837" t="s">
        <v>56</v>
      </c>
      <c r="K837" t="s">
        <v>50</v>
      </c>
      <c r="L837">
        <v>0</v>
      </c>
      <c r="M837">
        <v>4.5</v>
      </c>
      <c r="N837">
        <v>1</v>
      </c>
      <c r="O837">
        <v>0</v>
      </c>
      <c r="P837">
        <v>0</v>
      </c>
      <c r="Q837">
        <v>1</v>
      </c>
      <c r="R837">
        <v>1</v>
      </c>
      <c r="S837">
        <v>0</v>
      </c>
      <c r="T837" t="s">
        <v>222</v>
      </c>
      <c r="U837" t="s">
        <v>42</v>
      </c>
      <c r="V837">
        <v>294</v>
      </c>
    </row>
    <row r="838" spans="1:23" x14ac:dyDescent="0.3">
      <c r="A838" t="s">
        <v>974</v>
      </c>
      <c r="B838" t="s">
        <v>965</v>
      </c>
      <c r="C838" t="s">
        <v>36</v>
      </c>
      <c r="D838" t="s">
        <v>975</v>
      </c>
      <c r="E838">
        <v>101936</v>
      </c>
      <c r="F838" t="s">
        <v>60</v>
      </c>
      <c r="G838" t="s">
        <v>55</v>
      </c>
      <c r="H838" t="s">
        <v>56</v>
      </c>
      <c r="I838" t="s">
        <v>56</v>
      </c>
      <c r="K838" t="s">
        <v>50</v>
      </c>
      <c r="L838">
        <v>0</v>
      </c>
      <c r="M838">
        <v>4.5</v>
      </c>
      <c r="N838">
        <v>1</v>
      </c>
      <c r="O838">
        <v>0</v>
      </c>
      <c r="P838">
        <v>0</v>
      </c>
      <c r="Q838">
        <v>1</v>
      </c>
      <c r="R838">
        <v>1</v>
      </c>
      <c r="S838">
        <v>0</v>
      </c>
      <c r="T838" t="s">
        <v>222</v>
      </c>
      <c r="U838" t="s">
        <v>42</v>
      </c>
      <c r="V838">
        <v>294</v>
      </c>
    </row>
    <row r="839" spans="1:23" x14ac:dyDescent="0.3">
      <c r="A839" t="s">
        <v>974</v>
      </c>
      <c r="B839" t="s">
        <v>965</v>
      </c>
      <c r="C839" t="s">
        <v>36</v>
      </c>
      <c r="D839" t="s">
        <v>975</v>
      </c>
      <c r="E839">
        <v>101936</v>
      </c>
      <c r="F839" t="s">
        <v>60</v>
      </c>
      <c r="G839" t="s">
        <v>55</v>
      </c>
      <c r="H839" t="s">
        <v>56</v>
      </c>
      <c r="I839" t="s">
        <v>56</v>
      </c>
      <c r="K839" t="s">
        <v>50</v>
      </c>
      <c r="L839">
        <v>0</v>
      </c>
      <c r="M839">
        <v>4.5</v>
      </c>
      <c r="N839">
        <v>1</v>
      </c>
      <c r="O839">
        <v>0</v>
      </c>
      <c r="P839">
        <v>0</v>
      </c>
      <c r="Q839">
        <v>1</v>
      </c>
      <c r="R839">
        <v>1</v>
      </c>
      <c r="S839">
        <v>0</v>
      </c>
      <c r="T839" t="s">
        <v>222</v>
      </c>
      <c r="U839" t="s">
        <v>42</v>
      </c>
      <c r="V839">
        <v>294</v>
      </c>
    </row>
    <row r="840" spans="1:23" x14ac:dyDescent="0.3">
      <c r="A840" t="s">
        <v>974</v>
      </c>
      <c r="B840" t="s">
        <v>965</v>
      </c>
      <c r="C840" t="s">
        <v>36</v>
      </c>
      <c r="D840" t="s">
        <v>975</v>
      </c>
      <c r="E840">
        <v>101936</v>
      </c>
      <c r="F840" t="s">
        <v>60</v>
      </c>
      <c r="G840" t="s">
        <v>55</v>
      </c>
      <c r="H840" t="s">
        <v>56</v>
      </c>
      <c r="I840" t="s">
        <v>56</v>
      </c>
      <c r="K840" t="s">
        <v>50</v>
      </c>
      <c r="L840">
        <v>0</v>
      </c>
      <c r="M840">
        <v>4.5</v>
      </c>
      <c r="N840">
        <v>1</v>
      </c>
      <c r="O840">
        <v>0</v>
      </c>
      <c r="P840">
        <v>0</v>
      </c>
      <c r="Q840">
        <v>1</v>
      </c>
      <c r="R840">
        <v>1</v>
      </c>
      <c r="S840">
        <v>0</v>
      </c>
      <c r="T840" t="s">
        <v>222</v>
      </c>
      <c r="U840" t="s">
        <v>42</v>
      </c>
      <c r="V840">
        <v>294</v>
      </c>
    </row>
    <row r="841" spans="1:23" x14ac:dyDescent="0.3">
      <c r="A841" t="s">
        <v>974</v>
      </c>
      <c r="B841" t="s">
        <v>965</v>
      </c>
      <c r="C841" t="s">
        <v>36</v>
      </c>
      <c r="D841" t="s">
        <v>975</v>
      </c>
      <c r="E841">
        <v>101936</v>
      </c>
      <c r="F841" t="s">
        <v>60</v>
      </c>
      <c r="G841" t="s">
        <v>55</v>
      </c>
      <c r="H841" t="s">
        <v>56</v>
      </c>
      <c r="I841" t="s">
        <v>56</v>
      </c>
      <c r="K841" t="s">
        <v>50</v>
      </c>
      <c r="L841">
        <v>0</v>
      </c>
      <c r="M841">
        <v>4.5</v>
      </c>
      <c r="N841">
        <v>1</v>
      </c>
      <c r="O841">
        <v>0</v>
      </c>
      <c r="P841">
        <v>0</v>
      </c>
      <c r="Q841">
        <v>1</v>
      </c>
      <c r="R841">
        <v>1</v>
      </c>
      <c r="S841">
        <v>0</v>
      </c>
      <c r="T841" t="s">
        <v>222</v>
      </c>
      <c r="U841" t="s">
        <v>42</v>
      </c>
      <c r="V841">
        <v>294</v>
      </c>
    </row>
    <row r="842" spans="1:23" x14ac:dyDescent="0.3">
      <c r="A842" t="s">
        <v>974</v>
      </c>
      <c r="B842" t="s">
        <v>965</v>
      </c>
      <c r="C842" t="s">
        <v>36</v>
      </c>
      <c r="D842" t="s">
        <v>975</v>
      </c>
      <c r="E842">
        <v>101936</v>
      </c>
      <c r="F842" t="s">
        <v>60</v>
      </c>
      <c r="G842" t="s">
        <v>55</v>
      </c>
      <c r="H842" t="s">
        <v>56</v>
      </c>
      <c r="I842" t="s">
        <v>56</v>
      </c>
      <c r="K842" t="s">
        <v>50</v>
      </c>
      <c r="L842">
        <v>0</v>
      </c>
      <c r="M842">
        <v>4.5</v>
      </c>
      <c r="N842">
        <v>1</v>
      </c>
      <c r="O842">
        <v>0</v>
      </c>
      <c r="P842">
        <v>0</v>
      </c>
      <c r="Q842">
        <v>1</v>
      </c>
      <c r="R842">
        <v>1</v>
      </c>
      <c r="S842">
        <v>0</v>
      </c>
      <c r="T842" t="s">
        <v>222</v>
      </c>
      <c r="U842" t="s">
        <v>42</v>
      </c>
      <c r="V842">
        <v>294</v>
      </c>
    </row>
    <row r="843" spans="1:23" x14ac:dyDescent="0.3">
      <c r="A843" t="s">
        <v>1848</v>
      </c>
      <c r="B843" t="s">
        <v>1849</v>
      </c>
      <c r="C843" t="s">
        <v>45</v>
      </c>
      <c r="D843" t="s">
        <v>1850</v>
      </c>
      <c r="E843">
        <v>102209</v>
      </c>
      <c r="F843" t="s">
        <v>27</v>
      </c>
      <c r="G843" t="s">
        <v>28</v>
      </c>
      <c r="H843" t="s">
        <v>29</v>
      </c>
      <c r="I843" t="s">
        <v>64</v>
      </c>
      <c r="J843">
        <v>2004</v>
      </c>
      <c r="K843" t="s">
        <v>31</v>
      </c>
      <c r="L843">
        <v>0</v>
      </c>
      <c r="M843">
        <v>4.0999999999999996</v>
      </c>
      <c r="N843">
        <v>1</v>
      </c>
      <c r="O843">
        <v>0</v>
      </c>
      <c r="P843">
        <v>0</v>
      </c>
      <c r="Q843">
        <v>0</v>
      </c>
      <c r="R843">
        <v>0</v>
      </c>
      <c r="S843">
        <v>1</v>
      </c>
      <c r="T843" t="s">
        <v>509</v>
      </c>
      <c r="U843" t="s">
        <v>42</v>
      </c>
      <c r="V843">
        <v>460</v>
      </c>
      <c r="W843">
        <v>18</v>
      </c>
    </row>
    <row r="844" spans="1:23" x14ac:dyDescent="0.3">
      <c r="A844" t="s">
        <v>881</v>
      </c>
      <c r="B844" t="s">
        <v>58</v>
      </c>
      <c r="C844" t="s">
        <v>279</v>
      </c>
      <c r="D844" t="s">
        <v>882</v>
      </c>
      <c r="E844">
        <v>102271</v>
      </c>
      <c r="F844" t="s">
        <v>60</v>
      </c>
      <c r="G844" t="s">
        <v>28</v>
      </c>
      <c r="H844" t="s">
        <v>29</v>
      </c>
      <c r="I844" t="s">
        <v>30</v>
      </c>
      <c r="K844" t="s">
        <v>50</v>
      </c>
      <c r="L844">
        <v>0</v>
      </c>
      <c r="M844">
        <v>5</v>
      </c>
      <c r="N844">
        <v>1</v>
      </c>
      <c r="O844">
        <v>1</v>
      </c>
      <c r="P844">
        <v>0</v>
      </c>
      <c r="Q844">
        <v>0</v>
      </c>
      <c r="R844">
        <v>0</v>
      </c>
      <c r="S844">
        <v>1</v>
      </c>
      <c r="T844" t="s">
        <v>32</v>
      </c>
      <c r="U844" t="s">
        <v>42</v>
      </c>
      <c r="V844">
        <v>345</v>
      </c>
    </row>
    <row r="845" spans="1:23" x14ac:dyDescent="0.3">
      <c r="A845" t="s">
        <v>510</v>
      </c>
      <c r="B845" t="s">
        <v>511</v>
      </c>
      <c r="C845" t="s">
        <v>512</v>
      </c>
      <c r="D845" t="s">
        <v>513</v>
      </c>
      <c r="E845">
        <v>102372</v>
      </c>
      <c r="F845" t="s">
        <v>27</v>
      </c>
      <c r="G845" t="s">
        <v>28</v>
      </c>
      <c r="H845" t="s">
        <v>39</v>
      </c>
      <c r="I845" t="s">
        <v>40</v>
      </c>
      <c r="J845">
        <v>1888</v>
      </c>
      <c r="K845" t="s">
        <v>31</v>
      </c>
      <c r="L845">
        <v>0</v>
      </c>
      <c r="M845">
        <v>3.8</v>
      </c>
      <c r="N845">
        <v>1</v>
      </c>
      <c r="O845">
        <v>0</v>
      </c>
      <c r="P845">
        <v>0</v>
      </c>
      <c r="Q845">
        <v>0</v>
      </c>
      <c r="R845">
        <v>0</v>
      </c>
      <c r="S845">
        <v>1</v>
      </c>
      <c r="T845" t="s">
        <v>32</v>
      </c>
      <c r="U845" t="s">
        <v>51</v>
      </c>
      <c r="V845">
        <v>465</v>
      </c>
      <c r="W845">
        <v>134</v>
      </c>
    </row>
    <row r="846" spans="1:23" x14ac:dyDescent="0.3">
      <c r="A846" t="s">
        <v>510</v>
      </c>
      <c r="B846" t="s">
        <v>511</v>
      </c>
      <c r="C846" t="s">
        <v>512</v>
      </c>
      <c r="D846" t="s">
        <v>836</v>
      </c>
      <c r="E846">
        <v>102372</v>
      </c>
      <c r="F846" t="s">
        <v>27</v>
      </c>
      <c r="G846" t="s">
        <v>28</v>
      </c>
      <c r="H846" t="s">
        <v>39</v>
      </c>
      <c r="I846" t="s">
        <v>40</v>
      </c>
      <c r="J846">
        <v>1888</v>
      </c>
      <c r="K846" t="s">
        <v>31</v>
      </c>
      <c r="L846">
        <v>0</v>
      </c>
      <c r="M846">
        <v>3.8</v>
      </c>
      <c r="N846">
        <v>1</v>
      </c>
      <c r="O846">
        <v>0</v>
      </c>
      <c r="P846">
        <v>0</v>
      </c>
      <c r="Q846">
        <v>0</v>
      </c>
      <c r="R846">
        <v>0</v>
      </c>
      <c r="S846">
        <v>1</v>
      </c>
      <c r="T846" t="s">
        <v>32</v>
      </c>
      <c r="U846" t="s">
        <v>51</v>
      </c>
      <c r="V846">
        <v>467</v>
      </c>
      <c r="W846">
        <v>134</v>
      </c>
    </row>
    <row r="847" spans="1:23" x14ac:dyDescent="0.3">
      <c r="A847" t="s">
        <v>510</v>
      </c>
      <c r="B847" t="s">
        <v>511</v>
      </c>
      <c r="C847" t="s">
        <v>512</v>
      </c>
      <c r="D847" t="s">
        <v>844</v>
      </c>
      <c r="E847">
        <v>102372</v>
      </c>
      <c r="F847" t="s">
        <v>27</v>
      </c>
      <c r="G847" t="s">
        <v>28</v>
      </c>
      <c r="H847" t="s">
        <v>39</v>
      </c>
      <c r="I847" t="s">
        <v>40</v>
      </c>
      <c r="J847">
        <v>1888</v>
      </c>
      <c r="K847" t="s">
        <v>31</v>
      </c>
      <c r="L847">
        <v>0</v>
      </c>
      <c r="M847">
        <v>3.8</v>
      </c>
      <c r="N847">
        <v>1</v>
      </c>
      <c r="O847">
        <v>0</v>
      </c>
      <c r="P847">
        <v>0</v>
      </c>
      <c r="Q847">
        <v>0</v>
      </c>
      <c r="R847">
        <v>0</v>
      </c>
      <c r="S847">
        <v>1</v>
      </c>
      <c r="T847" t="s">
        <v>32</v>
      </c>
      <c r="U847" t="s">
        <v>51</v>
      </c>
      <c r="V847">
        <v>467</v>
      </c>
      <c r="W847">
        <v>134</v>
      </c>
    </row>
    <row r="848" spans="1:23" x14ac:dyDescent="0.3">
      <c r="A848" t="s">
        <v>510</v>
      </c>
      <c r="B848" t="s">
        <v>511</v>
      </c>
      <c r="C848" t="s">
        <v>512</v>
      </c>
      <c r="D848" t="s">
        <v>836</v>
      </c>
      <c r="E848">
        <v>102372</v>
      </c>
      <c r="F848" t="s">
        <v>27</v>
      </c>
      <c r="G848" t="s">
        <v>28</v>
      </c>
      <c r="H848" t="s">
        <v>39</v>
      </c>
      <c r="I848" t="s">
        <v>40</v>
      </c>
      <c r="J848">
        <v>1888</v>
      </c>
      <c r="K848" t="s">
        <v>31</v>
      </c>
      <c r="L848">
        <v>0</v>
      </c>
      <c r="M848">
        <v>3.8</v>
      </c>
      <c r="N848">
        <v>1</v>
      </c>
      <c r="O848">
        <v>0</v>
      </c>
      <c r="P848">
        <v>0</v>
      </c>
      <c r="Q848">
        <v>0</v>
      </c>
      <c r="R848">
        <v>0</v>
      </c>
      <c r="S848">
        <v>1</v>
      </c>
      <c r="T848" t="s">
        <v>32</v>
      </c>
      <c r="U848" t="s">
        <v>51</v>
      </c>
      <c r="V848">
        <v>467</v>
      </c>
      <c r="W848">
        <v>134</v>
      </c>
    </row>
    <row r="849" spans="1:23" x14ac:dyDescent="0.3">
      <c r="A849" t="s">
        <v>510</v>
      </c>
      <c r="B849" t="s">
        <v>511</v>
      </c>
      <c r="C849" t="s">
        <v>512</v>
      </c>
      <c r="D849" t="s">
        <v>513</v>
      </c>
      <c r="E849">
        <v>102372</v>
      </c>
      <c r="F849" t="s">
        <v>27</v>
      </c>
      <c r="G849" t="s">
        <v>28</v>
      </c>
      <c r="H849" t="s">
        <v>39</v>
      </c>
      <c r="I849" t="s">
        <v>40</v>
      </c>
      <c r="J849">
        <v>1888</v>
      </c>
      <c r="K849" t="s">
        <v>31</v>
      </c>
      <c r="L849">
        <v>0</v>
      </c>
      <c r="M849">
        <v>3.8</v>
      </c>
      <c r="N849">
        <v>1</v>
      </c>
      <c r="O849">
        <v>0</v>
      </c>
      <c r="P849">
        <v>0</v>
      </c>
      <c r="Q849">
        <v>0</v>
      </c>
      <c r="R849">
        <v>0</v>
      </c>
      <c r="S849">
        <v>1</v>
      </c>
      <c r="T849" t="s">
        <v>32</v>
      </c>
      <c r="U849" t="s">
        <v>51</v>
      </c>
      <c r="V849">
        <v>465</v>
      </c>
      <c r="W849">
        <v>134</v>
      </c>
    </row>
    <row r="850" spans="1:23" x14ac:dyDescent="0.3">
      <c r="A850" t="s">
        <v>510</v>
      </c>
      <c r="B850" t="s">
        <v>511</v>
      </c>
      <c r="C850" t="s">
        <v>512</v>
      </c>
      <c r="D850" t="s">
        <v>844</v>
      </c>
      <c r="E850">
        <v>102372</v>
      </c>
      <c r="F850" t="s">
        <v>27</v>
      </c>
      <c r="G850" t="s">
        <v>28</v>
      </c>
      <c r="H850" t="s">
        <v>39</v>
      </c>
      <c r="I850" t="s">
        <v>40</v>
      </c>
      <c r="J850">
        <v>1888</v>
      </c>
      <c r="K850" t="s">
        <v>31</v>
      </c>
      <c r="L850">
        <v>0</v>
      </c>
      <c r="M850">
        <v>3.8</v>
      </c>
      <c r="N850">
        <v>1</v>
      </c>
      <c r="O850">
        <v>0</v>
      </c>
      <c r="P850">
        <v>0</v>
      </c>
      <c r="Q850">
        <v>0</v>
      </c>
      <c r="R850">
        <v>0</v>
      </c>
      <c r="S850">
        <v>1</v>
      </c>
      <c r="T850" t="s">
        <v>32</v>
      </c>
      <c r="U850" t="s">
        <v>51</v>
      </c>
      <c r="V850">
        <v>467</v>
      </c>
      <c r="W850">
        <v>134</v>
      </c>
    </row>
    <row r="851" spans="1:23" x14ac:dyDescent="0.3">
      <c r="A851" t="s">
        <v>510</v>
      </c>
      <c r="B851" t="s">
        <v>511</v>
      </c>
      <c r="C851" t="s">
        <v>512</v>
      </c>
      <c r="D851" t="s">
        <v>513</v>
      </c>
      <c r="E851">
        <v>102372</v>
      </c>
      <c r="F851" t="s">
        <v>27</v>
      </c>
      <c r="G851" t="s">
        <v>28</v>
      </c>
      <c r="H851" t="s">
        <v>39</v>
      </c>
      <c r="I851" t="s">
        <v>40</v>
      </c>
      <c r="J851">
        <v>1888</v>
      </c>
      <c r="K851" t="s">
        <v>31</v>
      </c>
      <c r="L851">
        <v>0</v>
      </c>
      <c r="M851">
        <v>3.8</v>
      </c>
      <c r="N851">
        <v>1</v>
      </c>
      <c r="O851">
        <v>0</v>
      </c>
      <c r="P851">
        <v>0</v>
      </c>
      <c r="Q851">
        <v>0</v>
      </c>
      <c r="R851">
        <v>0</v>
      </c>
      <c r="S851">
        <v>1</v>
      </c>
      <c r="T851" t="s">
        <v>32</v>
      </c>
      <c r="U851" t="s">
        <v>51</v>
      </c>
      <c r="V851">
        <v>465</v>
      </c>
      <c r="W851">
        <v>134</v>
      </c>
    </row>
    <row r="852" spans="1:23" x14ac:dyDescent="0.3">
      <c r="A852" t="s">
        <v>510</v>
      </c>
      <c r="B852" t="s">
        <v>511</v>
      </c>
      <c r="C852" t="s">
        <v>512</v>
      </c>
      <c r="D852" t="s">
        <v>836</v>
      </c>
      <c r="E852">
        <v>102372</v>
      </c>
      <c r="F852" t="s">
        <v>27</v>
      </c>
      <c r="G852" t="s">
        <v>28</v>
      </c>
      <c r="H852" t="s">
        <v>39</v>
      </c>
      <c r="I852" t="s">
        <v>40</v>
      </c>
      <c r="J852">
        <v>1888</v>
      </c>
      <c r="K852" t="s">
        <v>31</v>
      </c>
      <c r="L852">
        <v>0</v>
      </c>
      <c r="M852">
        <v>3.8</v>
      </c>
      <c r="N852">
        <v>1</v>
      </c>
      <c r="O852">
        <v>0</v>
      </c>
      <c r="P852">
        <v>0</v>
      </c>
      <c r="Q852">
        <v>0</v>
      </c>
      <c r="R852">
        <v>0</v>
      </c>
      <c r="S852">
        <v>1</v>
      </c>
      <c r="T852" t="s">
        <v>32</v>
      </c>
      <c r="U852" t="s">
        <v>51</v>
      </c>
      <c r="V852">
        <v>467</v>
      </c>
      <c r="W852">
        <v>134</v>
      </c>
    </row>
    <row r="853" spans="1:23" x14ac:dyDescent="0.3">
      <c r="A853" t="s">
        <v>510</v>
      </c>
      <c r="B853" t="s">
        <v>511</v>
      </c>
      <c r="C853" t="s">
        <v>512</v>
      </c>
      <c r="D853" t="s">
        <v>844</v>
      </c>
      <c r="E853">
        <v>102372</v>
      </c>
      <c r="F853" t="s">
        <v>27</v>
      </c>
      <c r="G853" t="s">
        <v>28</v>
      </c>
      <c r="H853" t="s">
        <v>39</v>
      </c>
      <c r="I853" t="s">
        <v>40</v>
      </c>
      <c r="J853">
        <v>1888</v>
      </c>
      <c r="K853" t="s">
        <v>31</v>
      </c>
      <c r="L853">
        <v>0</v>
      </c>
      <c r="M853">
        <v>3.8</v>
      </c>
      <c r="N853">
        <v>1</v>
      </c>
      <c r="O853">
        <v>0</v>
      </c>
      <c r="P853">
        <v>0</v>
      </c>
      <c r="Q853">
        <v>0</v>
      </c>
      <c r="R853">
        <v>0</v>
      </c>
      <c r="S853">
        <v>1</v>
      </c>
      <c r="T853" t="s">
        <v>32</v>
      </c>
      <c r="U853" t="s">
        <v>51</v>
      </c>
      <c r="V853">
        <v>467</v>
      </c>
      <c r="W853">
        <v>134</v>
      </c>
    </row>
    <row r="854" spans="1:23" x14ac:dyDescent="0.3">
      <c r="A854" t="s">
        <v>510</v>
      </c>
      <c r="B854" t="s">
        <v>511</v>
      </c>
      <c r="C854" t="s">
        <v>512</v>
      </c>
      <c r="D854" t="s">
        <v>844</v>
      </c>
      <c r="E854">
        <v>102372</v>
      </c>
      <c r="F854" t="s">
        <v>27</v>
      </c>
      <c r="G854" t="s">
        <v>28</v>
      </c>
      <c r="H854" t="s">
        <v>39</v>
      </c>
      <c r="I854" t="s">
        <v>40</v>
      </c>
      <c r="J854">
        <v>1888</v>
      </c>
      <c r="K854" t="s">
        <v>31</v>
      </c>
      <c r="L854">
        <v>0</v>
      </c>
      <c r="M854">
        <v>3.8</v>
      </c>
      <c r="N854">
        <v>1</v>
      </c>
      <c r="O854">
        <v>0</v>
      </c>
      <c r="P854">
        <v>0</v>
      </c>
      <c r="Q854">
        <v>0</v>
      </c>
      <c r="R854">
        <v>0</v>
      </c>
      <c r="S854">
        <v>1</v>
      </c>
      <c r="T854" t="s">
        <v>32</v>
      </c>
      <c r="U854" t="s">
        <v>51</v>
      </c>
      <c r="V854">
        <v>467</v>
      </c>
      <c r="W854">
        <v>134</v>
      </c>
    </row>
    <row r="855" spans="1:23" x14ac:dyDescent="0.3">
      <c r="A855" t="s">
        <v>510</v>
      </c>
      <c r="B855" t="s">
        <v>511</v>
      </c>
      <c r="C855" t="s">
        <v>512</v>
      </c>
      <c r="D855" t="s">
        <v>836</v>
      </c>
      <c r="E855">
        <v>102372</v>
      </c>
      <c r="F855" t="s">
        <v>27</v>
      </c>
      <c r="G855" t="s">
        <v>28</v>
      </c>
      <c r="H855" t="s">
        <v>39</v>
      </c>
      <c r="I855" t="s">
        <v>40</v>
      </c>
      <c r="J855">
        <v>1888</v>
      </c>
      <c r="K855" t="s">
        <v>31</v>
      </c>
      <c r="L855">
        <v>0</v>
      </c>
      <c r="M855">
        <v>3.8</v>
      </c>
      <c r="N855">
        <v>1</v>
      </c>
      <c r="O855">
        <v>0</v>
      </c>
      <c r="P855">
        <v>0</v>
      </c>
      <c r="Q855">
        <v>0</v>
      </c>
      <c r="R855">
        <v>0</v>
      </c>
      <c r="S855">
        <v>1</v>
      </c>
      <c r="T855" t="s">
        <v>32</v>
      </c>
      <c r="U855" t="s">
        <v>51</v>
      </c>
      <c r="V855">
        <v>467</v>
      </c>
      <c r="W855">
        <v>134</v>
      </c>
    </row>
    <row r="856" spans="1:23" x14ac:dyDescent="0.3">
      <c r="A856" t="s">
        <v>510</v>
      </c>
      <c r="B856" t="s">
        <v>511</v>
      </c>
      <c r="C856" t="s">
        <v>512</v>
      </c>
      <c r="D856" t="s">
        <v>836</v>
      </c>
      <c r="E856">
        <v>102372</v>
      </c>
      <c r="F856" t="s">
        <v>27</v>
      </c>
      <c r="G856" t="s">
        <v>28</v>
      </c>
      <c r="H856" t="s">
        <v>39</v>
      </c>
      <c r="I856" t="s">
        <v>40</v>
      </c>
      <c r="J856">
        <v>1888</v>
      </c>
      <c r="K856" t="s">
        <v>31</v>
      </c>
      <c r="L856">
        <v>0</v>
      </c>
      <c r="M856">
        <v>3.8</v>
      </c>
      <c r="N856">
        <v>1</v>
      </c>
      <c r="O856">
        <v>0</v>
      </c>
      <c r="P856">
        <v>0</v>
      </c>
      <c r="Q856">
        <v>0</v>
      </c>
      <c r="R856">
        <v>0</v>
      </c>
      <c r="S856">
        <v>1</v>
      </c>
      <c r="T856" t="s">
        <v>32</v>
      </c>
      <c r="U856" t="s">
        <v>51</v>
      </c>
      <c r="V856">
        <v>467</v>
      </c>
      <c r="W856">
        <v>134</v>
      </c>
    </row>
    <row r="857" spans="1:23" x14ac:dyDescent="0.3">
      <c r="A857" t="s">
        <v>510</v>
      </c>
      <c r="B857" t="s">
        <v>511</v>
      </c>
      <c r="C857" t="s">
        <v>512</v>
      </c>
      <c r="D857" t="s">
        <v>844</v>
      </c>
      <c r="E857">
        <v>102372</v>
      </c>
      <c r="F857" t="s">
        <v>27</v>
      </c>
      <c r="G857" t="s">
        <v>28</v>
      </c>
      <c r="H857" t="s">
        <v>39</v>
      </c>
      <c r="I857" t="s">
        <v>40</v>
      </c>
      <c r="J857">
        <v>1888</v>
      </c>
      <c r="K857" t="s">
        <v>31</v>
      </c>
      <c r="L857">
        <v>0</v>
      </c>
      <c r="M857">
        <v>3.8</v>
      </c>
      <c r="N857">
        <v>1</v>
      </c>
      <c r="O857">
        <v>0</v>
      </c>
      <c r="P857">
        <v>0</v>
      </c>
      <c r="Q857">
        <v>0</v>
      </c>
      <c r="R857">
        <v>0</v>
      </c>
      <c r="S857">
        <v>1</v>
      </c>
      <c r="T857" t="s">
        <v>32</v>
      </c>
      <c r="U857" t="s">
        <v>51</v>
      </c>
      <c r="V857">
        <v>467</v>
      </c>
      <c r="W857">
        <v>134</v>
      </c>
    </row>
    <row r="858" spans="1:23" x14ac:dyDescent="0.3">
      <c r="A858" t="s">
        <v>510</v>
      </c>
      <c r="B858" t="s">
        <v>511</v>
      </c>
      <c r="C858" t="s">
        <v>512</v>
      </c>
      <c r="D858" t="s">
        <v>844</v>
      </c>
      <c r="E858">
        <v>102372</v>
      </c>
      <c r="F858" t="s">
        <v>27</v>
      </c>
      <c r="G858" t="s">
        <v>28</v>
      </c>
      <c r="H858" t="s">
        <v>39</v>
      </c>
      <c r="I858" t="s">
        <v>40</v>
      </c>
      <c r="J858">
        <v>1888</v>
      </c>
      <c r="K858" t="s">
        <v>31</v>
      </c>
      <c r="L858">
        <v>0</v>
      </c>
      <c r="M858">
        <v>3.8</v>
      </c>
      <c r="N858">
        <v>1</v>
      </c>
      <c r="O858">
        <v>0</v>
      </c>
      <c r="P858">
        <v>0</v>
      </c>
      <c r="Q858">
        <v>0</v>
      </c>
      <c r="R858">
        <v>0</v>
      </c>
      <c r="S858">
        <v>1</v>
      </c>
      <c r="T858" t="s">
        <v>32</v>
      </c>
      <c r="U858" t="s">
        <v>51</v>
      </c>
      <c r="V858">
        <v>467</v>
      </c>
      <c r="W858">
        <v>134</v>
      </c>
    </row>
    <row r="859" spans="1:23" x14ac:dyDescent="0.3">
      <c r="A859" t="s">
        <v>510</v>
      </c>
      <c r="B859" t="s">
        <v>511</v>
      </c>
      <c r="C859" t="s">
        <v>512</v>
      </c>
      <c r="D859" t="s">
        <v>513</v>
      </c>
      <c r="E859">
        <v>102372</v>
      </c>
      <c r="F859" t="s">
        <v>27</v>
      </c>
      <c r="G859" t="s">
        <v>28</v>
      </c>
      <c r="H859" t="s">
        <v>39</v>
      </c>
      <c r="I859" t="s">
        <v>40</v>
      </c>
      <c r="J859">
        <v>1888</v>
      </c>
      <c r="K859" t="s">
        <v>31</v>
      </c>
      <c r="L859">
        <v>0</v>
      </c>
      <c r="M859">
        <v>3.8</v>
      </c>
      <c r="N859">
        <v>1</v>
      </c>
      <c r="O859">
        <v>0</v>
      </c>
      <c r="P859">
        <v>0</v>
      </c>
      <c r="Q859">
        <v>0</v>
      </c>
      <c r="R859">
        <v>0</v>
      </c>
      <c r="S859">
        <v>1</v>
      </c>
      <c r="T859" t="s">
        <v>32</v>
      </c>
      <c r="U859" t="s">
        <v>51</v>
      </c>
      <c r="V859">
        <v>465</v>
      </c>
      <c r="W859">
        <v>134</v>
      </c>
    </row>
    <row r="860" spans="1:23" x14ac:dyDescent="0.3">
      <c r="A860" t="s">
        <v>510</v>
      </c>
      <c r="B860" t="s">
        <v>511</v>
      </c>
      <c r="C860" t="s">
        <v>512</v>
      </c>
      <c r="D860" t="s">
        <v>844</v>
      </c>
      <c r="E860">
        <v>102372</v>
      </c>
      <c r="F860" t="s">
        <v>27</v>
      </c>
      <c r="G860" t="s">
        <v>28</v>
      </c>
      <c r="H860" t="s">
        <v>39</v>
      </c>
      <c r="I860" t="s">
        <v>40</v>
      </c>
      <c r="J860">
        <v>1888</v>
      </c>
      <c r="K860" t="s">
        <v>31</v>
      </c>
      <c r="L860">
        <v>0</v>
      </c>
      <c r="M860">
        <v>3.8</v>
      </c>
      <c r="N860">
        <v>1</v>
      </c>
      <c r="O860">
        <v>0</v>
      </c>
      <c r="P860">
        <v>0</v>
      </c>
      <c r="Q860">
        <v>0</v>
      </c>
      <c r="R860">
        <v>0</v>
      </c>
      <c r="S860">
        <v>1</v>
      </c>
      <c r="T860" t="s">
        <v>32</v>
      </c>
      <c r="U860" t="s">
        <v>51</v>
      </c>
      <c r="V860">
        <v>467</v>
      </c>
      <c r="W860">
        <v>134</v>
      </c>
    </row>
    <row r="861" spans="1:23" x14ac:dyDescent="0.3">
      <c r="A861" t="s">
        <v>510</v>
      </c>
      <c r="B861" t="s">
        <v>511</v>
      </c>
      <c r="C861" t="s">
        <v>512</v>
      </c>
      <c r="D861" t="s">
        <v>844</v>
      </c>
      <c r="E861">
        <v>102372</v>
      </c>
      <c r="F861" t="s">
        <v>27</v>
      </c>
      <c r="G861" t="s">
        <v>28</v>
      </c>
      <c r="H861" t="s">
        <v>39</v>
      </c>
      <c r="I861" t="s">
        <v>40</v>
      </c>
      <c r="J861">
        <v>1888</v>
      </c>
      <c r="K861" t="s">
        <v>31</v>
      </c>
      <c r="L861">
        <v>0</v>
      </c>
      <c r="M861">
        <v>3.8</v>
      </c>
      <c r="N861">
        <v>1</v>
      </c>
      <c r="O861">
        <v>0</v>
      </c>
      <c r="P861">
        <v>0</v>
      </c>
      <c r="Q861">
        <v>0</v>
      </c>
      <c r="R861">
        <v>0</v>
      </c>
      <c r="S861">
        <v>1</v>
      </c>
      <c r="T861" t="s">
        <v>32</v>
      </c>
      <c r="U861" t="s">
        <v>51</v>
      </c>
      <c r="V861">
        <v>467</v>
      </c>
      <c r="W861">
        <v>134</v>
      </c>
    </row>
    <row r="862" spans="1:23" x14ac:dyDescent="0.3">
      <c r="A862" t="s">
        <v>510</v>
      </c>
      <c r="B862" t="s">
        <v>511</v>
      </c>
      <c r="C862" t="s">
        <v>512</v>
      </c>
      <c r="D862" t="s">
        <v>513</v>
      </c>
      <c r="E862">
        <v>102372</v>
      </c>
      <c r="F862" t="s">
        <v>27</v>
      </c>
      <c r="G862" t="s">
        <v>28</v>
      </c>
      <c r="H862" t="s">
        <v>39</v>
      </c>
      <c r="I862" t="s">
        <v>40</v>
      </c>
      <c r="J862">
        <v>1888</v>
      </c>
      <c r="K862" t="s">
        <v>31</v>
      </c>
      <c r="L862">
        <v>0</v>
      </c>
      <c r="M862">
        <v>3.8</v>
      </c>
      <c r="N862">
        <v>1</v>
      </c>
      <c r="O862">
        <v>0</v>
      </c>
      <c r="P862">
        <v>0</v>
      </c>
      <c r="Q862">
        <v>0</v>
      </c>
      <c r="R862">
        <v>0</v>
      </c>
      <c r="S862">
        <v>1</v>
      </c>
      <c r="T862" t="s">
        <v>32</v>
      </c>
      <c r="U862" t="s">
        <v>51</v>
      </c>
      <c r="V862">
        <v>465</v>
      </c>
      <c r="W862">
        <v>134</v>
      </c>
    </row>
    <row r="863" spans="1:23" x14ac:dyDescent="0.3">
      <c r="A863" t="s">
        <v>510</v>
      </c>
      <c r="B863" t="s">
        <v>511</v>
      </c>
      <c r="C863" t="s">
        <v>512</v>
      </c>
      <c r="D863" t="s">
        <v>836</v>
      </c>
      <c r="E863">
        <v>102372</v>
      </c>
      <c r="F863" t="s">
        <v>27</v>
      </c>
      <c r="G863" t="s">
        <v>28</v>
      </c>
      <c r="H863" t="s">
        <v>39</v>
      </c>
      <c r="I863" t="s">
        <v>40</v>
      </c>
      <c r="J863">
        <v>1888</v>
      </c>
      <c r="K863" t="s">
        <v>31</v>
      </c>
      <c r="L863">
        <v>0</v>
      </c>
      <c r="M863">
        <v>3.8</v>
      </c>
      <c r="N863">
        <v>1</v>
      </c>
      <c r="O863">
        <v>0</v>
      </c>
      <c r="P863">
        <v>0</v>
      </c>
      <c r="Q863">
        <v>0</v>
      </c>
      <c r="R863">
        <v>0</v>
      </c>
      <c r="S863">
        <v>1</v>
      </c>
      <c r="T863" t="s">
        <v>32</v>
      </c>
      <c r="U863" t="s">
        <v>51</v>
      </c>
      <c r="V863">
        <v>467</v>
      </c>
      <c r="W863">
        <v>134</v>
      </c>
    </row>
    <row r="864" spans="1:23" x14ac:dyDescent="0.3">
      <c r="A864" t="s">
        <v>510</v>
      </c>
      <c r="B864" t="s">
        <v>511</v>
      </c>
      <c r="C864" t="s">
        <v>512</v>
      </c>
      <c r="D864" t="s">
        <v>844</v>
      </c>
      <c r="E864">
        <v>102372</v>
      </c>
      <c r="F864" t="s">
        <v>27</v>
      </c>
      <c r="G864" t="s">
        <v>28</v>
      </c>
      <c r="H864" t="s">
        <v>39</v>
      </c>
      <c r="I864" t="s">
        <v>40</v>
      </c>
      <c r="J864">
        <v>1888</v>
      </c>
      <c r="K864" t="s">
        <v>31</v>
      </c>
      <c r="L864">
        <v>0</v>
      </c>
      <c r="M864">
        <v>3.8</v>
      </c>
      <c r="N864">
        <v>1</v>
      </c>
      <c r="O864">
        <v>0</v>
      </c>
      <c r="P864">
        <v>0</v>
      </c>
      <c r="Q864">
        <v>0</v>
      </c>
      <c r="R864">
        <v>0</v>
      </c>
      <c r="S864">
        <v>1</v>
      </c>
      <c r="T864" t="s">
        <v>32</v>
      </c>
      <c r="U864" t="s">
        <v>51</v>
      </c>
      <c r="V864">
        <v>467</v>
      </c>
      <c r="W864">
        <v>134</v>
      </c>
    </row>
    <row r="865" spans="1:23" x14ac:dyDescent="0.3">
      <c r="A865" t="s">
        <v>510</v>
      </c>
      <c r="B865" t="s">
        <v>511</v>
      </c>
      <c r="C865" t="s">
        <v>512</v>
      </c>
      <c r="D865" t="s">
        <v>836</v>
      </c>
      <c r="E865">
        <v>102372</v>
      </c>
      <c r="F865" t="s">
        <v>27</v>
      </c>
      <c r="G865" t="s">
        <v>28</v>
      </c>
      <c r="H865" t="s">
        <v>39</v>
      </c>
      <c r="I865" t="s">
        <v>40</v>
      </c>
      <c r="J865">
        <v>1888</v>
      </c>
      <c r="K865" t="s">
        <v>31</v>
      </c>
      <c r="L865">
        <v>0</v>
      </c>
      <c r="M865">
        <v>3.8</v>
      </c>
      <c r="N865">
        <v>1</v>
      </c>
      <c r="O865">
        <v>0</v>
      </c>
      <c r="P865">
        <v>0</v>
      </c>
      <c r="Q865">
        <v>0</v>
      </c>
      <c r="R865">
        <v>0</v>
      </c>
      <c r="S865">
        <v>1</v>
      </c>
      <c r="T865" t="s">
        <v>32</v>
      </c>
      <c r="U865" t="s">
        <v>51</v>
      </c>
      <c r="V865">
        <v>467</v>
      </c>
      <c r="W865">
        <v>134</v>
      </c>
    </row>
    <row r="866" spans="1:23" x14ac:dyDescent="0.3">
      <c r="A866" t="s">
        <v>510</v>
      </c>
      <c r="B866" t="s">
        <v>511</v>
      </c>
      <c r="C866" t="s">
        <v>512</v>
      </c>
      <c r="D866" t="s">
        <v>844</v>
      </c>
      <c r="E866">
        <v>102372</v>
      </c>
      <c r="F866" t="s">
        <v>27</v>
      </c>
      <c r="G866" t="s">
        <v>28</v>
      </c>
      <c r="H866" t="s">
        <v>39</v>
      </c>
      <c r="I866" t="s">
        <v>40</v>
      </c>
      <c r="J866">
        <v>1888</v>
      </c>
      <c r="K866" t="s">
        <v>31</v>
      </c>
      <c r="L866">
        <v>0</v>
      </c>
      <c r="M866">
        <v>3.8</v>
      </c>
      <c r="N866">
        <v>1</v>
      </c>
      <c r="O866">
        <v>0</v>
      </c>
      <c r="P866">
        <v>0</v>
      </c>
      <c r="Q866">
        <v>0</v>
      </c>
      <c r="R866">
        <v>0</v>
      </c>
      <c r="S866">
        <v>1</v>
      </c>
      <c r="T866" t="s">
        <v>32</v>
      </c>
      <c r="U866" t="s">
        <v>51</v>
      </c>
      <c r="V866">
        <v>467</v>
      </c>
      <c r="W866">
        <v>134</v>
      </c>
    </row>
    <row r="867" spans="1:23" x14ac:dyDescent="0.3">
      <c r="A867" t="s">
        <v>1945</v>
      </c>
      <c r="B867" t="s">
        <v>1946</v>
      </c>
      <c r="C867" t="s">
        <v>1947</v>
      </c>
      <c r="D867" t="s">
        <v>1948</v>
      </c>
      <c r="E867">
        <v>102406</v>
      </c>
      <c r="F867" t="s">
        <v>60</v>
      </c>
      <c r="G867" t="s">
        <v>48</v>
      </c>
      <c r="H867" t="s">
        <v>29</v>
      </c>
      <c r="I867" t="s">
        <v>49</v>
      </c>
      <c r="J867">
        <v>2008</v>
      </c>
      <c r="K867" t="s">
        <v>173</v>
      </c>
      <c r="L867">
        <v>0</v>
      </c>
      <c r="M867">
        <v>4.2</v>
      </c>
      <c r="N867">
        <v>1</v>
      </c>
      <c r="O867">
        <v>0</v>
      </c>
      <c r="P867">
        <v>1</v>
      </c>
      <c r="Q867">
        <v>1</v>
      </c>
      <c r="R867">
        <v>1</v>
      </c>
      <c r="S867">
        <v>1</v>
      </c>
      <c r="T867" t="s">
        <v>1725</v>
      </c>
      <c r="U867" t="s">
        <v>42</v>
      </c>
      <c r="V867">
        <v>239</v>
      </c>
      <c r="W867">
        <v>14</v>
      </c>
    </row>
    <row r="868" spans="1:23" x14ac:dyDescent="0.3">
      <c r="A868" t="s">
        <v>1945</v>
      </c>
      <c r="B868" t="s">
        <v>1946</v>
      </c>
      <c r="C868" t="s">
        <v>1947</v>
      </c>
      <c r="D868" t="s">
        <v>1948</v>
      </c>
      <c r="E868">
        <v>102406</v>
      </c>
      <c r="F868" t="s">
        <v>60</v>
      </c>
      <c r="G868" t="s">
        <v>48</v>
      </c>
      <c r="H868" t="s">
        <v>29</v>
      </c>
      <c r="I868" t="s">
        <v>49</v>
      </c>
      <c r="J868">
        <v>2008</v>
      </c>
      <c r="K868" t="s">
        <v>173</v>
      </c>
      <c r="L868">
        <v>0</v>
      </c>
      <c r="M868">
        <v>4.2</v>
      </c>
      <c r="N868">
        <v>1</v>
      </c>
      <c r="O868">
        <v>0</v>
      </c>
      <c r="P868">
        <v>1</v>
      </c>
      <c r="Q868">
        <v>1</v>
      </c>
      <c r="R868">
        <v>1</v>
      </c>
      <c r="S868">
        <v>1</v>
      </c>
      <c r="T868" t="s">
        <v>1725</v>
      </c>
      <c r="U868" t="s">
        <v>42</v>
      </c>
      <c r="V868">
        <v>239</v>
      </c>
      <c r="W868">
        <v>14</v>
      </c>
    </row>
    <row r="869" spans="1:23" x14ac:dyDescent="0.3">
      <c r="A869" t="s">
        <v>349</v>
      </c>
      <c r="B869" t="s">
        <v>58</v>
      </c>
      <c r="C869" t="s">
        <v>350</v>
      </c>
      <c r="D869" t="s">
        <v>351</v>
      </c>
      <c r="E869">
        <v>102469</v>
      </c>
      <c r="F869" t="s">
        <v>27</v>
      </c>
      <c r="G869" t="s">
        <v>28</v>
      </c>
      <c r="H869" t="s">
        <v>110</v>
      </c>
      <c r="I869" t="s">
        <v>181</v>
      </c>
      <c r="J869">
        <v>1799</v>
      </c>
      <c r="K869" t="s">
        <v>31</v>
      </c>
      <c r="L869">
        <v>0</v>
      </c>
      <c r="M869">
        <v>3.8</v>
      </c>
      <c r="N869">
        <v>0</v>
      </c>
      <c r="O869">
        <v>0</v>
      </c>
      <c r="P869">
        <v>0</v>
      </c>
      <c r="Q869">
        <v>0</v>
      </c>
      <c r="R869">
        <v>1</v>
      </c>
      <c r="S869">
        <v>1</v>
      </c>
      <c r="T869" t="s">
        <v>32</v>
      </c>
      <c r="U869" t="s">
        <v>51</v>
      </c>
      <c r="V869">
        <v>528</v>
      </c>
      <c r="W869">
        <v>223</v>
      </c>
    </row>
    <row r="870" spans="1:23" x14ac:dyDescent="0.3">
      <c r="A870" t="s">
        <v>1978</v>
      </c>
      <c r="B870" t="s">
        <v>1979</v>
      </c>
      <c r="C870" t="s">
        <v>1980</v>
      </c>
      <c r="D870" t="s">
        <v>1981</v>
      </c>
      <c r="E870">
        <v>102541</v>
      </c>
      <c r="F870" t="s">
        <v>27</v>
      </c>
      <c r="G870" t="s">
        <v>28</v>
      </c>
      <c r="H870" t="s">
        <v>120</v>
      </c>
      <c r="I870" t="s">
        <v>1387</v>
      </c>
      <c r="J870">
        <v>2007</v>
      </c>
      <c r="K870" t="s">
        <v>31</v>
      </c>
      <c r="L870">
        <v>0</v>
      </c>
      <c r="M870">
        <v>4</v>
      </c>
      <c r="N870">
        <v>0</v>
      </c>
      <c r="O870">
        <v>0</v>
      </c>
      <c r="P870">
        <v>0</v>
      </c>
      <c r="Q870">
        <v>0</v>
      </c>
      <c r="R870">
        <v>1</v>
      </c>
      <c r="S870">
        <v>1</v>
      </c>
      <c r="T870" t="s">
        <v>509</v>
      </c>
      <c r="U870" t="s">
        <v>51</v>
      </c>
      <c r="V870">
        <v>752</v>
      </c>
      <c r="W870">
        <v>15</v>
      </c>
    </row>
    <row r="871" spans="1:23" x14ac:dyDescent="0.3">
      <c r="A871" t="s">
        <v>2009</v>
      </c>
      <c r="B871" t="s">
        <v>2010</v>
      </c>
      <c r="C871" t="s">
        <v>128</v>
      </c>
      <c r="D871" t="s">
        <v>2011</v>
      </c>
      <c r="E871">
        <v>102715</v>
      </c>
      <c r="F871" t="s">
        <v>27</v>
      </c>
      <c r="G871" t="s">
        <v>48</v>
      </c>
      <c r="H871" t="s">
        <v>120</v>
      </c>
      <c r="I871" t="s">
        <v>480</v>
      </c>
      <c r="J871">
        <v>1886</v>
      </c>
      <c r="K871" t="s">
        <v>31</v>
      </c>
      <c r="L871">
        <v>0</v>
      </c>
      <c r="M871">
        <v>4.2</v>
      </c>
      <c r="N871">
        <v>0</v>
      </c>
      <c r="O871">
        <v>0</v>
      </c>
      <c r="P871">
        <v>0</v>
      </c>
      <c r="Q871">
        <v>0</v>
      </c>
      <c r="R871">
        <v>0</v>
      </c>
      <c r="S871">
        <v>1</v>
      </c>
      <c r="T871" t="s">
        <v>509</v>
      </c>
      <c r="U871" t="s">
        <v>51</v>
      </c>
      <c r="V871">
        <v>524</v>
      </c>
      <c r="W871">
        <v>136</v>
      </c>
    </row>
    <row r="872" spans="1:23" x14ac:dyDescent="0.3">
      <c r="A872" t="s">
        <v>76</v>
      </c>
      <c r="B872" t="s">
        <v>77</v>
      </c>
      <c r="C872" t="s">
        <v>78</v>
      </c>
      <c r="D872" t="s">
        <v>79</v>
      </c>
      <c r="E872">
        <v>102817</v>
      </c>
      <c r="F872" t="s">
        <v>27</v>
      </c>
      <c r="G872" t="s">
        <v>28</v>
      </c>
      <c r="H872" t="s">
        <v>80</v>
      </c>
      <c r="I872" t="s">
        <v>81</v>
      </c>
      <c r="J872">
        <v>1914</v>
      </c>
      <c r="K872" t="s">
        <v>82</v>
      </c>
      <c r="L872">
        <v>0</v>
      </c>
      <c r="M872">
        <v>4.2</v>
      </c>
      <c r="N872">
        <v>1</v>
      </c>
      <c r="O872">
        <v>0</v>
      </c>
      <c r="P872">
        <v>0</v>
      </c>
      <c r="Q872">
        <v>0</v>
      </c>
      <c r="R872">
        <v>1</v>
      </c>
      <c r="S872">
        <v>1</v>
      </c>
      <c r="T872" t="s">
        <v>32</v>
      </c>
      <c r="U872" t="s">
        <v>33</v>
      </c>
      <c r="V872">
        <v>570</v>
      </c>
      <c r="W872">
        <v>108</v>
      </c>
    </row>
    <row r="873" spans="1:23" x14ac:dyDescent="0.3">
      <c r="A873" t="s">
        <v>76</v>
      </c>
      <c r="B873" t="s">
        <v>77</v>
      </c>
      <c r="C873" t="s">
        <v>78</v>
      </c>
      <c r="D873" t="s">
        <v>487</v>
      </c>
      <c r="E873">
        <v>102817</v>
      </c>
      <c r="F873" t="s">
        <v>27</v>
      </c>
      <c r="G873" t="s">
        <v>28</v>
      </c>
      <c r="H873" t="s">
        <v>80</v>
      </c>
      <c r="I873" t="s">
        <v>81</v>
      </c>
      <c r="J873">
        <v>1914</v>
      </c>
      <c r="K873" t="s">
        <v>82</v>
      </c>
      <c r="L873">
        <v>0</v>
      </c>
      <c r="M873">
        <v>4.2</v>
      </c>
      <c r="N873">
        <v>1</v>
      </c>
      <c r="O873">
        <v>0</v>
      </c>
      <c r="P873">
        <v>0</v>
      </c>
      <c r="Q873">
        <v>0</v>
      </c>
      <c r="R873">
        <v>1</v>
      </c>
      <c r="S873">
        <v>1</v>
      </c>
      <c r="T873" t="s">
        <v>32</v>
      </c>
      <c r="U873" t="s">
        <v>33</v>
      </c>
      <c r="V873">
        <v>572</v>
      </c>
      <c r="W873">
        <v>108</v>
      </c>
    </row>
    <row r="874" spans="1:23" x14ac:dyDescent="0.3">
      <c r="A874" t="s">
        <v>76</v>
      </c>
      <c r="B874" t="s">
        <v>77</v>
      </c>
      <c r="C874" t="s">
        <v>78</v>
      </c>
      <c r="D874" t="s">
        <v>487</v>
      </c>
      <c r="E874">
        <v>102817</v>
      </c>
      <c r="F874" t="s">
        <v>27</v>
      </c>
      <c r="G874" t="s">
        <v>28</v>
      </c>
      <c r="H874" t="s">
        <v>80</v>
      </c>
      <c r="I874" t="s">
        <v>81</v>
      </c>
      <c r="J874">
        <v>1914</v>
      </c>
      <c r="K874" t="s">
        <v>82</v>
      </c>
      <c r="L874">
        <v>0</v>
      </c>
      <c r="M874">
        <v>4.2</v>
      </c>
      <c r="N874">
        <v>1</v>
      </c>
      <c r="O874">
        <v>0</v>
      </c>
      <c r="P874">
        <v>0</v>
      </c>
      <c r="Q874">
        <v>0</v>
      </c>
      <c r="R874">
        <v>1</v>
      </c>
      <c r="S874">
        <v>1</v>
      </c>
      <c r="T874" t="s">
        <v>32</v>
      </c>
      <c r="U874" t="s">
        <v>33</v>
      </c>
      <c r="V874">
        <v>572</v>
      </c>
      <c r="W874">
        <v>108</v>
      </c>
    </row>
    <row r="875" spans="1:23" x14ac:dyDescent="0.3">
      <c r="A875" t="s">
        <v>76</v>
      </c>
      <c r="B875" t="s">
        <v>77</v>
      </c>
      <c r="C875" t="s">
        <v>78</v>
      </c>
      <c r="D875" t="s">
        <v>493</v>
      </c>
      <c r="E875">
        <v>102817</v>
      </c>
      <c r="F875" t="s">
        <v>27</v>
      </c>
      <c r="G875" t="s">
        <v>28</v>
      </c>
      <c r="H875" t="s">
        <v>80</v>
      </c>
      <c r="I875" t="s">
        <v>81</v>
      </c>
      <c r="J875">
        <v>1914</v>
      </c>
      <c r="K875" t="s">
        <v>82</v>
      </c>
      <c r="L875">
        <v>0</v>
      </c>
      <c r="M875">
        <v>4.2</v>
      </c>
      <c r="N875">
        <v>1</v>
      </c>
      <c r="O875">
        <v>0</v>
      </c>
      <c r="P875">
        <v>0</v>
      </c>
      <c r="Q875">
        <v>0</v>
      </c>
      <c r="R875">
        <v>1</v>
      </c>
      <c r="S875">
        <v>1</v>
      </c>
      <c r="T875" t="s">
        <v>32</v>
      </c>
      <c r="U875" t="s">
        <v>33</v>
      </c>
      <c r="V875">
        <v>572</v>
      </c>
      <c r="W875">
        <v>108</v>
      </c>
    </row>
    <row r="876" spans="1:23" x14ac:dyDescent="0.3">
      <c r="A876" t="s">
        <v>76</v>
      </c>
      <c r="B876" t="s">
        <v>77</v>
      </c>
      <c r="C876" t="s">
        <v>78</v>
      </c>
      <c r="D876" t="s">
        <v>487</v>
      </c>
      <c r="E876">
        <v>102817</v>
      </c>
      <c r="F876" t="s">
        <v>27</v>
      </c>
      <c r="G876" t="s">
        <v>28</v>
      </c>
      <c r="H876" t="s">
        <v>80</v>
      </c>
      <c r="I876" t="s">
        <v>81</v>
      </c>
      <c r="J876">
        <v>1914</v>
      </c>
      <c r="K876" t="s">
        <v>82</v>
      </c>
      <c r="L876">
        <v>0</v>
      </c>
      <c r="M876">
        <v>4.2</v>
      </c>
      <c r="N876">
        <v>1</v>
      </c>
      <c r="O876">
        <v>0</v>
      </c>
      <c r="P876">
        <v>0</v>
      </c>
      <c r="Q876">
        <v>0</v>
      </c>
      <c r="R876">
        <v>1</v>
      </c>
      <c r="S876">
        <v>1</v>
      </c>
      <c r="T876" t="s">
        <v>32</v>
      </c>
      <c r="U876" t="s">
        <v>33</v>
      </c>
      <c r="V876">
        <v>572</v>
      </c>
      <c r="W876">
        <v>108</v>
      </c>
    </row>
    <row r="877" spans="1:23" x14ac:dyDescent="0.3">
      <c r="A877" t="s">
        <v>76</v>
      </c>
      <c r="B877" t="s">
        <v>77</v>
      </c>
      <c r="C877" t="s">
        <v>78</v>
      </c>
      <c r="D877" t="s">
        <v>79</v>
      </c>
      <c r="E877">
        <v>102817</v>
      </c>
      <c r="F877" t="s">
        <v>27</v>
      </c>
      <c r="G877" t="s">
        <v>28</v>
      </c>
      <c r="H877" t="s">
        <v>80</v>
      </c>
      <c r="I877" t="s">
        <v>81</v>
      </c>
      <c r="J877">
        <v>1914</v>
      </c>
      <c r="K877" t="s">
        <v>82</v>
      </c>
      <c r="L877">
        <v>0</v>
      </c>
      <c r="M877">
        <v>4.2</v>
      </c>
      <c r="N877">
        <v>1</v>
      </c>
      <c r="O877">
        <v>0</v>
      </c>
      <c r="P877">
        <v>0</v>
      </c>
      <c r="Q877">
        <v>0</v>
      </c>
      <c r="R877">
        <v>1</v>
      </c>
      <c r="S877">
        <v>1</v>
      </c>
      <c r="T877" t="s">
        <v>32</v>
      </c>
      <c r="U877" t="s">
        <v>33</v>
      </c>
      <c r="V877">
        <v>570</v>
      </c>
      <c r="W877">
        <v>108</v>
      </c>
    </row>
    <row r="878" spans="1:23" x14ac:dyDescent="0.3">
      <c r="A878" t="s">
        <v>76</v>
      </c>
      <c r="B878" t="s">
        <v>77</v>
      </c>
      <c r="C878" t="s">
        <v>78</v>
      </c>
      <c r="D878" t="s">
        <v>487</v>
      </c>
      <c r="E878">
        <v>102817</v>
      </c>
      <c r="F878" t="s">
        <v>27</v>
      </c>
      <c r="G878" t="s">
        <v>28</v>
      </c>
      <c r="H878" t="s">
        <v>80</v>
      </c>
      <c r="I878" t="s">
        <v>81</v>
      </c>
      <c r="J878">
        <v>1914</v>
      </c>
      <c r="K878" t="s">
        <v>82</v>
      </c>
      <c r="L878">
        <v>0</v>
      </c>
      <c r="M878">
        <v>4.2</v>
      </c>
      <c r="N878">
        <v>1</v>
      </c>
      <c r="O878">
        <v>0</v>
      </c>
      <c r="P878">
        <v>0</v>
      </c>
      <c r="Q878">
        <v>0</v>
      </c>
      <c r="R878">
        <v>1</v>
      </c>
      <c r="S878">
        <v>1</v>
      </c>
      <c r="T878" t="s">
        <v>32</v>
      </c>
      <c r="U878" t="s">
        <v>33</v>
      </c>
      <c r="V878">
        <v>572</v>
      </c>
      <c r="W878">
        <v>108</v>
      </c>
    </row>
    <row r="879" spans="1:23" x14ac:dyDescent="0.3">
      <c r="A879" t="s">
        <v>76</v>
      </c>
      <c r="B879" t="s">
        <v>77</v>
      </c>
      <c r="C879" t="s">
        <v>78</v>
      </c>
      <c r="D879" t="s">
        <v>79</v>
      </c>
      <c r="E879">
        <v>102817</v>
      </c>
      <c r="F879" t="s">
        <v>27</v>
      </c>
      <c r="G879" t="s">
        <v>28</v>
      </c>
      <c r="H879" t="s">
        <v>80</v>
      </c>
      <c r="I879" t="s">
        <v>81</v>
      </c>
      <c r="J879">
        <v>1914</v>
      </c>
      <c r="K879" t="s">
        <v>82</v>
      </c>
      <c r="L879">
        <v>0</v>
      </c>
      <c r="M879">
        <v>4.2</v>
      </c>
      <c r="N879">
        <v>1</v>
      </c>
      <c r="O879">
        <v>0</v>
      </c>
      <c r="P879">
        <v>0</v>
      </c>
      <c r="Q879">
        <v>0</v>
      </c>
      <c r="R879">
        <v>1</v>
      </c>
      <c r="S879">
        <v>1</v>
      </c>
      <c r="T879" t="s">
        <v>32</v>
      </c>
      <c r="U879" t="s">
        <v>33</v>
      </c>
      <c r="V879">
        <v>570</v>
      </c>
      <c r="W879">
        <v>108</v>
      </c>
    </row>
    <row r="880" spans="1:23" x14ac:dyDescent="0.3">
      <c r="A880" t="s">
        <v>76</v>
      </c>
      <c r="B880" t="s">
        <v>77</v>
      </c>
      <c r="C880" t="s">
        <v>78</v>
      </c>
      <c r="D880" t="s">
        <v>487</v>
      </c>
      <c r="E880">
        <v>102817</v>
      </c>
      <c r="F880" t="s">
        <v>27</v>
      </c>
      <c r="G880" t="s">
        <v>28</v>
      </c>
      <c r="H880" t="s">
        <v>80</v>
      </c>
      <c r="I880" t="s">
        <v>81</v>
      </c>
      <c r="J880">
        <v>1914</v>
      </c>
      <c r="K880" t="s">
        <v>82</v>
      </c>
      <c r="L880">
        <v>0</v>
      </c>
      <c r="M880">
        <v>4.2</v>
      </c>
      <c r="N880">
        <v>1</v>
      </c>
      <c r="O880">
        <v>0</v>
      </c>
      <c r="P880">
        <v>0</v>
      </c>
      <c r="Q880">
        <v>0</v>
      </c>
      <c r="R880">
        <v>1</v>
      </c>
      <c r="S880">
        <v>1</v>
      </c>
      <c r="T880" t="s">
        <v>32</v>
      </c>
      <c r="U880" t="s">
        <v>33</v>
      </c>
      <c r="V880">
        <v>572</v>
      </c>
      <c r="W880">
        <v>108</v>
      </c>
    </row>
    <row r="881" spans="1:23" x14ac:dyDescent="0.3">
      <c r="A881" t="s">
        <v>76</v>
      </c>
      <c r="B881" t="s">
        <v>77</v>
      </c>
      <c r="C881" t="s">
        <v>78</v>
      </c>
      <c r="D881" t="s">
        <v>79</v>
      </c>
      <c r="E881">
        <v>102817</v>
      </c>
      <c r="F881" t="s">
        <v>27</v>
      </c>
      <c r="G881" t="s">
        <v>28</v>
      </c>
      <c r="H881" t="s">
        <v>80</v>
      </c>
      <c r="I881" t="s">
        <v>81</v>
      </c>
      <c r="J881">
        <v>1914</v>
      </c>
      <c r="K881" t="s">
        <v>82</v>
      </c>
      <c r="L881">
        <v>0</v>
      </c>
      <c r="M881">
        <v>4.2</v>
      </c>
      <c r="N881">
        <v>1</v>
      </c>
      <c r="O881">
        <v>0</v>
      </c>
      <c r="P881">
        <v>0</v>
      </c>
      <c r="Q881">
        <v>0</v>
      </c>
      <c r="R881">
        <v>1</v>
      </c>
      <c r="S881">
        <v>1</v>
      </c>
      <c r="T881" t="s">
        <v>32</v>
      </c>
      <c r="U881" t="s">
        <v>33</v>
      </c>
      <c r="V881">
        <v>570</v>
      </c>
      <c r="W881">
        <v>108</v>
      </c>
    </row>
    <row r="882" spans="1:23" x14ac:dyDescent="0.3">
      <c r="A882" t="s">
        <v>76</v>
      </c>
      <c r="B882" t="s">
        <v>77</v>
      </c>
      <c r="C882" t="s">
        <v>78</v>
      </c>
      <c r="D882" t="s">
        <v>493</v>
      </c>
      <c r="E882">
        <v>102817</v>
      </c>
      <c r="F882" t="s">
        <v>27</v>
      </c>
      <c r="G882" t="s">
        <v>28</v>
      </c>
      <c r="H882" t="s">
        <v>80</v>
      </c>
      <c r="I882" t="s">
        <v>81</v>
      </c>
      <c r="J882">
        <v>1914</v>
      </c>
      <c r="K882" t="s">
        <v>82</v>
      </c>
      <c r="L882">
        <v>0</v>
      </c>
      <c r="M882">
        <v>4.2</v>
      </c>
      <c r="N882">
        <v>1</v>
      </c>
      <c r="O882">
        <v>0</v>
      </c>
      <c r="P882">
        <v>0</v>
      </c>
      <c r="Q882">
        <v>0</v>
      </c>
      <c r="R882">
        <v>1</v>
      </c>
      <c r="S882">
        <v>1</v>
      </c>
      <c r="T882" t="s">
        <v>32</v>
      </c>
      <c r="U882" t="s">
        <v>33</v>
      </c>
      <c r="V882">
        <v>572</v>
      </c>
      <c r="W882">
        <v>108</v>
      </c>
    </row>
    <row r="883" spans="1:23" x14ac:dyDescent="0.3">
      <c r="A883" t="s">
        <v>76</v>
      </c>
      <c r="B883" t="s">
        <v>77</v>
      </c>
      <c r="C883" t="s">
        <v>78</v>
      </c>
      <c r="D883" t="s">
        <v>79</v>
      </c>
      <c r="E883">
        <v>102817</v>
      </c>
      <c r="F883" t="s">
        <v>27</v>
      </c>
      <c r="G883" t="s">
        <v>28</v>
      </c>
      <c r="H883" t="s">
        <v>80</v>
      </c>
      <c r="I883" t="s">
        <v>81</v>
      </c>
      <c r="J883">
        <v>1914</v>
      </c>
      <c r="K883" t="s">
        <v>82</v>
      </c>
      <c r="L883">
        <v>0</v>
      </c>
      <c r="M883">
        <v>4.2</v>
      </c>
      <c r="N883">
        <v>1</v>
      </c>
      <c r="O883">
        <v>0</v>
      </c>
      <c r="P883">
        <v>0</v>
      </c>
      <c r="Q883">
        <v>0</v>
      </c>
      <c r="R883">
        <v>1</v>
      </c>
      <c r="S883">
        <v>1</v>
      </c>
      <c r="T883" t="s">
        <v>32</v>
      </c>
      <c r="U883" t="s">
        <v>33</v>
      </c>
      <c r="V883">
        <v>570</v>
      </c>
      <c r="W883">
        <v>108</v>
      </c>
    </row>
    <row r="884" spans="1:23" x14ac:dyDescent="0.3">
      <c r="A884" t="s">
        <v>76</v>
      </c>
      <c r="B884" t="s">
        <v>77</v>
      </c>
      <c r="C884" t="s">
        <v>78</v>
      </c>
      <c r="D884" t="s">
        <v>487</v>
      </c>
      <c r="E884">
        <v>102817</v>
      </c>
      <c r="F884" t="s">
        <v>27</v>
      </c>
      <c r="G884" t="s">
        <v>28</v>
      </c>
      <c r="H884" t="s">
        <v>80</v>
      </c>
      <c r="I884" t="s">
        <v>81</v>
      </c>
      <c r="J884">
        <v>1914</v>
      </c>
      <c r="K884" t="s">
        <v>82</v>
      </c>
      <c r="L884">
        <v>0</v>
      </c>
      <c r="M884">
        <v>4.2</v>
      </c>
      <c r="N884">
        <v>1</v>
      </c>
      <c r="O884">
        <v>0</v>
      </c>
      <c r="P884">
        <v>0</v>
      </c>
      <c r="Q884">
        <v>0</v>
      </c>
      <c r="R884">
        <v>1</v>
      </c>
      <c r="S884">
        <v>1</v>
      </c>
      <c r="T884" t="s">
        <v>32</v>
      </c>
      <c r="U884" t="s">
        <v>33</v>
      </c>
      <c r="V884">
        <v>572</v>
      </c>
      <c r="W884">
        <v>108</v>
      </c>
    </row>
    <row r="885" spans="1:23" x14ac:dyDescent="0.3">
      <c r="A885" t="s">
        <v>76</v>
      </c>
      <c r="B885" t="s">
        <v>77</v>
      </c>
      <c r="C885" t="s">
        <v>78</v>
      </c>
      <c r="D885" t="s">
        <v>79</v>
      </c>
      <c r="E885">
        <v>102817</v>
      </c>
      <c r="F885" t="s">
        <v>27</v>
      </c>
      <c r="G885" t="s">
        <v>28</v>
      </c>
      <c r="H885" t="s">
        <v>80</v>
      </c>
      <c r="I885" t="s">
        <v>81</v>
      </c>
      <c r="J885">
        <v>1914</v>
      </c>
      <c r="K885" t="s">
        <v>82</v>
      </c>
      <c r="L885">
        <v>0</v>
      </c>
      <c r="M885">
        <v>4.2</v>
      </c>
      <c r="N885">
        <v>1</v>
      </c>
      <c r="O885">
        <v>0</v>
      </c>
      <c r="P885">
        <v>0</v>
      </c>
      <c r="Q885">
        <v>0</v>
      </c>
      <c r="R885">
        <v>1</v>
      </c>
      <c r="S885">
        <v>1</v>
      </c>
      <c r="T885" t="s">
        <v>32</v>
      </c>
      <c r="U885" t="s">
        <v>33</v>
      </c>
      <c r="V885">
        <v>570</v>
      </c>
      <c r="W885">
        <v>108</v>
      </c>
    </row>
    <row r="886" spans="1:23" x14ac:dyDescent="0.3">
      <c r="A886" t="s">
        <v>76</v>
      </c>
      <c r="B886" t="s">
        <v>77</v>
      </c>
      <c r="C886" t="s">
        <v>78</v>
      </c>
      <c r="D886" t="s">
        <v>79</v>
      </c>
      <c r="E886">
        <v>102817</v>
      </c>
      <c r="F886" t="s">
        <v>27</v>
      </c>
      <c r="G886" t="s">
        <v>28</v>
      </c>
      <c r="H886" t="s">
        <v>80</v>
      </c>
      <c r="I886" t="s">
        <v>81</v>
      </c>
      <c r="J886">
        <v>1914</v>
      </c>
      <c r="K886" t="s">
        <v>82</v>
      </c>
      <c r="L886">
        <v>0</v>
      </c>
      <c r="M886">
        <v>4.2</v>
      </c>
      <c r="N886">
        <v>1</v>
      </c>
      <c r="O886">
        <v>0</v>
      </c>
      <c r="P886">
        <v>0</v>
      </c>
      <c r="Q886">
        <v>0</v>
      </c>
      <c r="R886">
        <v>1</v>
      </c>
      <c r="S886">
        <v>1</v>
      </c>
      <c r="T886" t="s">
        <v>32</v>
      </c>
      <c r="U886" t="s">
        <v>33</v>
      </c>
      <c r="V886">
        <v>570</v>
      </c>
      <c r="W886">
        <v>108</v>
      </c>
    </row>
    <row r="887" spans="1:23" x14ac:dyDescent="0.3">
      <c r="A887" t="s">
        <v>76</v>
      </c>
      <c r="B887" t="s">
        <v>77</v>
      </c>
      <c r="C887" t="s">
        <v>78</v>
      </c>
      <c r="D887" t="s">
        <v>487</v>
      </c>
      <c r="E887">
        <v>102817</v>
      </c>
      <c r="F887" t="s">
        <v>27</v>
      </c>
      <c r="G887" t="s">
        <v>28</v>
      </c>
      <c r="H887" t="s">
        <v>80</v>
      </c>
      <c r="I887" t="s">
        <v>81</v>
      </c>
      <c r="J887">
        <v>1914</v>
      </c>
      <c r="K887" t="s">
        <v>82</v>
      </c>
      <c r="L887">
        <v>0</v>
      </c>
      <c r="M887">
        <v>4.2</v>
      </c>
      <c r="N887">
        <v>1</v>
      </c>
      <c r="O887">
        <v>0</v>
      </c>
      <c r="P887">
        <v>0</v>
      </c>
      <c r="Q887">
        <v>0</v>
      </c>
      <c r="R887">
        <v>1</v>
      </c>
      <c r="S887">
        <v>1</v>
      </c>
      <c r="T887" t="s">
        <v>32</v>
      </c>
      <c r="U887" t="s">
        <v>33</v>
      </c>
      <c r="V887">
        <v>572</v>
      </c>
      <c r="W887">
        <v>108</v>
      </c>
    </row>
    <row r="888" spans="1:23" x14ac:dyDescent="0.3">
      <c r="A888" t="s">
        <v>76</v>
      </c>
      <c r="B888" t="s">
        <v>77</v>
      </c>
      <c r="C888" t="s">
        <v>78</v>
      </c>
      <c r="D888" t="s">
        <v>79</v>
      </c>
      <c r="E888">
        <v>102817</v>
      </c>
      <c r="F888" t="s">
        <v>27</v>
      </c>
      <c r="G888" t="s">
        <v>28</v>
      </c>
      <c r="H888" t="s">
        <v>80</v>
      </c>
      <c r="I888" t="s">
        <v>81</v>
      </c>
      <c r="J888">
        <v>1914</v>
      </c>
      <c r="K888" t="s">
        <v>82</v>
      </c>
      <c r="L888">
        <v>0</v>
      </c>
      <c r="M888">
        <v>4.2</v>
      </c>
      <c r="N888">
        <v>1</v>
      </c>
      <c r="O888">
        <v>0</v>
      </c>
      <c r="P888">
        <v>0</v>
      </c>
      <c r="Q888">
        <v>0</v>
      </c>
      <c r="R888">
        <v>1</v>
      </c>
      <c r="S888">
        <v>1</v>
      </c>
      <c r="T888" t="s">
        <v>32</v>
      </c>
      <c r="U888" t="s">
        <v>33</v>
      </c>
      <c r="V888">
        <v>570</v>
      </c>
      <c r="W888">
        <v>108</v>
      </c>
    </row>
    <row r="889" spans="1:23" x14ac:dyDescent="0.3">
      <c r="A889" t="s">
        <v>76</v>
      </c>
      <c r="B889" t="s">
        <v>77</v>
      </c>
      <c r="C889" t="s">
        <v>78</v>
      </c>
      <c r="D889" t="s">
        <v>79</v>
      </c>
      <c r="E889">
        <v>102817</v>
      </c>
      <c r="F889" t="s">
        <v>27</v>
      </c>
      <c r="G889" t="s">
        <v>28</v>
      </c>
      <c r="H889" t="s">
        <v>80</v>
      </c>
      <c r="I889" t="s">
        <v>81</v>
      </c>
      <c r="J889">
        <v>1914</v>
      </c>
      <c r="K889" t="s">
        <v>82</v>
      </c>
      <c r="L889">
        <v>0</v>
      </c>
      <c r="M889">
        <v>4.2</v>
      </c>
      <c r="N889">
        <v>1</v>
      </c>
      <c r="O889">
        <v>0</v>
      </c>
      <c r="P889">
        <v>0</v>
      </c>
      <c r="Q889">
        <v>0</v>
      </c>
      <c r="R889">
        <v>1</v>
      </c>
      <c r="S889">
        <v>1</v>
      </c>
      <c r="T889" t="s">
        <v>32</v>
      </c>
      <c r="U889" t="s">
        <v>33</v>
      </c>
      <c r="V889">
        <v>570</v>
      </c>
      <c r="W889">
        <v>108</v>
      </c>
    </row>
    <row r="890" spans="1:23" x14ac:dyDescent="0.3">
      <c r="A890" t="s">
        <v>734</v>
      </c>
      <c r="B890" t="s">
        <v>2022</v>
      </c>
      <c r="C890" t="s">
        <v>736</v>
      </c>
      <c r="D890" t="s">
        <v>2023</v>
      </c>
      <c r="E890">
        <v>102871</v>
      </c>
      <c r="F890" t="s">
        <v>27</v>
      </c>
      <c r="G890" t="s">
        <v>68</v>
      </c>
      <c r="H890" t="s">
        <v>248</v>
      </c>
      <c r="I890" t="s">
        <v>249</v>
      </c>
      <c r="J890">
        <v>1936</v>
      </c>
      <c r="K890" t="s">
        <v>31</v>
      </c>
      <c r="L890">
        <v>0</v>
      </c>
      <c r="M890">
        <v>3.2</v>
      </c>
      <c r="N890">
        <v>1</v>
      </c>
      <c r="O890">
        <v>1</v>
      </c>
      <c r="P890">
        <v>1</v>
      </c>
      <c r="Q890">
        <v>1</v>
      </c>
      <c r="R890">
        <v>1</v>
      </c>
      <c r="S890">
        <v>1</v>
      </c>
      <c r="T890" t="s">
        <v>1725</v>
      </c>
      <c r="U890" t="s">
        <v>33</v>
      </c>
      <c r="V890">
        <v>404</v>
      </c>
      <c r="W890">
        <v>86</v>
      </c>
    </row>
    <row r="891" spans="1:23" x14ac:dyDescent="0.3">
      <c r="A891" t="s">
        <v>70</v>
      </c>
      <c r="B891" t="s">
        <v>71</v>
      </c>
      <c r="C891" t="s">
        <v>72</v>
      </c>
      <c r="D891" t="s">
        <v>73</v>
      </c>
      <c r="E891">
        <v>103268</v>
      </c>
      <c r="F891" t="s">
        <v>27</v>
      </c>
      <c r="G891" t="s">
        <v>28</v>
      </c>
      <c r="H891" t="s">
        <v>74</v>
      </c>
      <c r="I891" t="s">
        <v>75</v>
      </c>
      <c r="J891">
        <v>1928</v>
      </c>
      <c r="K891" t="s">
        <v>31</v>
      </c>
      <c r="L891">
        <v>0</v>
      </c>
      <c r="M891">
        <v>4.3</v>
      </c>
      <c r="N891">
        <v>1</v>
      </c>
      <c r="O891">
        <v>0</v>
      </c>
      <c r="P891">
        <v>0</v>
      </c>
      <c r="Q891">
        <v>0</v>
      </c>
      <c r="R891">
        <v>0</v>
      </c>
      <c r="S891">
        <v>1</v>
      </c>
      <c r="T891" t="s">
        <v>32</v>
      </c>
      <c r="U891" t="s">
        <v>33</v>
      </c>
      <c r="V891">
        <v>249</v>
      </c>
      <c r="W891">
        <v>94</v>
      </c>
    </row>
    <row r="892" spans="1:23" x14ac:dyDescent="0.3">
      <c r="A892" t="s">
        <v>70</v>
      </c>
      <c r="B892" t="s">
        <v>71</v>
      </c>
      <c r="C892" t="s">
        <v>72</v>
      </c>
      <c r="D892" t="s">
        <v>73</v>
      </c>
      <c r="E892">
        <v>103268</v>
      </c>
      <c r="F892" t="s">
        <v>27</v>
      </c>
      <c r="G892" t="s">
        <v>28</v>
      </c>
      <c r="H892" t="s">
        <v>74</v>
      </c>
      <c r="I892" t="s">
        <v>75</v>
      </c>
      <c r="J892">
        <v>1928</v>
      </c>
      <c r="K892" t="s">
        <v>31</v>
      </c>
      <c r="L892">
        <v>0</v>
      </c>
      <c r="M892">
        <v>4.3</v>
      </c>
      <c r="N892">
        <v>1</v>
      </c>
      <c r="O892">
        <v>0</v>
      </c>
      <c r="P892">
        <v>0</v>
      </c>
      <c r="Q892">
        <v>0</v>
      </c>
      <c r="R892">
        <v>0</v>
      </c>
      <c r="S892">
        <v>1</v>
      </c>
      <c r="T892" t="s">
        <v>32</v>
      </c>
      <c r="U892" t="s">
        <v>33</v>
      </c>
      <c r="V892">
        <v>249</v>
      </c>
      <c r="W892">
        <v>94</v>
      </c>
    </row>
    <row r="893" spans="1:23" x14ac:dyDescent="0.3">
      <c r="A893" t="s">
        <v>70</v>
      </c>
      <c r="B893" t="s">
        <v>71</v>
      </c>
      <c r="C893" t="s">
        <v>72</v>
      </c>
      <c r="D893" t="s">
        <v>73</v>
      </c>
      <c r="E893">
        <v>103268</v>
      </c>
      <c r="F893" t="s">
        <v>27</v>
      </c>
      <c r="G893" t="s">
        <v>28</v>
      </c>
      <c r="H893" t="s">
        <v>74</v>
      </c>
      <c r="I893" t="s">
        <v>75</v>
      </c>
      <c r="J893">
        <v>1928</v>
      </c>
      <c r="K893" t="s">
        <v>31</v>
      </c>
      <c r="L893">
        <v>0</v>
      </c>
      <c r="M893">
        <v>4.3</v>
      </c>
      <c r="N893">
        <v>1</v>
      </c>
      <c r="O893">
        <v>0</v>
      </c>
      <c r="P893">
        <v>0</v>
      </c>
      <c r="Q893">
        <v>0</v>
      </c>
      <c r="R893">
        <v>0</v>
      </c>
      <c r="S893">
        <v>1</v>
      </c>
      <c r="T893" t="s">
        <v>32</v>
      </c>
      <c r="U893" t="s">
        <v>33</v>
      </c>
      <c r="V893">
        <v>249</v>
      </c>
      <c r="W893">
        <v>94</v>
      </c>
    </row>
    <row r="894" spans="1:23" x14ac:dyDescent="0.3">
      <c r="A894" t="s">
        <v>70</v>
      </c>
      <c r="B894" t="s">
        <v>71</v>
      </c>
      <c r="C894" t="s">
        <v>72</v>
      </c>
      <c r="D894" t="s">
        <v>73</v>
      </c>
      <c r="E894">
        <v>103268</v>
      </c>
      <c r="F894" t="s">
        <v>27</v>
      </c>
      <c r="G894" t="s">
        <v>28</v>
      </c>
      <c r="H894" t="s">
        <v>74</v>
      </c>
      <c r="I894" t="s">
        <v>75</v>
      </c>
      <c r="J894">
        <v>1928</v>
      </c>
      <c r="K894" t="s">
        <v>31</v>
      </c>
      <c r="L894">
        <v>0</v>
      </c>
      <c r="M894">
        <v>4.3</v>
      </c>
      <c r="N894">
        <v>1</v>
      </c>
      <c r="O894">
        <v>0</v>
      </c>
      <c r="P894">
        <v>0</v>
      </c>
      <c r="Q894">
        <v>0</v>
      </c>
      <c r="R894">
        <v>0</v>
      </c>
      <c r="S894">
        <v>1</v>
      </c>
      <c r="T894" t="s">
        <v>32</v>
      </c>
      <c r="U894" t="s">
        <v>33</v>
      </c>
      <c r="V894">
        <v>249</v>
      </c>
      <c r="W894">
        <v>94</v>
      </c>
    </row>
    <row r="895" spans="1:23" x14ac:dyDescent="0.3">
      <c r="A895" t="s">
        <v>70</v>
      </c>
      <c r="B895" t="s">
        <v>71</v>
      </c>
      <c r="C895" t="s">
        <v>72</v>
      </c>
      <c r="D895" t="s">
        <v>73</v>
      </c>
      <c r="E895">
        <v>103268</v>
      </c>
      <c r="F895" t="s">
        <v>27</v>
      </c>
      <c r="G895" t="s">
        <v>28</v>
      </c>
      <c r="H895" t="s">
        <v>74</v>
      </c>
      <c r="I895" t="s">
        <v>75</v>
      </c>
      <c r="J895">
        <v>1928</v>
      </c>
      <c r="K895" t="s">
        <v>31</v>
      </c>
      <c r="L895">
        <v>0</v>
      </c>
      <c r="M895">
        <v>4.3</v>
      </c>
      <c r="N895">
        <v>1</v>
      </c>
      <c r="O895">
        <v>0</v>
      </c>
      <c r="P895">
        <v>0</v>
      </c>
      <c r="Q895">
        <v>0</v>
      </c>
      <c r="R895">
        <v>0</v>
      </c>
      <c r="S895">
        <v>1</v>
      </c>
      <c r="T895" t="s">
        <v>32</v>
      </c>
      <c r="U895" t="s">
        <v>33</v>
      </c>
      <c r="V895">
        <v>249</v>
      </c>
      <c r="W895">
        <v>94</v>
      </c>
    </row>
    <row r="896" spans="1:23" x14ac:dyDescent="0.3">
      <c r="A896" t="s">
        <v>70</v>
      </c>
      <c r="B896" t="s">
        <v>71</v>
      </c>
      <c r="C896" t="s">
        <v>72</v>
      </c>
      <c r="D896" t="s">
        <v>73</v>
      </c>
      <c r="E896">
        <v>103268</v>
      </c>
      <c r="F896" t="s">
        <v>27</v>
      </c>
      <c r="G896" t="s">
        <v>28</v>
      </c>
      <c r="H896" t="s">
        <v>74</v>
      </c>
      <c r="I896" t="s">
        <v>75</v>
      </c>
      <c r="J896">
        <v>1928</v>
      </c>
      <c r="K896" t="s">
        <v>31</v>
      </c>
      <c r="L896">
        <v>0</v>
      </c>
      <c r="M896">
        <v>4.3</v>
      </c>
      <c r="N896">
        <v>1</v>
      </c>
      <c r="O896">
        <v>0</v>
      </c>
      <c r="P896">
        <v>0</v>
      </c>
      <c r="Q896">
        <v>0</v>
      </c>
      <c r="R896">
        <v>0</v>
      </c>
      <c r="S896">
        <v>1</v>
      </c>
      <c r="T896" t="s">
        <v>32</v>
      </c>
      <c r="U896" t="s">
        <v>33</v>
      </c>
      <c r="V896">
        <v>249</v>
      </c>
      <c r="W896">
        <v>94</v>
      </c>
    </row>
    <row r="897" spans="1:23" x14ac:dyDescent="0.3">
      <c r="A897" t="s">
        <v>70</v>
      </c>
      <c r="B897" t="s">
        <v>71</v>
      </c>
      <c r="C897" t="s">
        <v>72</v>
      </c>
      <c r="D897" t="s">
        <v>73</v>
      </c>
      <c r="E897">
        <v>103268</v>
      </c>
      <c r="F897" t="s">
        <v>27</v>
      </c>
      <c r="G897" t="s">
        <v>28</v>
      </c>
      <c r="H897" t="s">
        <v>74</v>
      </c>
      <c r="I897" t="s">
        <v>75</v>
      </c>
      <c r="J897">
        <v>1928</v>
      </c>
      <c r="K897" t="s">
        <v>31</v>
      </c>
      <c r="L897">
        <v>0</v>
      </c>
      <c r="M897">
        <v>4.3</v>
      </c>
      <c r="N897">
        <v>1</v>
      </c>
      <c r="O897">
        <v>0</v>
      </c>
      <c r="P897">
        <v>0</v>
      </c>
      <c r="Q897">
        <v>0</v>
      </c>
      <c r="R897">
        <v>0</v>
      </c>
      <c r="S897">
        <v>1</v>
      </c>
      <c r="T897" t="s">
        <v>32</v>
      </c>
      <c r="U897" t="s">
        <v>33</v>
      </c>
      <c r="V897">
        <v>249</v>
      </c>
      <c r="W897">
        <v>94</v>
      </c>
    </row>
    <row r="898" spans="1:23" x14ac:dyDescent="0.3">
      <c r="A898" t="s">
        <v>70</v>
      </c>
      <c r="B898" t="s">
        <v>71</v>
      </c>
      <c r="C898" t="s">
        <v>72</v>
      </c>
      <c r="D898" t="s">
        <v>73</v>
      </c>
      <c r="E898">
        <v>103268</v>
      </c>
      <c r="F898" t="s">
        <v>27</v>
      </c>
      <c r="G898" t="s">
        <v>28</v>
      </c>
      <c r="H898" t="s">
        <v>74</v>
      </c>
      <c r="I898" t="s">
        <v>75</v>
      </c>
      <c r="J898">
        <v>1928</v>
      </c>
      <c r="K898" t="s">
        <v>31</v>
      </c>
      <c r="L898">
        <v>0</v>
      </c>
      <c r="M898">
        <v>4.3</v>
      </c>
      <c r="N898">
        <v>1</v>
      </c>
      <c r="O898">
        <v>0</v>
      </c>
      <c r="P898">
        <v>0</v>
      </c>
      <c r="Q898">
        <v>0</v>
      </c>
      <c r="R898">
        <v>0</v>
      </c>
      <c r="S898">
        <v>1</v>
      </c>
      <c r="T898" t="s">
        <v>32</v>
      </c>
      <c r="U898" t="s">
        <v>33</v>
      </c>
      <c r="V898">
        <v>249</v>
      </c>
      <c r="W898">
        <v>94</v>
      </c>
    </row>
    <row r="899" spans="1:23" x14ac:dyDescent="0.3">
      <c r="A899" t="s">
        <v>70</v>
      </c>
      <c r="B899" t="s">
        <v>71</v>
      </c>
      <c r="C899" t="s">
        <v>72</v>
      </c>
      <c r="D899" t="s">
        <v>73</v>
      </c>
      <c r="E899">
        <v>103268</v>
      </c>
      <c r="F899" t="s">
        <v>27</v>
      </c>
      <c r="G899" t="s">
        <v>28</v>
      </c>
      <c r="H899" t="s">
        <v>74</v>
      </c>
      <c r="I899" t="s">
        <v>75</v>
      </c>
      <c r="J899">
        <v>1928</v>
      </c>
      <c r="K899" t="s">
        <v>31</v>
      </c>
      <c r="L899">
        <v>0</v>
      </c>
      <c r="M899">
        <v>4.3</v>
      </c>
      <c r="N899">
        <v>1</v>
      </c>
      <c r="O899">
        <v>0</v>
      </c>
      <c r="P899">
        <v>0</v>
      </c>
      <c r="Q899">
        <v>0</v>
      </c>
      <c r="R899">
        <v>0</v>
      </c>
      <c r="S899">
        <v>1</v>
      </c>
      <c r="T899" t="s">
        <v>32</v>
      </c>
      <c r="U899" t="s">
        <v>33</v>
      </c>
      <c r="V899">
        <v>249</v>
      </c>
      <c r="W899">
        <v>94</v>
      </c>
    </row>
    <row r="900" spans="1:23" x14ac:dyDescent="0.3">
      <c r="A900" t="s">
        <v>70</v>
      </c>
      <c r="B900" t="s">
        <v>71</v>
      </c>
      <c r="C900" t="s">
        <v>72</v>
      </c>
      <c r="D900" t="s">
        <v>73</v>
      </c>
      <c r="E900">
        <v>103268</v>
      </c>
      <c r="F900" t="s">
        <v>27</v>
      </c>
      <c r="G900" t="s">
        <v>28</v>
      </c>
      <c r="H900" t="s">
        <v>74</v>
      </c>
      <c r="I900" t="s">
        <v>75</v>
      </c>
      <c r="J900">
        <v>1928</v>
      </c>
      <c r="K900" t="s">
        <v>31</v>
      </c>
      <c r="L900">
        <v>0</v>
      </c>
      <c r="M900">
        <v>4.3</v>
      </c>
      <c r="N900">
        <v>1</v>
      </c>
      <c r="O900">
        <v>0</v>
      </c>
      <c r="P900">
        <v>0</v>
      </c>
      <c r="Q900">
        <v>0</v>
      </c>
      <c r="R900">
        <v>0</v>
      </c>
      <c r="S900">
        <v>1</v>
      </c>
      <c r="T900" t="s">
        <v>32</v>
      </c>
      <c r="U900" t="s">
        <v>33</v>
      </c>
      <c r="V900">
        <v>249</v>
      </c>
      <c r="W900">
        <v>94</v>
      </c>
    </row>
    <row r="901" spans="1:23" x14ac:dyDescent="0.3">
      <c r="A901" t="s">
        <v>70</v>
      </c>
      <c r="B901" t="s">
        <v>71</v>
      </c>
      <c r="C901" t="s">
        <v>72</v>
      </c>
      <c r="D901" t="s">
        <v>73</v>
      </c>
      <c r="E901">
        <v>103268</v>
      </c>
      <c r="F901" t="s">
        <v>27</v>
      </c>
      <c r="G901" t="s">
        <v>28</v>
      </c>
      <c r="H901" t="s">
        <v>74</v>
      </c>
      <c r="I901" t="s">
        <v>75</v>
      </c>
      <c r="J901">
        <v>1928</v>
      </c>
      <c r="K901" t="s">
        <v>31</v>
      </c>
      <c r="L901">
        <v>0</v>
      </c>
      <c r="M901">
        <v>4.3</v>
      </c>
      <c r="N901">
        <v>1</v>
      </c>
      <c r="O901">
        <v>0</v>
      </c>
      <c r="P901">
        <v>0</v>
      </c>
      <c r="Q901">
        <v>0</v>
      </c>
      <c r="R901">
        <v>0</v>
      </c>
      <c r="S901">
        <v>1</v>
      </c>
      <c r="T901" t="s">
        <v>32</v>
      </c>
      <c r="U901" t="s">
        <v>33</v>
      </c>
      <c r="V901">
        <v>249</v>
      </c>
      <c r="W901">
        <v>94</v>
      </c>
    </row>
    <row r="902" spans="1:23" x14ac:dyDescent="0.3">
      <c r="A902" t="s">
        <v>70</v>
      </c>
      <c r="B902" t="s">
        <v>71</v>
      </c>
      <c r="C902" t="s">
        <v>72</v>
      </c>
      <c r="D902" t="s">
        <v>73</v>
      </c>
      <c r="E902">
        <v>103268</v>
      </c>
      <c r="F902" t="s">
        <v>27</v>
      </c>
      <c r="G902" t="s">
        <v>28</v>
      </c>
      <c r="H902" t="s">
        <v>74</v>
      </c>
      <c r="I902" t="s">
        <v>75</v>
      </c>
      <c r="J902">
        <v>1928</v>
      </c>
      <c r="K902" t="s">
        <v>31</v>
      </c>
      <c r="L902">
        <v>0</v>
      </c>
      <c r="M902">
        <v>4.3</v>
      </c>
      <c r="N902">
        <v>1</v>
      </c>
      <c r="O902">
        <v>0</v>
      </c>
      <c r="P902">
        <v>0</v>
      </c>
      <c r="Q902">
        <v>0</v>
      </c>
      <c r="R902">
        <v>0</v>
      </c>
      <c r="S902">
        <v>1</v>
      </c>
      <c r="T902" t="s">
        <v>32</v>
      </c>
      <c r="U902" t="s">
        <v>33</v>
      </c>
      <c r="V902">
        <v>249</v>
      </c>
      <c r="W902">
        <v>94</v>
      </c>
    </row>
    <row r="903" spans="1:23" x14ac:dyDescent="0.3">
      <c r="A903" t="s">
        <v>70</v>
      </c>
      <c r="B903" t="s">
        <v>71</v>
      </c>
      <c r="C903" t="s">
        <v>72</v>
      </c>
      <c r="D903" t="s">
        <v>73</v>
      </c>
      <c r="E903">
        <v>103268</v>
      </c>
      <c r="F903" t="s">
        <v>27</v>
      </c>
      <c r="G903" t="s">
        <v>28</v>
      </c>
      <c r="H903" t="s">
        <v>74</v>
      </c>
      <c r="I903" t="s">
        <v>75</v>
      </c>
      <c r="J903">
        <v>1928</v>
      </c>
      <c r="K903" t="s">
        <v>31</v>
      </c>
      <c r="L903">
        <v>0</v>
      </c>
      <c r="M903">
        <v>4.3</v>
      </c>
      <c r="N903">
        <v>1</v>
      </c>
      <c r="O903">
        <v>0</v>
      </c>
      <c r="P903">
        <v>0</v>
      </c>
      <c r="Q903">
        <v>0</v>
      </c>
      <c r="R903">
        <v>0</v>
      </c>
      <c r="S903">
        <v>1</v>
      </c>
      <c r="T903" t="s">
        <v>32</v>
      </c>
      <c r="U903" t="s">
        <v>33</v>
      </c>
      <c r="V903">
        <v>249</v>
      </c>
      <c r="W903">
        <v>94</v>
      </c>
    </row>
    <row r="904" spans="1:23" x14ac:dyDescent="0.3">
      <c r="A904" t="s">
        <v>70</v>
      </c>
      <c r="B904" t="s">
        <v>71</v>
      </c>
      <c r="C904" t="s">
        <v>72</v>
      </c>
      <c r="D904" t="s">
        <v>73</v>
      </c>
      <c r="E904">
        <v>103268</v>
      </c>
      <c r="F904" t="s">
        <v>27</v>
      </c>
      <c r="G904" t="s">
        <v>28</v>
      </c>
      <c r="H904" t="s">
        <v>74</v>
      </c>
      <c r="I904" t="s">
        <v>75</v>
      </c>
      <c r="J904">
        <v>1928</v>
      </c>
      <c r="K904" t="s">
        <v>31</v>
      </c>
      <c r="L904">
        <v>0</v>
      </c>
      <c r="M904">
        <v>4.3</v>
      </c>
      <c r="N904">
        <v>1</v>
      </c>
      <c r="O904">
        <v>0</v>
      </c>
      <c r="P904">
        <v>0</v>
      </c>
      <c r="Q904">
        <v>0</v>
      </c>
      <c r="R904">
        <v>0</v>
      </c>
      <c r="S904">
        <v>1</v>
      </c>
      <c r="T904" t="s">
        <v>32</v>
      </c>
      <c r="U904" t="s">
        <v>33</v>
      </c>
      <c r="V904">
        <v>249</v>
      </c>
      <c r="W904">
        <v>94</v>
      </c>
    </row>
    <row r="905" spans="1:23" x14ac:dyDescent="0.3">
      <c r="A905" t="s">
        <v>70</v>
      </c>
      <c r="B905" t="s">
        <v>71</v>
      </c>
      <c r="C905" t="s">
        <v>72</v>
      </c>
      <c r="D905" t="s">
        <v>73</v>
      </c>
      <c r="E905">
        <v>103268</v>
      </c>
      <c r="F905" t="s">
        <v>27</v>
      </c>
      <c r="G905" t="s">
        <v>28</v>
      </c>
      <c r="H905" t="s">
        <v>74</v>
      </c>
      <c r="I905" t="s">
        <v>75</v>
      </c>
      <c r="J905">
        <v>1928</v>
      </c>
      <c r="K905" t="s">
        <v>31</v>
      </c>
      <c r="L905">
        <v>0</v>
      </c>
      <c r="M905">
        <v>4.3</v>
      </c>
      <c r="N905">
        <v>1</v>
      </c>
      <c r="O905">
        <v>0</v>
      </c>
      <c r="P905">
        <v>0</v>
      </c>
      <c r="Q905">
        <v>0</v>
      </c>
      <c r="R905">
        <v>0</v>
      </c>
      <c r="S905">
        <v>1</v>
      </c>
      <c r="T905" t="s">
        <v>32</v>
      </c>
      <c r="U905" t="s">
        <v>33</v>
      </c>
      <c r="V905">
        <v>249</v>
      </c>
      <c r="W905">
        <v>94</v>
      </c>
    </row>
    <row r="906" spans="1:23" x14ac:dyDescent="0.3">
      <c r="A906" t="s">
        <v>70</v>
      </c>
      <c r="B906" t="s">
        <v>71</v>
      </c>
      <c r="C906" t="s">
        <v>72</v>
      </c>
      <c r="D906" t="s">
        <v>73</v>
      </c>
      <c r="E906">
        <v>103268</v>
      </c>
      <c r="F906" t="s">
        <v>27</v>
      </c>
      <c r="G906" t="s">
        <v>28</v>
      </c>
      <c r="H906" t="s">
        <v>74</v>
      </c>
      <c r="I906" t="s">
        <v>75</v>
      </c>
      <c r="J906">
        <v>1928</v>
      </c>
      <c r="K906" t="s">
        <v>31</v>
      </c>
      <c r="L906">
        <v>0</v>
      </c>
      <c r="M906">
        <v>4.3</v>
      </c>
      <c r="N906">
        <v>1</v>
      </c>
      <c r="O906">
        <v>0</v>
      </c>
      <c r="P906">
        <v>0</v>
      </c>
      <c r="Q906">
        <v>0</v>
      </c>
      <c r="R906">
        <v>0</v>
      </c>
      <c r="S906">
        <v>1</v>
      </c>
      <c r="T906" t="s">
        <v>32</v>
      </c>
      <c r="U906" t="s">
        <v>33</v>
      </c>
      <c r="V906">
        <v>249</v>
      </c>
      <c r="W906">
        <v>94</v>
      </c>
    </row>
    <row r="907" spans="1:23" x14ac:dyDescent="0.3">
      <c r="A907" t="s">
        <v>70</v>
      </c>
      <c r="B907" t="s">
        <v>71</v>
      </c>
      <c r="C907" t="s">
        <v>72</v>
      </c>
      <c r="D907" t="s">
        <v>73</v>
      </c>
      <c r="E907">
        <v>103268</v>
      </c>
      <c r="F907" t="s">
        <v>27</v>
      </c>
      <c r="G907" t="s">
        <v>28</v>
      </c>
      <c r="H907" t="s">
        <v>74</v>
      </c>
      <c r="I907" t="s">
        <v>75</v>
      </c>
      <c r="J907">
        <v>1928</v>
      </c>
      <c r="K907" t="s">
        <v>31</v>
      </c>
      <c r="L907">
        <v>0</v>
      </c>
      <c r="M907">
        <v>4.3</v>
      </c>
      <c r="N907">
        <v>1</v>
      </c>
      <c r="O907">
        <v>0</v>
      </c>
      <c r="P907">
        <v>0</v>
      </c>
      <c r="Q907">
        <v>0</v>
      </c>
      <c r="R907">
        <v>0</v>
      </c>
      <c r="S907">
        <v>1</v>
      </c>
      <c r="T907" t="s">
        <v>32</v>
      </c>
      <c r="U907" t="s">
        <v>33</v>
      </c>
      <c r="V907">
        <v>249</v>
      </c>
      <c r="W907">
        <v>94</v>
      </c>
    </row>
    <row r="908" spans="1:23" x14ac:dyDescent="0.3">
      <c r="A908" t="s">
        <v>70</v>
      </c>
      <c r="B908" t="s">
        <v>71</v>
      </c>
      <c r="C908" t="s">
        <v>72</v>
      </c>
      <c r="D908" t="s">
        <v>73</v>
      </c>
      <c r="E908">
        <v>103268</v>
      </c>
      <c r="F908" t="s">
        <v>27</v>
      </c>
      <c r="G908" t="s">
        <v>28</v>
      </c>
      <c r="H908" t="s">
        <v>74</v>
      </c>
      <c r="I908" t="s">
        <v>75</v>
      </c>
      <c r="J908">
        <v>1928</v>
      </c>
      <c r="K908" t="s">
        <v>31</v>
      </c>
      <c r="L908">
        <v>0</v>
      </c>
      <c r="M908">
        <v>4.3</v>
      </c>
      <c r="N908">
        <v>1</v>
      </c>
      <c r="O908">
        <v>0</v>
      </c>
      <c r="P908">
        <v>0</v>
      </c>
      <c r="Q908">
        <v>0</v>
      </c>
      <c r="R908">
        <v>0</v>
      </c>
      <c r="S908">
        <v>1</v>
      </c>
      <c r="T908" t="s">
        <v>32</v>
      </c>
      <c r="U908" t="s">
        <v>33</v>
      </c>
      <c r="V908">
        <v>249</v>
      </c>
      <c r="W908">
        <v>94</v>
      </c>
    </row>
    <row r="909" spans="1:23" x14ac:dyDescent="0.3">
      <c r="A909" t="s">
        <v>70</v>
      </c>
      <c r="B909" t="s">
        <v>71</v>
      </c>
      <c r="C909" t="s">
        <v>72</v>
      </c>
      <c r="D909" t="s">
        <v>73</v>
      </c>
      <c r="E909">
        <v>103268</v>
      </c>
      <c r="F909" t="s">
        <v>27</v>
      </c>
      <c r="G909" t="s">
        <v>28</v>
      </c>
      <c r="H909" t="s">
        <v>74</v>
      </c>
      <c r="I909" t="s">
        <v>75</v>
      </c>
      <c r="J909">
        <v>1928</v>
      </c>
      <c r="K909" t="s">
        <v>31</v>
      </c>
      <c r="L909">
        <v>0</v>
      </c>
      <c r="M909">
        <v>4.3</v>
      </c>
      <c r="N909">
        <v>1</v>
      </c>
      <c r="O909">
        <v>0</v>
      </c>
      <c r="P909">
        <v>0</v>
      </c>
      <c r="Q909">
        <v>0</v>
      </c>
      <c r="R909">
        <v>0</v>
      </c>
      <c r="S909">
        <v>1</v>
      </c>
      <c r="T909" t="s">
        <v>32</v>
      </c>
      <c r="U909" t="s">
        <v>33</v>
      </c>
      <c r="V909">
        <v>249</v>
      </c>
      <c r="W909">
        <v>94</v>
      </c>
    </row>
    <row r="910" spans="1:23" x14ac:dyDescent="0.3">
      <c r="A910" t="s">
        <v>1178</v>
      </c>
      <c r="B910" t="s">
        <v>1179</v>
      </c>
      <c r="C910" t="s">
        <v>201</v>
      </c>
      <c r="D910" t="s">
        <v>1180</v>
      </c>
      <c r="E910">
        <v>103335</v>
      </c>
      <c r="F910" t="s">
        <v>145</v>
      </c>
      <c r="G910" t="s">
        <v>28</v>
      </c>
      <c r="H910" t="s">
        <v>110</v>
      </c>
      <c r="I910" t="s">
        <v>181</v>
      </c>
      <c r="J910">
        <v>1938</v>
      </c>
      <c r="K910" t="s">
        <v>31</v>
      </c>
      <c r="L910">
        <v>0</v>
      </c>
      <c r="M910">
        <v>4</v>
      </c>
      <c r="N910">
        <v>1</v>
      </c>
      <c r="O910">
        <v>0</v>
      </c>
      <c r="P910">
        <v>0</v>
      </c>
      <c r="Q910">
        <v>1</v>
      </c>
      <c r="R910">
        <v>0</v>
      </c>
      <c r="S910">
        <v>0</v>
      </c>
      <c r="T910" t="s">
        <v>222</v>
      </c>
      <c r="U910" t="s">
        <v>51</v>
      </c>
      <c r="V910">
        <v>669</v>
      </c>
      <c r="W910">
        <v>84</v>
      </c>
    </row>
    <row r="911" spans="1:23" x14ac:dyDescent="0.3">
      <c r="A911" t="s">
        <v>1125</v>
      </c>
      <c r="B911" t="s">
        <v>387</v>
      </c>
      <c r="C911" t="s">
        <v>403</v>
      </c>
      <c r="D911" t="s">
        <v>1126</v>
      </c>
      <c r="E911">
        <v>103557</v>
      </c>
      <c r="F911" t="s">
        <v>151</v>
      </c>
      <c r="G911" t="s">
        <v>48</v>
      </c>
      <c r="H911" t="s">
        <v>29</v>
      </c>
      <c r="I911" t="s">
        <v>69</v>
      </c>
      <c r="J911">
        <v>2018</v>
      </c>
      <c r="K911" t="s">
        <v>50</v>
      </c>
      <c r="L911">
        <v>0</v>
      </c>
      <c r="M911">
        <v>4.5</v>
      </c>
      <c r="N911">
        <v>0</v>
      </c>
      <c r="O911">
        <v>0</v>
      </c>
      <c r="P911">
        <v>1</v>
      </c>
      <c r="Q911">
        <v>0</v>
      </c>
      <c r="R911">
        <v>1</v>
      </c>
      <c r="S911">
        <v>0</v>
      </c>
      <c r="T911" t="s">
        <v>222</v>
      </c>
      <c r="U911" t="s">
        <v>51</v>
      </c>
      <c r="V911">
        <v>403</v>
      </c>
      <c r="W911">
        <v>4</v>
      </c>
    </row>
    <row r="912" spans="1:23" x14ac:dyDescent="0.3">
      <c r="A912" t="s">
        <v>467</v>
      </c>
      <c r="B912" t="s">
        <v>468</v>
      </c>
      <c r="C912" t="s">
        <v>201</v>
      </c>
      <c r="D912" t="s">
        <v>469</v>
      </c>
      <c r="E912">
        <v>103789</v>
      </c>
      <c r="F912" t="s">
        <v>55</v>
      </c>
      <c r="G912" t="s">
        <v>28</v>
      </c>
      <c r="H912" t="s">
        <v>56</v>
      </c>
      <c r="I912" t="s">
        <v>56</v>
      </c>
      <c r="K912" t="s">
        <v>50</v>
      </c>
      <c r="L912">
        <v>0</v>
      </c>
      <c r="M912">
        <v>4.5</v>
      </c>
      <c r="N912">
        <v>1</v>
      </c>
      <c r="O912">
        <v>0</v>
      </c>
      <c r="P912">
        <v>0</v>
      </c>
      <c r="Q912">
        <v>0</v>
      </c>
      <c r="R912">
        <v>0</v>
      </c>
      <c r="S912">
        <v>0</v>
      </c>
      <c r="T912" t="s">
        <v>32</v>
      </c>
      <c r="U912" t="s">
        <v>33</v>
      </c>
      <c r="V912">
        <v>574</v>
      </c>
    </row>
    <row r="913" spans="1:23" x14ac:dyDescent="0.3">
      <c r="A913" t="s">
        <v>1109</v>
      </c>
      <c r="B913" t="s">
        <v>387</v>
      </c>
      <c r="C913" t="s">
        <v>168</v>
      </c>
      <c r="D913" t="s">
        <v>1110</v>
      </c>
      <c r="E913">
        <v>103817</v>
      </c>
      <c r="F913" t="s">
        <v>85</v>
      </c>
      <c r="G913" t="s">
        <v>48</v>
      </c>
      <c r="H913" t="s">
        <v>29</v>
      </c>
      <c r="I913" t="s">
        <v>69</v>
      </c>
      <c r="J913">
        <v>1999</v>
      </c>
      <c r="K913" t="s">
        <v>166</v>
      </c>
      <c r="L913">
        <v>0</v>
      </c>
      <c r="M913">
        <v>3.8</v>
      </c>
      <c r="N913">
        <v>1</v>
      </c>
      <c r="O913">
        <v>0</v>
      </c>
      <c r="P913">
        <v>1</v>
      </c>
      <c r="Q913">
        <v>0</v>
      </c>
      <c r="R913">
        <v>0</v>
      </c>
      <c r="S913">
        <v>0</v>
      </c>
      <c r="T913" t="s">
        <v>222</v>
      </c>
      <c r="U913" t="s">
        <v>42</v>
      </c>
      <c r="V913">
        <v>155</v>
      </c>
      <c r="W913">
        <v>23</v>
      </c>
    </row>
    <row r="914" spans="1:23" x14ac:dyDescent="0.3">
      <c r="A914" t="s">
        <v>1303</v>
      </c>
      <c r="B914" t="s">
        <v>1304</v>
      </c>
      <c r="C914" t="s">
        <v>62</v>
      </c>
      <c r="D914" t="s">
        <v>1305</v>
      </c>
      <c r="E914">
        <v>104126</v>
      </c>
      <c r="F914" t="s">
        <v>27</v>
      </c>
      <c r="G914" t="s">
        <v>48</v>
      </c>
      <c r="H914" t="s">
        <v>120</v>
      </c>
      <c r="I914" t="s">
        <v>121</v>
      </c>
      <c r="J914">
        <v>1966</v>
      </c>
      <c r="K914" t="s">
        <v>31</v>
      </c>
      <c r="L914">
        <v>0</v>
      </c>
      <c r="M914">
        <v>3.6</v>
      </c>
      <c r="N914">
        <v>1</v>
      </c>
      <c r="O914">
        <v>0</v>
      </c>
      <c r="P914">
        <v>1</v>
      </c>
      <c r="Q914">
        <v>0</v>
      </c>
      <c r="R914">
        <v>0</v>
      </c>
      <c r="S914">
        <v>1</v>
      </c>
      <c r="T914" t="s">
        <v>222</v>
      </c>
      <c r="U914" t="s">
        <v>51</v>
      </c>
      <c r="V914">
        <v>400</v>
      </c>
      <c r="W914">
        <v>56</v>
      </c>
    </row>
    <row r="915" spans="1:23" x14ac:dyDescent="0.3">
      <c r="A915" t="s">
        <v>235</v>
      </c>
      <c r="B915" t="s">
        <v>117</v>
      </c>
      <c r="C915" t="s">
        <v>237</v>
      </c>
      <c r="D915" t="s">
        <v>623</v>
      </c>
      <c r="E915">
        <v>104167</v>
      </c>
      <c r="F915" t="s">
        <v>27</v>
      </c>
      <c r="G915" t="s">
        <v>28</v>
      </c>
      <c r="H915" t="s">
        <v>120</v>
      </c>
      <c r="I915" t="s">
        <v>186</v>
      </c>
      <c r="J915">
        <v>1894</v>
      </c>
      <c r="K915" t="s">
        <v>82</v>
      </c>
      <c r="L915">
        <v>0</v>
      </c>
      <c r="M915">
        <v>3.9</v>
      </c>
      <c r="N915">
        <v>1</v>
      </c>
      <c r="O915">
        <v>1</v>
      </c>
      <c r="P915">
        <v>1</v>
      </c>
      <c r="Q915">
        <v>1</v>
      </c>
      <c r="R915">
        <v>1</v>
      </c>
      <c r="S915">
        <v>1</v>
      </c>
      <c r="T915" t="s">
        <v>32</v>
      </c>
      <c r="U915" t="s">
        <v>51</v>
      </c>
      <c r="V915">
        <v>700</v>
      </c>
      <c r="W915">
        <v>128</v>
      </c>
    </row>
    <row r="916" spans="1:23" x14ac:dyDescent="0.3">
      <c r="A916" t="s">
        <v>235</v>
      </c>
      <c r="B916" t="s">
        <v>117</v>
      </c>
      <c r="C916" t="s">
        <v>237</v>
      </c>
      <c r="D916" t="s">
        <v>623</v>
      </c>
      <c r="E916">
        <v>104167</v>
      </c>
      <c r="F916" t="s">
        <v>27</v>
      </c>
      <c r="G916" t="s">
        <v>28</v>
      </c>
      <c r="H916" t="s">
        <v>120</v>
      </c>
      <c r="I916" t="s">
        <v>186</v>
      </c>
      <c r="J916">
        <v>1894</v>
      </c>
      <c r="K916" t="s">
        <v>82</v>
      </c>
      <c r="L916">
        <v>0</v>
      </c>
      <c r="M916">
        <v>3.9</v>
      </c>
      <c r="N916">
        <v>1</v>
      </c>
      <c r="O916">
        <v>1</v>
      </c>
      <c r="P916">
        <v>1</v>
      </c>
      <c r="Q916">
        <v>1</v>
      </c>
      <c r="R916">
        <v>1</v>
      </c>
      <c r="S916">
        <v>1</v>
      </c>
      <c r="T916" t="s">
        <v>32</v>
      </c>
      <c r="U916" t="s">
        <v>51</v>
      </c>
      <c r="V916">
        <v>700</v>
      </c>
      <c r="W916">
        <v>128</v>
      </c>
    </row>
    <row r="917" spans="1:23" x14ac:dyDescent="0.3">
      <c r="A917" t="s">
        <v>1835</v>
      </c>
      <c r="B917" t="s">
        <v>1766</v>
      </c>
      <c r="C917" t="s">
        <v>1836</v>
      </c>
      <c r="D917" t="s">
        <v>1837</v>
      </c>
      <c r="E917">
        <v>104289</v>
      </c>
      <c r="F917" t="s">
        <v>85</v>
      </c>
      <c r="G917" t="s">
        <v>48</v>
      </c>
      <c r="H917" t="s">
        <v>29</v>
      </c>
      <c r="I917" t="s">
        <v>30</v>
      </c>
      <c r="J917">
        <v>2004</v>
      </c>
      <c r="K917" t="s">
        <v>261</v>
      </c>
      <c r="L917">
        <v>0</v>
      </c>
      <c r="M917">
        <v>3.9</v>
      </c>
      <c r="N917">
        <v>1</v>
      </c>
      <c r="O917">
        <v>1</v>
      </c>
      <c r="P917">
        <v>0</v>
      </c>
      <c r="Q917">
        <v>0</v>
      </c>
      <c r="R917">
        <v>0</v>
      </c>
      <c r="S917">
        <v>1</v>
      </c>
      <c r="T917" t="s">
        <v>1725</v>
      </c>
      <c r="U917" t="s">
        <v>51</v>
      </c>
      <c r="V917">
        <v>568</v>
      </c>
      <c r="W917">
        <v>18</v>
      </c>
    </row>
    <row r="918" spans="1:23" x14ac:dyDescent="0.3">
      <c r="A918" t="s">
        <v>1835</v>
      </c>
      <c r="B918" t="s">
        <v>1766</v>
      </c>
      <c r="C918" t="s">
        <v>1836</v>
      </c>
      <c r="D918" t="s">
        <v>1837</v>
      </c>
      <c r="E918">
        <v>104289</v>
      </c>
      <c r="F918" t="s">
        <v>85</v>
      </c>
      <c r="G918" t="s">
        <v>48</v>
      </c>
      <c r="H918" t="s">
        <v>29</v>
      </c>
      <c r="I918" t="s">
        <v>30</v>
      </c>
      <c r="J918">
        <v>2004</v>
      </c>
      <c r="K918" t="s">
        <v>261</v>
      </c>
      <c r="L918">
        <v>0</v>
      </c>
      <c r="M918">
        <v>3.9</v>
      </c>
      <c r="N918">
        <v>1</v>
      </c>
      <c r="O918">
        <v>1</v>
      </c>
      <c r="P918">
        <v>0</v>
      </c>
      <c r="Q918">
        <v>0</v>
      </c>
      <c r="R918">
        <v>0</v>
      </c>
      <c r="S918">
        <v>1</v>
      </c>
      <c r="T918" t="s">
        <v>1725</v>
      </c>
      <c r="U918" t="s">
        <v>51</v>
      </c>
      <c r="V918">
        <v>568</v>
      </c>
      <c r="W918">
        <v>18</v>
      </c>
    </row>
    <row r="919" spans="1:23" x14ac:dyDescent="0.3">
      <c r="A919" t="s">
        <v>1905</v>
      </c>
      <c r="B919" t="s">
        <v>1906</v>
      </c>
      <c r="C919" t="s">
        <v>1065</v>
      </c>
      <c r="D919" t="s">
        <v>1907</v>
      </c>
      <c r="E919">
        <v>104582</v>
      </c>
      <c r="F919" t="s">
        <v>47</v>
      </c>
      <c r="G919" t="s">
        <v>48</v>
      </c>
      <c r="H919" t="s">
        <v>80</v>
      </c>
      <c r="I919" t="s">
        <v>81</v>
      </c>
      <c r="J919">
        <v>2009</v>
      </c>
      <c r="K919" t="s">
        <v>261</v>
      </c>
      <c r="L919">
        <v>0</v>
      </c>
      <c r="M919">
        <v>4.2</v>
      </c>
      <c r="N919">
        <v>1</v>
      </c>
      <c r="O919">
        <v>0</v>
      </c>
      <c r="P919">
        <v>0</v>
      </c>
      <c r="Q919">
        <v>0</v>
      </c>
      <c r="R919">
        <v>0</v>
      </c>
      <c r="S919">
        <v>1</v>
      </c>
      <c r="T919" t="s">
        <v>1725</v>
      </c>
      <c r="U919" t="s">
        <v>51</v>
      </c>
      <c r="V919">
        <v>566</v>
      </c>
      <c r="W919">
        <v>13</v>
      </c>
    </row>
    <row r="920" spans="1:23" x14ac:dyDescent="0.3">
      <c r="A920" t="s">
        <v>889</v>
      </c>
      <c r="B920" t="s">
        <v>967</v>
      </c>
      <c r="C920" t="s">
        <v>891</v>
      </c>
      <c r="D920" t="s">
        <v>968</v>
      </c>
      <c r="E920">
        <v>104647</v>
      </c>
      <c r="F920" t="s">
        <v>27</v>
      </c>
      <c r="G920" t="s">
        <v>28</v>
      </c>
      <c r="H920" t="s">
        <v>120</v>
      </c>
      <c r="I920" t="s">
        <v>764</v>
      </c>
      <c r="J920">
        <v>1837</v>
      </c>
      <c r="K920" t="s">
        <v>31</v>
      </c>
      <c r="L920">
        <v>0</v>
      </c>
      <c r="M920">
        <v>4.0999999999999996</v>
      </c>
      <c r="N920">
        <v>1</v>
      </c>
      <c r="O920">
        <v>0</v>
      </c>
      <c r="P920">
        <v>0</v>
      </c>
      <c r="Q920">
        <v>1</v>
      </c>
      <c r="R920">
        <v>1</v>
      </c>
      <c r="S920">
        <v>0</v>
      </c>
      <c r="T920" t="s">
        <v>222</v>
      </c>
      <c r="U920" t="s">
        <v>42</v>
      </c>
      <c r="V920">
        <v>613</v>
      </c>
      <c r="W920">
        <v>185</v>
      </c>
    </row>
    <row r="921" spans="1:23" x14ac:dyDescent="0.3">
      <c r="A921" t="s">
        <v>889</v>
      </c>
      <c r="B921" t="s">
        <v>967</v>
      </c>
      <c r="C921" t="s">
        <v>891</v>
      </c>
      <c r="D921" t="s">
        <v>968</v>
      </c>
      <c r="E921">
        <v>104647</v>
      </c>
      <c r="F921" t="s">
        <v>27</v>
      </c>
      <c r="G921" t="s">
        <v>28</v>
      </c>
      <c r="H921" t="s">
        <v>120</v>
      </c>
      <c r="I921" t="s">
        <v>764</v>
      </c>
      <c r="J921">
        <v>1837</v>
      </c>
      <c r="K921" t="s">
        <v>31</v>
      </c>
      <c r="L921">
        <v>0</v>
      </c>
      <c r="M921">
        <v>4.0999999999999996</v>
      </c>
      <c r="N921">
        <v>1</v>
      </c>
      <c r="O921">
        <v>0</v>
      </c>
      <c r="P921">
        <v>0</v>
      </c>
      <c r="Q921">
        <v>1</v>
      </c>
      <c r="R921">
        <v>1</v>
      </c>
      <c r="S921">
        <v>0</v>
      </c>
      <c r="T921" t="s">
        <v>222</v>
      </c>
      <c r="U921" t="s">
        <v>42</v>
      </c>
      <c r="V921">
        <v>613</v>
      </c>
      <c r="W921">
        <v>185</v>
      </c>
    </row>
    <row r="922" spans="1:23" x14ac:dyDescent="0.3">
      <c r="A922" t="s">
        <v>889</v>
      </c>
      <c r="B922" t="s">
        <v>967</v>
      </c>
      <c r="C922" t="s">
        <v>891</v>
      </c>
      <c r="D922" t="s">
        <v>968</v>
      </c>
      <c r="E922">
        <v>104647</v>
      </c>
      <c r="F922" t="s">
        <v>27</v>
      </c>
      <c r="G922" t="s">
        <v>28</v>
      </c>
      <c r="H922" t="s">
        <v>120</v>
      </c>
      <c r="I922" t="s">
        <v>764</v>
      </c>
      <c r="J922">
        <v>1837</v>
      </c>
      <c r="K922" t="s">
        <v>31</v>
      </c>
      <c r="L922">
        <v>0</v>
      </c>
      <c r="M922">
        <v>4.0999999999999996</v>
      </c>
      <c r="N922">
        <v>1</v>
      </c>
      <c r="O922">
        <v>0</v>
      </c>
      <c r="P922">
        <v>0</v>
      </c>
      <c r="Q922">
        <v>1</v>
      </c>
      <c r="R922">
        <v>1</v>
      </c>
      <c r="S922">
        <v>0</v>
      </c>
      <c r="T922" t="s">
        <v>222</v>
      </c>
      <c r="U922" t="s">
        <v>42</v>
      </c>
      <c r="V922">
        <v>613</v>
      </c>
      <c r="W922">
        <v>185</v>
      </c>
    </row>
    <row r="923" spans="1:23" x14ac:dyDescent="0.3">
      <c r="A923" t="s">
        <v>889</v>
      </c>
      <c r="B923" t="s">
        <v>967</v>
      </c>
      <c r="C923" t="s">
        <v>891</v>
      </c>
      <c r="D923" t="s">
        <v>968</v>
      </c>
      <c r="E923">
        <v>104647</v>
      </c>
      <c r="F923" t="s">
        <v>27</v>
      </c>
      <c r="G923" t="s">
        <v>28</v>
      </c>
      <c r="H923" t="s">
        <v>120</v>
      </c>
      <c r="I923" t="s">
        <v>764</v>
      </c>
      <c r="J923">
        <v>1837</v>
      </c>
      <c r="K923" t="s">
        <v>31</v>
      </c>
      <c r="L923">
        <v>0</v>
      </c>
      <c r="M923">
        <v>4.0999999999999996</v>
      </c>
      <c r="N923">
        <v>1</v>
      </c>
      <c r="O923">
        <v>0</v>
      </c>
      <c r="P923">
        <v>0</v>
      </c>
      <c r="Q923">
        <v>1</v>
      </c>
      <c r="R923">
        <v>1</v>
      </c>
      <c r="S923">
        <v>0</v>
      </c>
      <c r="T923" t="s">
        <v>222</v>
      </c>
      <c r="U923" t="s">
        <v>42</v>
      </c>
      <c r="V923">
        <v>613</v>
      </c>
      <c r="W923">
        <v>185</v>
      </c>
    </row>
    <row r="924" spans="1:23" x14ac:dyDescent="0.3">
      <c r="A924" t="s">
        <v>889</v>
      </c>
      <c r="B924" t="s">
        <v>967</v>
      </c>
      <c r="C924" t="s">
        <v>891</v>
      </c>
      <c r="D924" t="s">
        <v>968</v>
      </c>
      <c r="E924">
        <v>104647</v>
      </c>
      <c r="F924" t="s">
        <v>27</v>
      </c>
      <c r="G924" t="s">
        <v>28</v>
      </c>
      <c r="H924" t="s">
        <v>120</v>
      </c>
      <c r="I924" t="s">
        <v>764</v>
      </c>
      <c r="J924">
        <v>1837</v>
      </c>
      <c r="K924" t="s">
        <v>31</v>
      </c>
      <c r="L924">
        <v>0</v>
      </c>
      <c r="M924">
        <v>4.0999999999999996</v>
      </c>
      <c r="N924">
        <v>1</v>
      </c>
      <c r="O924">
        <v>0</v>
      </c>
      <c r="P924">
        <v>0</v>
      </c>
      <c r="Q924">
        <v>1</v>
      </c>
      <c r="R924">
        <v>1</v>
      </c>
      <c r="S924">
        <v>0</v>
      </c>
      <c r="T924" t="s">
        <v>222</v>
      </c>
      <c r="U924" t="s">
        <v>42</v>
      </c>
      <c r="V924">
        <v>613</v>
      </c>
      <c r="W924">
        <v>185</v>
      </c>
    </row>
    <row r="925" spans="1:23" x14ac:dyDescent="0.3">
      <c r="A925" t="s">
        <v>889</v>
      </c>
      <c r="B925" t="s">
        <v>967</v>
      </c>
      <c r="C925" t="s">
        <v>891</v>
      </c>
      <c r="D925" t="s">
        <v>968</v>
      </c>
      <c r="E925">
        <v>104647</v>
      </c>
      <c r="F925" t="s">
        <v>27</v>
      </c>
      <c r="G925" t="s">
        <v>28</v>
      </c>
      <c r="H925" t="s">
        <v>120</v>
      </c>
      <c r="I925" t="s">
        <v>764</v>
      </c>
      <c r="J925">
        <v>1837</v>
      </c>
      <c r="K925" t="s">
        <v>31</v>
      </c>
      <c r="L925">
        <v>0</v>
      </c>
      <c r="M925">
        <v>4.0999999999999996</v>
      </c>
      <c r="N925">
        <v>1</v>
      </c>
      <c r="O925">
        <v>0</v>
      </c>
      <c r="P925">
        <v>0</v>
      </c>
      <c r="Q925">
        <v>1</v>
      </c>
      <c r="R925">
        <v>1</v>
      </c>
      <c r="S925">
        <v>0</v>
      </c>
      <c r="T925" t="s">
        <v>222</v>
      </c>
      <c r="U925" t="s">
        <v>42</v>
      </c>
      <c r="V925">
        <v>613</v>
      </c>
      <c r="W925">
        <v>185</v>
      </c>
    </row>
    <row r="926" spans="1:23" x14ac:dyDescent="0.3">
      <c r="A926" t="s">
        <v>311</v>
      </c>
      <c r="B926" t="s">
        <v>58</v>
      </c>
      <c r="C926" t="s">
        <v>312</v>
      </c>
      <c r="D926" t="s">
        <v>313</v>
      </c>
      <c r="E926">
        <v>104846</v>
      </c>
      <c r="F926" t="s">
        <v>27</v>
      </c>
      <c r="G926" t="s">
        <v>28</v>
      </c>
      <c r="H926" t="s">
        <v>80</v>
      </c>
      <c r="I926" t="s">
        <v>81</v>
      </c>
      <c r="J926">
        <v>1989</v>
      </c>
      <c r="K926" t="s">
        <v>31</v>
      </c>
      <c r="L926">
        <v>0</v>
      </c>
      <c r="M926">
        <v>4.0999999999999996</v>
      </c>
      <c r="N926">
        <v>1</v>
      </c>
      <c r="O926">
        <v>0</v>
      </c>
      <c r="P926">
        <v>0</v>
      </c>
      <c r="Q926">
        <v>0</v>
      </c>
      <c r="R926">
        <v>0</v>
      </c>
      <c r="S926">
        <v>1</v>
      </c>
      <c r="T926" t="s">
        <v>32</v>
      </c>
      <c r="U926" t="s">
        <v>51</v>
      </c>
      <c r="V926">
        <v>447</v>
      </c>
      <c r="W926">
        <v>33</v>
      </c>
    </row>
    <row r="927" spans="1:23" x14ac:dyDescent="0.3">
      <c r="A927" t="s">
        <v>1971</v>
      </c>
      <c r="B927" t="s">
        <v>1972</v>
      </c>
      <c r="C927" t="s">
        <v>656</v>
      </c>
      <c r="D927" t="s">
        <v>1973</v>
      </c>
      <c r="E927">
        <v>104939</v>
      </c>
      <c r="F927" t="s">
        <v>85</v>
      </c>
      <c r="G927" t="s">
        <v>48</v>
      </c>
      <c r="H927" t="s">
        <v>348</v>
      </c>
      <c r="I927" t="s">
        <v>348</v>
      </c>
      <c r="J927">
        <v>1989</v>
      </c>
      <c r="K927" t="s">
        <v>50</v>
      </c>
      <c r="L927">
        <v>0</v>
      </c>
      <c r="M927">
        <v>4.4000000000000004</v>
      </c>
      <c r="N927">
        <v>1</v>
      </c>
      <c r="O927">
        <v>0</v>
      </c>
      <c r="P927">
        <v>0</v>
      </c>
      <c r="Q927">
        <v>0</v>
      </c>
      <c r="R927">
        <v>0</v>
      </c>
      <c r="S927">
        <v>1</v>
      </c>
      <c r="T927" t="s">
        <v>1725</v>
      </c>
      <c r="U927" t="s">
        <v>51</v>
      </c>
      <c r="V927">
        <v>296</v>
      </c>
      <c r="W927">
        <v>33</v>
      </c>
    </row>
    <row r="928" spans="1:23" x14ac:dyDescent="0.3">
      <c r="A928" t="s">
        <v>358</v>
      </c>
      <c r="B928" t="s">
        <v>359</v>
      </c>
      <c r="C928" t="s">
        <v>36</v>
      </c>
      <c r="D928" t="s">
        <v>360</v>
      </c>
      <c r="E928">
        <v>105000</v>
      </c>
      <c r="F928" t="s">
        <v>56</v>
      </c>
      <c r="G928" t="s">
        <v>56</v>
      </c>
      <c r="H928" t="s">
        <v>56</v>
      </c>
      <c r="I928" t="s">
        <v>56</v>
      </c>
      <c r="K928" t="s">
        <v>56</v>
      </c>
      <c r="L928">
        <v>1</v>
      </c>
      <c r="N928">
        <v>0</v>
      </c>
      <c r="O928">
        <v>1</v>
      </c>
      <c r="P928">
        <v>0</v>
      </c>
      <c r="Q928">
        <v>0</v>
      </c>
      <c r="R928">
        <v>0</v>
      </c>
      <c r="S928">
        <v>0</v>
      </c>
      <c r="T928" t="s">
        <v>32</v>
      </c>
      <c r="U928" t="s">
        <v>51</v>
      </c>
      <c r="V928">
        <v>122</v>
      </c>
    </row>
    <row r="929" spans="1:23" x14ac:dyDescent="0.3">
      <c r="A929" t="s">
        <v>358</v>
      </c>
      <c r="B929" t="s">
        <v>359</v>
      </c>
      <c r="C929" t="s">
        <v>36</v>
      </c>
      <c r="D929" t="s">
        <v>360</v>
      </c>
      <c r="E929">
        <v>105000</v>
      </c>
      <c r="F929" t="s">
        <v>56</v>
      </c>
      <c r="G929" t="s">
        <v>56</v>
      </c>
      <c r="H929" t="s">
        <v>56</v>
      </c>
      <c r="I929" t="s">
        <v>56</v>
      </c>
      <c r="K929" t="s">
        <v>56</v>
      </c>
      <c r="L929">
        <v>1</v>
      </c>
      <c r="N929">
        <v>0</v>
      </c>
      <c r="O929">
        <v>1</v>
      </c>
      <c r="P929">
        <v>0</v>
      </c>
      <c r="Q929">
        <v>0</v>
      </c>
      <c r="R929">
        <v>0</v>
      </c>
      <c r="S929">
        <v>0</v>
      </c>
      <c r="T929" t="s">
        <v>32</v>
      </c>
      <c r="U929" t="s">
        <v>51</v>
      </c>
      <c r="V929">
        <v>122</v>
      </c>
    </row>
    <row r="930" spans="1:23" x14ac:dyDescent="0.3">
      <c r="A930" t="s">
        <v>536</v>
      </c>
      <c r="B930" t="s">
        <v>58</v>
      </c>
      <c r="C930" t="s">
        <v>36</v>
      </c>
      <c r="D930" t="s">
        <v>537</v>
      </c>
      <c r="E930">
        <v>105000</v>
      </c>
      <c r="F930" t="s">
        <v>56</v>
      </c>
      <c r="G930" t="s">
        <v>56</v>
      </c>
      <c r="H930" t="s">
        <v>56</v>
      </c>
      <c r="I930" t="s">
        <v>56</v>
      </c>
      <c r="K930" t="s">
        <v>56</v>
      </c>
      <c r="L930">
        <v>0</v>
      </c>
      <c r="N930">
        <v>1</v>
      </c>
      <c r="O930">
        <v>0</v>
      </c>
      <c r="P930">
        <v>0</v>
      </c>
      <c r="Q930">
        <v>0</v>
      </c>
      <c r="R930">
        <v>1</v>
      </c>
      <c r="S930">
        <v>1</v>
      </c>
      <c r="T930" t="s">
        <v>32</v>
      </c>
      <c r="U930" t="s">
        <v>51</v>
      </c>
      <c r="V930">
        <v>393</v>
      </c>
    </row>
    <row r="931" spans="1:23" x14ac:dyDescent="0.3">
      <c r="A931" t="s">
        <v>594</v>
      </c>
      <c r="B931" t="s">
        <v>595</v>
      </c>
      <c r="C931" t="s">
        <v>36</v>
      </c>
      <c r="D931" t="s">
        <v>596</v>
      </c>
      <c r="E931">
        <v>105000</v>
      </c>
      <c r="F931" t="s">
        <v>56</v>
      </c>
      <c r="G931" t="s">
        <v>56</v>
      </c>
      <c r="H931" t="s">
        <v>56</v>
      </c>
      <c r="I931" t="s">
        <v>56</v>
      </c>
      <c r="K931" t="s">
        <v>56</v>
      </c>
      <c r="L931">
        <v>0</v>
      </c>
      <c r="N931">
        <v>0</v>
      </c>
      <c r="O931">
        <v>1</v>
      </c>
      <c r="P931">
        <v>0</v>
      </c>
      <c r="Q931">
        <v>0</v>
      </c>
      <c r="R931">
        <v>0</v>
      </c>
      <c r="S931">
        <v>0</v>
      </c>
      <c r="T931" t="s">
        <v>32</v>
      </c>
      <c r="U931" t="s">
        <v>42</v>
      </c>
      <c r="V931">
        <v>197</v>
      </c>
    </row>
    <row r="932" spans="1:23" x14ac:dyDescent="0.3">
      <c r="A932" t="s">
        <v>594</v>
      </c>
      <c r="B932" t="s">
        <v>595</v>
      </c>
      <c r="C932" t="s">
        <v>36</v>
      </c>
      <c r="D932" t="s">
        <v>596</v>
      </c>
      <c r="E932">
        <v>105000</v>
      </c>
      <c r="F932" t="s">
        <v>56</v>
      </c>
      <c r="G932" t="s">
        <v>56</v>
      </c>
      <c r="H932" t="s">
        <v>56</v>
      </c>
      <c r="I932" t="s">
        <v>56</v>
      </c>
      <c r="K932" t="s">
        <v>56</v>
      </c>
      <c r="L932">
        <v>0</v>
      </c>
      <c r="N932">
        <v>0</v>
      </c>
      <c r="O932">
        <v>1</v>
      </c>
      <c r="P932">
        <v>0</v>
      </c>
      <c r="Q932">
        <v>0</v>
      </c>
      <c r="R932">
        <v>0</v>
      </c>
      <c r="S932">
        <v>0</v>
      </c>
      <c r="T932" t="s">
        <v>32</v>
      </c>
      <c r="U932" t="s">
        <v>42</v>
      </c>
      <c r="V932">
        <v>197</v>
      </c>
    </row>
    <row r="933" spans="1:23" x14ac:dyDescent="0.3">
      <c r="A933" t="s">
        <v>790</v>
      </c>
      <c r="B933" t="s">
        <v>117</v>
      </c>
      <c r="C933" t="s">
        <v>36</v>
      </c>
      <c r="D933" t="s">
        <v>791</v>
      </c>
      <c r="E933">
        <v>105000</v>
      </c>
      <c r="F933" t="s">
        <v>60</v>
      </c>
      <c r="G933" t="s">
        <v>48</v>
      </c>
      <c r="H933" t="s">
        <v>74</v>
      </c>
      <c r="I933" t="s">
        <v>703</v>
      </c>
      <c r="J933">
        <v>2017</v>
      </c>
      <c r="K933" t="s">
        <v>50</v>
      </c>
      <c r="L933">
        <v>0</v>
      </c>
      <c r="M933">
        <v>3.3</v>
      </c>
      <c r="N933">
        <v>1</v>
      </c>
      <c r="O933">
        <v>0</v>
      </c>
      <c r="P933">
        <v>0</v>
      </c>
      <c r="Q933">
        <v>1</v>
      </c>
      <c r="R933">
        <v>0</v>
      </c>
      <c r="S933">
        <v>1</v>
      </c>
      <c r="T933" t="s">
        <v>32</v>
      </c>
      <c r="U933" t="s">
        <v>51</v>
      </c>
      <c r="V933">
        <v>225</v>
      </c>
      <c r="W933">
        <v>5</v>
      </c>
    </row>
    <row r="934" spans="1:23" x14ac:dyDescent="0.3">
      <c r="A934" t="s">
        <v>536</v>
      </c>
      <c r="B934" t="s">
        <v>58</v>
      </c>
      <c r="C934" t="s">
        <v>36</v>
      </c>
      <c r="D934" t="s">
        <v>537</v>
      </c>
      <c r="E934">
        <v>105000</v>
      </c>
      <c r="F934" t="s">
        <v>56</v>
      </c>
      <c r="G934" t="s">
        <v>56</v>
      </c>
      <c r="H934" t="s">
        <v>56</v>
      </c>
      <c r="I934" t="s">
        <v>56</v>
      </c>
      <c r="K934" t="s">
        <v>56</v>
      </c>
      <c r="L934">
        <v>0</v>
      </c>
      <c r="N934">
        <v>1</v>
      </c>
      <c r="O934">
        <v>0</v>
      </c>
      <c r="P934">
        <v>0</v>
      </c>
      <c r="Q934">
        <v>0</v>
      </c>
      <c r="R934">
        <v>1</v>
      </c>
      <c r="S934">
        <v>1</v>
      </c>
      <c r="T934" t="s">
        <v>32</v>
      </c>
      <c r="U934" t="s">
        <v>51</v>
      </c>
      <c r="V934">
        <v>393</v>
      </c>
    </row>
    <row r="935" spans="1:23" x14ac:dyDescent="0.3">
      <c r="A935" t="s">
        <v>594</v>
      </c>
      <c r="B935" t="s">
        <v>595</v>
      </c>
      <c r="C935" t="s">
        <v>36</v>
      </c>
      <c r="D935" t="s">
        <v>596</v>
      </c>
      <c r="E935">
        <v>105000</v>
      </c>
      <c r="F935" t="s">
        <v>56</v>
      </c>
      <c r="G935" t="s">
        <v>56</v>
      </c>
      <c r="H935" t="s">
        <v>56</v>
      </c>
      <c r="I935" t="s">
        <v>56</v>
      </c>
      <c r="K935" t="s">
        <v>56</v>
      </c>
      <c r="L935">
        <v>0</v>
      </c>
      <c r="N935">
        <v>0</v>
      </c>
      <c r="O935">
        <v>1</v>
      </c>
      <c r="P935">
        <v>0</v>
      </c>
      <c r="Q935">
        <v>0</v>
      </c>
      <c r="R935">
        <v>0</v>
      </c>
      <c r="S935">
        <v>0</v>
      </c>
      <c r="T935" t="s">
        <v>32</v>
      </c>
      <c r="U935" t="s">
        <v>42</v>
      </c>
      <c r="V935">
        <v>197</v>
      </c>
    </row>
    <row r="936" spans="1:23" x14ac:dyDescent="0.3">
      <c r="A936" t="s">
        <v>790</v>
      </c>
      <c r="B936" t="s">
        <v>117</v>
      </c>
      <c r="C936" t="s">
        <v>36</v>
      </c>
      <c r="D936" t="s">
        <v>791</v>
      </c>
      <c r="E936">
        <v>105000</v>
      </c>
      <c r="F936" t="s">
        <v>60</v>
      </c>
      <c r="G936" t="s">
        <v>48</v>
      </c>
      <c r="H936" t="s">
        <v>74</v>
      </c>
      <c r="I936" t="s">
        <v>703</v>
      </c>
      <c r="J936">
        <v>2017</v>
      </c>
      <c r="K936" t="s">
        <v>50</v>
      </c>
      <c r="L936">
        <v>0</v>
      </c>
      <c r="M936">
        <v>3.3</v>
      </c>
      <c r="N936">
        <v>1</v>
      </c>
      <c r="O936">
        <v>0</v>
      </c>
      <c r="P936">
        <v>0</v>
      </c>
      <c r="Q936">
        <v>1</v>
      </c>
      <c r="R936">
        <v>0</v>
      </c>
      <c r="S936">
        <v>1</v>
      </c>
      <c r="T936" t="s">
        <v>32</v>
      </c>
      <c r="U936" t="s">
        <v>51</v>
      </c>
      <c r="V936">
        <v>225</v>
      </c>
      <c r="W936">
        <v>5</v>
      </c>
    </row>
    <row r="937" spans="1:23" x14ac:dyDescent="0.3">
      <c r="A937" t="s">
        <v>972</v>
      </c>
      <c r="B937" t="s">
        <v>935</v>
      </c>
      <c r="C937" t="s">
        <v>36</v>
      </c>
      <c r="D937" t="s">
        <v>973</v>
      </c>
      <c r="E937">
        <v>105000</v>
      </c>
      <c r="F937" t="s">
        <v>151</v>
      </c>
      <c r="G937" t="s">
        <v>28</v>
      </c>
      <c r="H937" t="s">
        <v>56</v>
      </c>
      <c r="I937" t="s">
        <v>56</v>
      </c>
      <c r="K937" t="s">
        <v>50</v>
      </c>
      <c r="L937">
        <v>1</v>
      </c>
      <c r="M937">
        <v>5</v>
      </c>
      <c r="N937">
        <v>0</v>
      </c>
      <c r="O937">
        <v>0</v>
      </c>
      <c r="P937">
        <v>0</v>
      </c>
      <c r="Q937">
        <v>1</v>
      </c>
      <c r="R937">
        <v>0</v>
      </c>
      <c r="S937">
        <v>0</v>
      </c>
      <c r="T937" t="s">
        <v>222</v>
      </c>
      <c r="U937" t="s">
        <v>42</v>
      </c>
      <c r="V937">
        <v>46</v>
      </c>
    </row>
    <row r="938" spans="1:23" x14ac:dyDescent="0.3">
      <c r="A938" t="s">
        <v>894</v>
      </c>
      <c r="B938" t="s">
        <v>387</v>
      </c>
      <c r="C938" t="s">
        <v>1015</v>
      </c>
      <c r="D938" t="s">
        <v>1016</v>
      </c>
      <c r="E938">
        <v>105000</v>
      </c>
      <c r="F938" t="s">
        <v>27</v>
      </c>
      <c r="G938" t="s">
        <v>28</v>
      </c>
      <c r="H938" t="s">
        <v>39</v>
      </c>
      <c r="I938" t="s">
        <v>40</v>
      </c>
      <c r="J938">
        <v>1963</v>
      </c>
      <c r="K938" t="s">
        <v>31</v>
      </c>
      <c r="L938">
        <v>0</v>
      </c>
      <c r="M938">
        <v>3.1</v>
      </c>
      <c r="N938">
        <v>1</v>
      </c>
      <c r="O938">
        <v>0</v>
      </c>
      <c r="P938">
        <v>0</v>
      </c>
      <c r="Q938">
        <v>0</v>
      </c>
      <c r="R938">
        <v>0</v>
      </c>
      <c r="S938">
        <v>1</v>
      </c>
      <c r="T938" t="s">
        <v>222</v>
      </c>
      <c r="U938" t="s">
        <v>51</v>
      </c>
      <c r="V938">
        <v>435</v>
      </c>
      <c r="W938">
        <v>59</v>
      </c>
    </row>
    <row r="939" spans="1:23" x14ac:dyDescent="0.3">
      <c r="A939" t="s">
        <v>972</v>
      </c>
      <c r="B939" t="s">
        <v>935</v>
      </c>
      <c r="C939" t="s">
        <v>36</v>
      </c>
      <c r="D939" t="s">
        <v>973</v>
      </c>
      <c r="E939">
        <v>105000</v>
      </c>
      <c r="F939" t="s">
        <v>151</v>
      </c>
      <c r="G939" t="s">
        <v>28</v>
      </c>
      <c r="H939" t="s">
        <v>56</v>
      </c>
      <c r="I939" t="s">
        <v>56</v>
      </c>
      <c r="K939" t="s">
        <v>50</v>
      </c>
      <c r="L939">
        <v>1</v>
      </c>
      <c r="M939">
        <v>5</v>
      </c>
      <c r="N939">
        <v>0</v>
      </c>
      <c r="O939">
        <v>0</v>
      </c>
      <c r="P939">
        <v>0</v>
      </c>
      <c r="Q939">
        <v>1</v>
      </c>
      <c r="R939">
        <v>0</v>
      </c>
      <c r="S939">
        <v>0</v>
      </c>
      <c r="T939" t="s">
        <v>222</v>
      </c>
      <c r="U939" t="s">
        <v>42</v>
      </c>
      <c r="V939">
        <v>46</v>
      </c>
    </row>
    <row r="940" spans="1:23" x14ac:dyDescent="0.3">
      <c r="A940" t="s">
        <v>894</v>
      </c>
      <c r="B940" t="s">
        <v>387</v>
      </c>
      <c r="C940" t="s">
        <v>1015</v>
      </c>
      <c r="D940" t="s">
        <v>1079</v>
      </c>
      <c r="E940">
        <v>105000</v>
      </c>
      <c r="F940" t="s">
        <v>27</v>
      </c>
      <c r="G940" t="s">
        <v>28</v>
      </c>
      <c r="H940" t="s">
        <v>39</v>
      </c>
      <c r="I940" t="s">
        <v>40</v>
      </c>
      <c r="J940">
        <v>1963</v>
      </c>
      <c r="K940" t="s">
        <v>31</v>
      </c>
      <c r="L940">
        <v>0</v>
      </c>
      <c r="M940">
        <v>3.1</v>
      </c>
      <c r="N940">
        <v>1</v>
      </c>
      <c r="O940">
        <v>0</v>
      </c>
      <c r="P940">
        <v>0</v>
      </c>
      <c r="Q940">
        <v>0</v>
      </c>
      <c r="R940">
        <v>0</v>
      </c>
      <c r="S940">
        <v>1</v>
      </c>
      <c r="T940" t="s">
        <v>222</v>
      </c>
      <c r="U940" t="s">
        <v>51</v>
      </c>
      <c r="V940">
        <v>437</v>
      </c>
      <c r="W940">
        <v>59</v>
      </c>
    </row>
    <row r="941" spans="1:23" x14ac:dyDescent="0.3">
      <c r="A941" t="s">
        <v>1093</v>
      </c>
      <c r="B941" t="s">
        <v>1061</v>
      </c>
      <c r="C941" t="s">
        <v>45</v>
      </c>
      <c r="D941" t="s">
        <v>1094</v>
      </c>
      <c r="E941">
        <v>105000</v>
      </c>
      <c r="F941" t="s">
        <v>47</v>
      </c>
      <c r="G941" t="s">
        <v>48</v>
      </c>
      <c r="H941" t="s">
        <v>80</v>
      </c>
      <c r="I941" t="s">
        <v>545</v>
      </c>
      <c r="J941">
        <v>2021</v>
      </c>
      <c r="K941" t="s">
        <v>50</v>
      </c>
      <c r="L941">
        <v>0</v>
      </c>
      <c r="M941">
        <v>3.4</v>
      </c>
      <c r="N941">
        <v>1</v>
      </c>
      <c r="O941">
        <v>0</v>
      </c>
      <c r="P941">
        <v>0</v>
      </c>
      <c r="Q941">
        <v>0</v>
      </c>
      <c r="R941">
        <v>1</v>
      </c>
      <c r="S941">
        <v>1</v>
      </c>
      <c r="T941" t="s">
        <v>222</v>
      </c>
      <c r="U941" t="s">
        <v>51</v>
      </c>
      <c r="V941">
        <v>452</v>
      </c>
      <c r="W941">
        <v>1</v>
      </c>
    </row>
    <row r="942" spans="1:23" x14ac:dyDescent="0.3">
      <c r="A942" t="s">
        <v>1115</v>
      </c>
      <c r="B942" t="s">
        <v>935</v>
      </c>
      <c r="C942" t="s">
        <v>36</v>
      </c>
      <c r="D942" t="s">
        <v>1116</v>
      </c>
      <c r="E942">
        <v>105000</v>
      </c>
      <c r="F942" t="s">
        <v>55</v>
      </c>
      <c r="G942" t="s">
        <v>28</v>
      </c>
      <c r="H942" t="s">
        <v>56</v>
      </c>
      <c r="I942" t="s">
        <v>56</v>
      </c>
      <c r="K942" t="s">
        <v>50</v>
      </c>
      <c r="L942">
        <v>1</v>
      </c>
      <c r="N942">
        <v>0</v>
      </c>
      <c r="O942">
        <v>1</v>
      </c>
      <c r="P942">
        <v>0</v>
      </c>
      <c r="Q942">
        <v>1</v>
      </c>
      <c r="R942">
        <v>0</v>
      </c>
      <c r="S942">
        <v>0</v>
      </c>
      <c r="T942" t="s">
        <v>222</v>
      </c>
      <c r="U942" t="s">
        <v>42</v>
      </c>
      <c r="V942">
        <v>77</v>
      </c>
    </row>
    <row r="943" spans="1:23" x14ac:dyDescent="0.3">
      <c r="A943" t="s">
        <v>1175</v>
      </c>
      <c r="B943" t="s">
        <v>387</v>
      </c>
      <c r="C943" t="s">
        <v>1176</v>
      </c>
      <c r="D943" t="s">
        <v>1177</v>
      </c>
      <c r="E943">
        <v>105000</v>
      </c>
      <c r="F943" t="s">
        <v>85</v>
      </c>
      <c r="G943" t="s">
        <v>48</v>
      </c>
      <c r="H943" t="s">
        <v>29</v>
      </c>
      <c r="I943" t="s">
        <v>69</v>
      </c>
      <c r="J943">
        <v>2010</v>
      </c>
      <c r="K943" t="s">
        <v>261</v>
      </c>
      <c r="L943">
        <v>1</v>
      </c>
      <c r="M943">
        <v>4.4000000000000004</v>
      </c>
      <c r="N943">
        <v>1</v>
      </c>
      <c r="O943">
        <v>1</v>
      </c>
      <c r="P943">
        <v>0</v>
      </c>
      <c r="Q943">
        <v>1</v>
      </c>
      <c r="R943">
        <v>0</v>
      </c>
      <c r="S943">
        <v>0</v>
      </c>
      <c r="T943" t="s">
        <v>222</v>
      </c>
      <c r="U943" t="s">
        <v>42</v>
      </c>
      <c r="V943">
        <v>234</v>
      </c>
      <c r="W943">
        <v>12</v>
      </c>
    </row>
    <row r="944" spans="1:23" x14ac:dyDescent="0.3">
      <c r="A944" t="s">
        <v>698</v>
      </c>
      <c r="B944" t="s">
        <v>387</v>
      </c>
      <c r="C944" t="s">
        <v>1211</v>
      </c>
      <c r="D944" t="s">
        <v>1212</v>
      </c>
      <c r="E944">
        <v>105000</v>
      </c>
      <c r="F944" t="s">
        <v>55</v>
      </c>
      <c r="G944" t="s">
        <v>28</v>
      </c>
      <c r="H944" t="s">
        <v>56</v>
      </c>
      <c r="I944" t="s">
        <v>56</v>
      </c>
      <c r="K944" t="s">
        <v>50</v>
      </c>
      <c r="L944">
        <v>1</v>
      </c>
      <c r="N944">
        <v>1</v>
      </c>
      <c r="O944">
        <v>0</v>
      </c>
      <c r="P944">
        <v>0</v>
      </c>
      <c r="Q944">
        <v>0</v>
      </c>
      <c r="R944">
        <v>0</v>
      </c>
      <c r="S944">
        <v>0</v>
      </c>
      <c r="T944" t="s">
        <v>222</v>
      </c>
      <c r="U944" t="s">
        <v>42</v>
      </c>
      <c r="V944">
        <v>89</v>
      </c>
    </row>
    <row r="945" spans="1:23" x14ac:dyDescent="0.3">
      <c r="A945" t="s">
        <v>1236</v>
      </c>
      <c r="B945" t="s">
        <v>935</v>
      </c>
      <c r="C945" t="s">
        <v>36</v>
      </c>
      <c r="D945" t="s">
        <v>1237</v>
      </c>
      <c r="E945">
        <v>105000</v>
      </c>
      <c r="F945" t="s">
        <v>55</v>
      </c>
      <c r="G945" t="s">
        <v>28</v>
      </c>
      <c r="H945" t="s">
        <v>56</v>
      </c>
      <c r="I945" t="s">
        <v>56</v>
      </c>
      <c r="K945" t="s">
        <v>50</v>
      </c>
      <c r="L945">
        <v>1</v>
      </c>
      <c r="N945">
        <v>0</v>
      </c>
      <c r="O945">
        <v>1</v>
      </c>
      <c r="P945">
        <v>0</v>
      </c>
      <c r="Q945">
        <v>1</v>
      </c>
      <c r="R945">
        <v>0</v>
      </c>
      <c r="S945">
        <v>0</v>
      </c>
      <c r="T945" t="s">
        <v>222</v>
      </c>
      <c r="U945" t="s">
        <v>42</v>
      </c>
      <c r="V945">
        <v>75</v>
      </c>
    </row>
    <row r="946" spans="1:23" x14ac:dyDescent="0.3">
      <c r="A946" t="s">
        <v>1287</v>
      </c>
      <c r="B946" t="s">
        <v>1288</v>
      </c>
      <c r="C946" t="s">
        <v>36</v>
      </c>
      <c r="D946" t="s">
        <v>1289</v>
      </c>
      <c r="E946">
        <v>105000</v>
      </c>
      <c r="F946" t="s">
        <v>151</v>
      </c>
      <c r="G946" t="s">
        <v>48</v>
      </c>
      <c r="H946" t="s">
        <v>80</v>
      </c>
      <c r="I946" t="s">
        <v>545</v>
      </c>
      <c r="J946">
        <v>2012</v>
      </c>
      <c r="K946" t="s">
        <v>166</v>
      </c>
      <c r="L946">
        <v>0</v>
      </c>
      <c r="M946">
        <v>4.5</v>
      </c>
      <c r="N946">
        <v>1</v>
      </c>
      <c r="O946">
        <v>0</v>
      </c>
      <c r="P946">
        <v>0</v>
      </c>
      <c r="Q946">
        <v>1</v>
      </c>
      <c r="R946">
        <v>0</v>
      </c>
      <c r="S946">
        <v>0</v>
      </c>
      <c r="T946" t="s">
        <v>222</v>
      </c>
      <c r="U946" t="s">
        <v>51</v>
      </c>
      <c r="V946">
        <v>660</v>
      </c>
      <c r="W946">
        <v>10</v>
      </c>
    </row>
    <row r="947" spans="1:23" x14ac:dyDescent="0.3">
      <c r="A947" t="s">
        <v>972</v>
      </c>
      <c r="B947" t="s">
        <v>935</v>
      </c>
      <c r="C947" t="s">
        <v>36</v>
      </c>
      <c r="D947" t="s">
        <v>973</v>
      </c>
      <c r="E947">
        <v>105000</v>
      </c>
      <c r="F947" t="s">
        <v>151</v>
      </c>
      <c r="G947" t="s">
        <v>28</v>
      </c>
      <c r="H947" t="s">
        <v>56</v>
      </c>
      <c r="I947" t="s">
        <v>56</v>
      </c>
      <c r="K947" t="s">
        <v>50</v>
      </c>
      <c r="L947">
        <v>1</v>
      </c>
      <c r="M947">
        <v>5</v>
      </c>
      <c r="N947">
        <v>0</v>
      </c>
      <c r="O947">
        <v>0</v>
      </c>
      <c r="P947">
        <v>0</v>
      </c>
      <c r="Q947">
        <v>1</v>
      </c>
      <c r="R947">
        <v>0</v>
      </c>
      <c r="S947">
        <v>0</v>
      </c>
      <c r="T947" t="s">
        <v>222</v>
      </c>
      <c r="U947" t="s">
        <v>42</v>
      </c>
      <c r="V947">
        <v>46</v>
      </c>
    </row>
    <row r="948" spans="1:23" x14ac:dyDescent="0.3">
      <c r="A948" t="s">
        <v>972</v>
      </c>
      <c r="B948" t="s">
        <v>935</v>
      </c>
      <c r="C948" t="s">
        <v>36</v>
      </c>
      <c r="D948" t="s">
        <v>973</v>
      </c>
      <c r="E948">
        <v>105000</v>
      </c>
      <c r="F948" t="s">
        <v>151</v>
      </c>
      <c r="G948" t="s">
        <v>28</v>
      </c>
      <c r="H948" t="s">
        <v>56</v>
      </c>
      <c r="I948" t="s">
        <v>56</v>
      </c>
      <c r="K948" t="s">
        <v>50</v>
      </c>
      <c r="L948">
        <v>1</v>
      </c>
      <c r="M948">
        <v>5</v>
      </c>
      <c r="N948">
        <v>0</v>
      </c>
      <c r="O948">
        <v>0</v>
      </c>
      <c r="P948">
        <v>0</v>
      </c>
      <c r="Q948">
        <v>1</v>
      </c>
      <c r="R948">
        <v>0</v>
      </c>
      <c r="S948">
        <v>0</v>
      </c>
      <c r="T948" t="s">
        <v>222</v>
      </c>
      <c r="U948" t="s">
        <v>42</v>
      </c>
      <c r="V948">
        <v>46</v>
      </c>
    </row>
    <row r="949" spans="1:23" x14ac:dyDescent="0.3">
      <c r="A949" t="s">
        <v>972</v>
      </c>
      <c r="B949" t="s">
        <v>935</v>
      </c>
      <c r="C949" t="s">
        <v>36</v>
      </c>
      <c r="D949" t="s">
        <v>973</v>
      </c>
      <c r="E949">
        <v>105000</v>
      </c>
      <c r="F949" t="s">
        <v>151</v>
      </c>
      <c r="G949" t="s">
        <v>28</v>
      </c>
      <c r="H949" t="s">
        <v>56</v>
      </c>
      <c r="I949" t="s">
        <v>56</v>
      </c>
      <c r="K949" t="s">
        <v>50</v>
      </c>
      <c r="L949">
        <v>1</v>
      </c>
      <c r="M949">
        <v>5</v>
      </c>
      <c r="N949">
        <v>0</v>
      </c>
      <c r="O949">
        <v>0</v>
      </c>
      <c r="P949">
        <v>0</v>
      </c>
      <c r="Q949">
        <v>1</v>
      </c>
      <c r="R949">
        <v>0</v>
      </c>
      <c r="S949">
        <v>0</v>
      </c>
      <c r="T949" t="s">
        <v>222</v>
      </c>
      <c r="U949" t="s">
        <v>42</v>
      </c>
      <c r="V949">
        <v>46</v>
      </c>
    </row>
    <row r="950" spans="1:23" x14ac:dyDescent="0.3">
      <c r="A950" t="s">
        <v>972</v>
      </c>
      <c r="B950" t="s">
        <v>935</v>
      </c>
      <c r="C950" t="s">
        <v>36</v>
      </c>
      <c r="D950" t="s">
        <v>973</v>
      </c>
      <c r="E950">
        <v>105000</v>
      </c>
      <c r="F950" t="s">
        <v>151</v>
      </c>
      <c r="G950" t="s">
        <v>28</v>
      </c>
      <c r="H950" t="s">
        <v>56</v>
      </c>
      <c r="I950" t="s">
        <v>56</v>
      </c>
      <c r="K950" t="s">
        <v>50</v>
      </c>
      <c r="L950">
        <v>1</v>
      </c>
      <c r="M950">
        <v>5</v>
      </c>
      <c r="N950">
        <v>0</v>
      </c>
      <c r="O950">
        <v>0</v>
      </c>
      <c r="P950">
        <v>0</v>
      </c>
      <c r="Q950">
        <v>1</v>
      </c>
      <c r="R950">
        <v>0</v>
      </c>
      <c r="S950">
        <v>0</v>
      </c>
      <c r="T950" t="s">
        <v>222</v>
      </c>
      <c r="U950" t="s">
        <v>42</v>
      </c>
      <c r="V950">
        <v>46</v>
      </c>
    </row>
    <row r="951" spans="1:23" x14ac:dyDescent="0.3">
      <c r="A951" t="s">
        <v>1314</v>
      </c>
      <c r="B951" t="s">
        <v>1467</v>
      </c>
      <c r="C951" t="s">
        <v>1468</v>
      </c>
      <c r="D951" t="s">
        <v>1469</v>
      </c>
      <c r="E951">
        <v>105000</v>
      </c>
      <c r="F951" t="s">
        <v>47</v>
      </c>
      <c r="G951" t="s">
        <v>48</v>
      </c>
      <c r="H951" t="s">
        <v>259</v>
      </c>
      <c r="I951" t="s">
        <v>638</v>
      </c>
      <c r="J951">
        <v>2001</v>
      </c>
      <c r="K951" t="s">
        <v>261</v>
      </c>
      <c r="L951">
        <v>1</v>
      </c>
      <c r="M951">
        <v>4.9000000000000004</v>
      </c>
      <c r="N951">
        <v>0</v>
      </c>
      <c r="O951">
        <v>0</v>
      </c>
      <c r="P951">
        <v>0</v>
      </c>
      <c r="Q951">
        <v>0</v>
      </c>
      <c r="R951">
        <v>0</v>
      </c>
      <c r="S951">
        <v>0</v>
      </c>
      <c r="T951" t="s">
        <v>92</v>
      </c>
      <c r="U951" t="s">
        <v>51</v>
      </c>
      <c r="V951">
        <v>216</v>
      </c>
      <c r="W951">
        <v>21</v>
      </c>
    </row>
    <row r="952" spans="1:23" x14ac:dyDescent="0.3">
      <c r="A952" t="s">
        <v>1611</v>
      </c>
      <c r="B952" t="s">
        <v>1612</v>
      </c>
      <c r="C952" t="s">
        <v>36</v>
      </c>
      <c r="D952" t="s">
        <v>1613</v>
      </c>
      <c r="E952">
        <v>105000</v>
      </c>
      <c r="F952" t="s">
        <v>55</v>
      </c>
      <c r="G952" t="s">
        <v>28</v>
      </c>
      <c r="H952" t="s">
        <v>56</v>
      </c>
      <c r="I952" t="s">
        <v>56</v>
      </c>
      <c r="K952" t="s">
        <v>50</v>
      </c>
      <c r="L952">
        <v>1</v>
      </c>
      <c r="N952">
        <v>0</v>
      </c>
      <c r="O952">
        <v>0</v>
      </c>
      <c r="P952">
        <v>0</v>
      </c>
      <c r="Q952">
        <v>0</v>
      </c>
      <c r="R952">
        <v>0</v>
      </c>
      <c r="S952">
        <v>0</v>
      </c>
      <c r="T952" t="s">
        <v>92</v>
      </c>
      <c r="U952" t="s">
        <v>51</v>
      </c>
      <c r="V952">
        <v>158</v>
      </c>
    </row>
    <row r="953" spans="1:23" x14ac:dyDescent="0.3">
      <c r="A953" t="s">
        <v>1949</v>
      </c>
      <c r="B953" t="s">
        <v>1950</v>
      </c>
      <c r="C953" t="s">
        <v>36</v>
      </c>
      <c r="D953" t="s">
        <v>1951</v>
      </c>
      <c r="E953">
        <v>105000</v>
      </c>
      <c r="F953" t="s">
        <v>56</v>
      </c>
      <c r="G953" t="s">
        <v>56</v>
      </c>
      <c r="H953" t="s">
        <v>56</v>
      </c>
      <c r="I953" t="s">
        <v>56</v>
      </c>
      <c r="K953" t="s">
        <v>56</v>
      </c>
      <c r="L953">
        <v>0</v>
      </c>
      <c r="N953">
        <v>1</v>
      </c>
      <c r="O953">
        <v>0</v>
      </c>
      <c r="P953">
        <v>1</v>
      </c>
      <c r="Q953">
        <v>1</v>
      </c>
      <c r="R953">
        <v>0</v>
      </c>
      <c r="S953">
        <v>1</v>
      </c>
      <c r="T953" t="s">
        <v>509</v>
      </c>
      <c r="U953" t="s">
        <v>51</v>
      </c>
      <c r="V953">
        <v>581</v>
      </c>
    </row>
    <row r="954" spans="1:23" x14ac:dyDescent="0.3">
      <c r="A954" t="s">
        <v>536</v>
      </c>
      <c r="B954" t="s">
        <v>58</v>
      </c>
      <c r="C954" t="s">
        <v>36</v>
      </c>
      <c r="D954" t="s">
        <v>537</v>
      </c>
      <c r="E954">
        <v>105000</v>
      </c>
      <c r="F954" t="s">
        <v>56</v>
      </c>
      <c r="G954" t="s">
        <v>56</v>
      </c>
      <c r="H954" t="s">
        <v>56</v>
      </c>
      <c r="I954" t="s">
        <v>56</v>
      </c>
      <c r="K954" t="s">
        <v>56</v>
      </c>
      <c r="L954">
        <v>0</v>
      </c>
      <c r="N954">
        <v>1</v>
      </c>
      <c r="O954">
        <v>0</v>
      </c>
      <c r="P954">
        <v>0</v>
      </c>
      <c r="Q954">
        <v>0</v>
      </c>
      <c r="R954">
        <v>1</v>
      </c>
      <c r="S954">
        <v>1</v>
      </c>
      <c r="T954" t="s">
        <v>32</v>
      </c>
      <c r="U954" t="s">
        <v>51</v>
      </c>
      <c r="V954">
        <v>393</v>
      </c>
    </row>
    <row r="955" spans="1:23" x14ac:dyDescent="0.3">
      <c r="A955" t="s">
        <v>536</v>
      </c>
      <c r="B955" t="s">
        <v>58</v>
      </c>
      <c r="C955" t="s">
        <v>36</v>
      </c>
      <c r="D955" t="s">
        <v>537</v>
      </c>
      <c r="E955">
        <v>105000</v>
      </c>
      <c r="F955" t="s">
        <v>56</v>
      </c>
      <c r="G955" t="s">
        <v>56</v>
      </c>
      <c r="H955" t="s">
        <v>56</v>
      </c>
      <c r="I955" t="s">
        <v>56</v>
      </c>
      <c r="K955" t="s">
        <v>56</v>
      </c>
      <c r="L955">
        <v>0</v>
      </c>
      <c r="N955">
        <v>1</v>
      </c>
      <c r="O955">
        <v>0</v>
      </c>
      <c r="P955">
        <v>0</v>
      </c>
      <c r="Q955">
        <v>0</v>
      </c>
      <c r="R955">
        <v>1</v>
      </c>
      <c r="S955">
        <v>1</v>
      </c>
      <c r="T955" t="s">
        <v>32</v>
      </c>
      <c r="U955" t="s">
        <v>51</v>
      </c>
      <c r="V955">
        <v>393</v>
      </c>
    </row>
    <row r="956" spans="1:23" x14ac:dyDescent="0.3">
      <c r="A956" t="s">
        <v>83</v>
      </c>
      <c r="B956" t="s">
        <v>58</v>
      </c>
      <c r="C956" t="s">
        <v>45</v>
      </c>
      <c r="D956" t="s">
        <v>84</v>
      </c>
      <c r="E956">
        <v>105016</v>
      </c>
      <c r="F956" t="s">
        <v>85</v>
      </c>
      <c r="G956" t="s">
        <v>68</v>
      </c>
      <c r="H956" t="s">
        <v>86</v>
      </c>
      <c r="I956" t="s">
        <v>87</v>
      </c>
      <c r="J956">
        <v>1994</v>
      </c>
      <c r="K956" t="s">
        <v>41</v>
      </c>
      <c r="L956">
        <v>0</v>
      </c>
      <c r="M956">
        <v>2.9</v>
      </c>
      <c r="N956">
        <v>1</v>
      </c>
      <c r="O956">
        <v>0</v>
      </c>
      <c r="P956">
        <v>0</v>
      </c>
      <c r="Q956">
        <v>1</v>
      </c>
      <c r="R956">
        <v>0</v>
      </c>
      <c r="S956">
        <v>1</v>
      </c>
      <c r="T956" t="s">
        <v>32</v>
      </c>
      <c r="U956" t="s">
        <v>51</v>
      </c>
      <c r="V956">
        <v>616</v>
      </c>
      <c r="W956">
        <v>28</v>
      </c>
    </row>
    <row r="957" spans="1:23" x14ac:dyDescent="0.3">
      <c r="A957" t="s">
        <v>83</v>
      </c>
      <c r="B957" t="s">
        <v>58</v>
      </c>
      <c r="C957" t="s">
        <v>45</v>
      </c>
      <c r="D957" t="s">
        <v>84</v>
      </c>
      <c r="E957">
        <v>105016</v>
      </c>
      <c r="F957" t="s">
        <v>85</v>
      </c>
      <c r="G957" t="s">
        <v>68</v>
      </c>
      <c r="H957" t="s">
        <v>86</v>
      </c>
      <c r="I957" t="s">
        <v>87</v>
      </c>
      <c r="J957">
        <v>1994</v>
      </c>
      <c r="K957" t="s">
        <v>41</v>
      </c>
      <c r="L957">
        <v>0</v>
      </c>
      <c r="M957">
        <v>2.9</v>
      </c>
      <c r="N957">
        <v>1</v>
      </c>
      <c r="O957">
        <v>0</v>
      </c>
      <c r="P957">
        <v>0</v>
      </c>
      <c r="Q957">
        <v>1</v>
      </c>
      <c r="R957">
        <v>0</v>
      </c>
      <c r="S957">
        <v>1</v>
      </c>
      <c r="T957" t="s">
        <v>32</v>
      </c>
      <c r="U957" t="s">
        <v>51</v>
      </c>
      <c r="V957">
        <v>616</v>
      </c>
      <c r="W957">
        <v>28</v>
      </c>
    </row>
    <row r="958" spans="1:23" x14ac:dyDescent="0.3">
      <c r="A958" t="s">
        <v>83</v>
      </c>
      <c r="B958" t="s">
        <v>58</v>
      </c>
      <c r="C958" t="s">
        <v>45</v>
      </c>
      <c r="D958" t="s">
        <v>84</v>
      </c>
      <c r="E958">
        <v>105016</v>
      </c>
      <c r="F958" t="s">
        <v>85</v>
      </c>
      <c r="G958" t="s">
        <v>68</v>
      </c>
      <c r="H958" t="s">
        <v>86</v>
      </c>
      <c r="I958" t="s">
        <v>87</v>
      </c>
      <c r="J958">
        <v>1994</v>
      </c>
      <c r="K958" t="s">
        <v>41</v>
      </c>
      <c r="L958">
        <v>0</v>
      </c>
      <c r="M958">
        <v>2.9</v>
      </c>
      <c r="N958">
        <v>1</v>
      </c>
      <c r="O958">
        <v>0</v>
      </c>
      <c r="P958">
        <v>0</v>
      </c>
      <c r="Q958">
        <v>1</v>
      </c>
      <c r="R958">
        <v>0</v>
      </c>
      <c r="S958">
        <v>1</v>
      </c>
      <c r="T958" t="s">
        <v>32</v>
      </c>
      <c r="U958" t="s">
        <v>51</v>
      </c>
      <c r="V958">
        <v>616</v>
      </c>
      <c r="W958">
        <v>28</v>
      </c>
    </row>
    <row r="959" spans="1:23" x14ac:dyDescent="0.3">
      <c r="A959" t="s">
        <v>83</v>
      </c>
      <c r="B959" t="s">
        <v>58</v>
      </c>
      <c r="C959" t="s">
        <v>45</v>
      </c>
      <c r="D959" t="s">
        <v>84</v>
      </c>
      <c r="E959">
        <v>105016</v>
      </c>
      <c r="F959" t="s">
        <v>85</v>
      </c>
      <c r="G959" t="s">
        <v>68</v>
      </c>
      <c r="H959" t="s">
        <v>86</v>
      </c>
      <c r="I959" t="s">
        <v>87</v>
      </c>
      <c r="J959">
        <v>1994</v>
      </c>
      <c r="K959" t="s">
        <v>41</v>
      </c>
      <c r="L959">
        <v>0</v>
      </c>
      <c r="M959">
        <v>2.9</v>
      </c>
      <c r="N959">
        <v>1</v>
      </c>
      <c r="O959">
        <v>0</v>
      </c>
      <c r="P959">
        <v>0</v>
      </c>
      <c r="Q959">
        <v>1</v>
      </c>
      <c r="R959">
        <v>0</v>
      </c>
      <c r="S959">
        <v>1</v>
      </c>
      <c r="T959" t="s">
        <v>32</v>
      </c>
      <c r="U959" t="s">
        <v>51</v>
      </c>
      <c r="V959">
        <v>616</v>
      </c>
      <c r="W959">
        <v>28</v>
      </c>
    </row>
    <row r="960" spans="1:23" x14ac:dyDescent="0.3">
      <c r="A960" t="s">
        <v>83</v>
      </c>
      <c r="B960" t="s">
        <v>58</v>
      </c>
      <c r="C960" t="s">
        <v>45</v>
      </c>
      <c r="D960" t="s">
        <v>84</v>
      </c>
      <c r="E960">
        <v>105016</v>
      </c>
      <c r="F960" t="s">
        <v>85</v>
      </c>
      <c r="G960" t="s">
        <v>68</v>
      </c>
      <c r="H960" t="s">
        <v>86</v>
      </c>
      <c r="I960" t="s">
        <v>87</v>
      </c>
      <c r="J960">
        <v>1994</v>
      </c>
      <c r="K960" t="s">
        <v>41</v>
      </c>
      <c r="L960">
        <v>0</v>
      </c>
      <c r="M960">
        <v>2.9</v>
      </c>
      <c r="N960">
        <v>1</v>
      </c>
      <c r="O960">
        <v>0</v>
      </c>
      <c r="P960">
        <v>0</v>
      </c>
      <c r="Q960">
        <v>1</v>
      </c>
      <c r="R960">
        <v>0</v>
      </c>
      <c r="S960">
        <v>1</v>
      </c>
      <c r="T960" t="s">
        <v>32</v>
      </c>
      <c r="U960" t="s">
        <v>51</v>
      </c>
      <c r="V960">
        <v>616</v>
      </c>
      <c r="W960">
        <v>28</v>
      </c>
    </row>
    <row r="961" spans="1:23" x14ac:dyDescent="0.3">
      <c r="A961" t="s">
        <v>83</v>
      </c>
      <c r="B961" t="s">
        <v>58</v>
      </c>
      <c r="C961" t="s">
        <v>45</v>
      </c>
      <c r="D961" t="s">
        <v>84</v>
      </c>
      <c r="E961">
        <v>105016</v>
      </c>
      <c r="F961" t="s">
        <v>85</v>
      </c>
      <c r="G961" t="s">
        <v>68</v>
      </c>
      <c r="H961" t="s">
        <v>86</v>
      </c>
      <c r="I961" t="s">
        <v>87</v>
      </c>
      <c r="J961">
        <v>1994</v>
      </c>
      <c r="K961" t="s">
        <v>41</v>
      </c>
      <c r="L961">
        <v>0</v>
      </c>
      <c r="M961">
        <v>2.9</v>
      </c>
      <c r="N961">
        <v>1</v>
      </c>
      <c r="O961">
        <v>0</v>
      </c>
      <c r="P961">
        <v>0</v>
      </c>
      <c r="Q961">
        <v>1</v>
      </c>
      <c r="R961">
        <v>0</v>
      </c>
      <c r="S961">
        <v>1</v>
      </c>
      <c r="T961" t="s">
        <v>32</v>
      </c>
      <c r="U961" t="s">
        <v>51</v>
      </c>
      <c r="V961">
        <v>616</v>
      </c>
      <c r="W961">
        <v>28</v>
      </c>
    </row>
    <row r="962" spans="1:23" x14ac:dyDescent="0.3">
      <c r="A962" t="s">
        <v>83</v>
      </c>
      <c r="B962" t="s">
        <v>58</v>
      </c>
      <c r="C962" t="s">
        <v>45</v>
      </c>
      <c r="D962" t="s">
        <v>84</v>
      </c>
      <c r="E962">
        <v>105016</v>
      </c>
      <c r="F962" t="s">
        <v>85</v>
      </c>
      <c r="G962" t="s">
        <v>68</v>
      </c>
      <c r="H962" t="s">
        <v>86</v>
      </c>
      <c r="I962" t="s">
        <v>87</v>
      </c>
      <c r="J962">
        <v>1994</v>
      </c>
      <c r="K962" t="s">
        <v>41</v>
      </c>
      <c r="L962">
        <v>0</v>
      </c>
      <c r="M962">
        <v>2.9</v>
      </c>
      <c r="N962">
        <v>1</v>
      </c>
      <c r="O962">
        <v>0</v>
      </c>
      <c r="P962">
        <v>0</v>
      </c>
      <c r="Q962">
        <v>1</v>
      </c>
      <c r="R962">
        <v>0</v>
      </c>
      <c r="S962">
        <v>1</v>
      </c>
      <c r="T962" t="s">
        <v>32</v>
      </c>
      <c r="U962" t="s">
        <v>51</v>
      </c>
      <c r="V962">
        <v>616</v>
      </c>
      <c r="W962">
        <v>28</v>
      </c>
    </row>
    <row r="963" spans="1:23" x14ac:dyDescent="0.3">
      <c r="A963" t="s">
        <v>83</v>
      </c>
      <c r="B963" t="s">
        <v>58</v>
      </c>
      <c r="C963" t="s">
        <v>45</v>
      </c>
      <c r="D963" t="s">
        <v>84</v>
      </c>
      <c r="E963">
        <v>105016</v>
      </c>
      <c r="F963" t="s">
        <v>85</v>
      </c>
      <c r="G963" t="s">
        <v>68</v>
      </c>
      <c r="H963" t="s">
        <v>86</v>
      </c>
      <c r="I963" t="s">
        <v>87</v>
      </c>
      <c r="J963">
        <v>1994</v>
      </c>
      <c r="K963" t="s">
        <v>41</v>
      </c>
      <c r="L963">
        <v>0</v>
      </c>
      <c r="M963">
        <v>2.9</v>
      </c>
      <c r="N963">
        <v>1</v>
      </c>
      <c r="O963">
        <v>0</v>
      </c>
      <c r="P963">
        <v>0</v>
      </c>
      <c r="Q963">
        <v>1</v>
      </c>
      <c r="R963">
        <v>0</v>
      </c>
      <c r="S963">
        <v>1</v>
      </c>
      <c r="T963" t="s">
        <v>32</v>
      </c>
      <c r="U963" t="s">
        <v>51</v>
      </c>
      <c r="V963">
        <v>616</v>
      </c>
      <c r="W963">
        <v>28</v>
      </c>
    </row>
    <row r="964" spans="1:23" x14ac:dyDescent="0.3">
      <c r="A964" t="s">
        <v>83</v>
      </c>
      <c r="B964" t="s">
        <v>58</v>
      </c>
      <c r="C964" t="s">
        <v>45</v>
      </c>
      <c r="D964" t="s">
        <v>84</v>
      </c>
      <c r="E964">
        <v>105016</v>
      </c>
      <c r="F964" t="s">
        <v>85</v>
      </c>
      <c r="G964" t="s">
        <v>68</v>
      </c>
      <c r="H964" t="s">
        <v>86</v>
      </c>
      <c r="I964" t="s">
        <v>87</v>
      </c>
      <c r="J964">
        <v>1994</v>
      </c>
      <c r="K964" t="s">
        <v>41</v>
      </c>
      <c r="L964">
        <v>0</v>
      </c>
      <c r="M964">
        <v>2.9</v>
      </c>
      <c r="N964">
        <v>1</v>
      </c>
      <c r="O964">
        <v>0</v>
      </c>
      <c r="P964">
        <v>0</v>
      </c>
      <c r="Q964">
        <v>1</v>
      </c>
      <c r="R964">
        <v>0</v>
      </c>
      <c r="S964">
        <v>1</v>
      </c>
      <c r="T964" t="s">
        <v>32</v>
      </c>
      <c r="U964" t="s">
        <v>51</v>
      </c>
      <c r="V964">
        <v>616</v>
      </c>
      <c r="W964">
        <v>28</v>
      </c>
    </row>
    <row r="965" spans="1:23" x14ac:dyDescent="0.3">
      <c r="A965" t="s">
        <v>83</v>
      </c>
      <c r="B965" t="s">
        <v>58</v>
      </c>
      <c r="C965" t="s">
        <v>45</v>
      </c>
      <c r="D965" t="s">
        <v>84</v>
      </c>
      <c r="E965">
        <v>105016</v>
      </c>
      <c r="F965" t="s">
        <v>85</v>
      </c>
      <c r="G965" t="s">
        <v>68</v>
      </c>
      <c r="H965" t="s">
        <v>86</v>
      </c>
      <c r="I965" t="s">
        <v>87</v>
      </c>
      <c r="J965">
        <v>1994</v>
      </c>
      <c r="K965" t="s">
        <v>41</v>
      </c>
      <c r="L965">
        <v>0</v>
      </c>
      <c r="M965">
        <v>2.9</v>
      </c>
      <c r="N965">
        <v>1</v>
      </c>
      <c r="O965">
        <v>0</v>
      </c>
      <c r="P965">
        <v>0</v>
      </c>
      <c r="Q965">
        <v>1</v>
      </c>
      <c r="R965">
        <v>0</v>
      </c>
      <c r="S965">
        <v>1</v>
      </c>
      <c r="T965" t="s">
        <v>32</v>
      </c>
      <c r="U965" t="s">
        <v>51</v>
      </c>
      <c r="V965">
        <v>616</v>
      </c>
      <c r="W965">
        <v>28</v>
      </c>
    </row>
    <row r="966" spans="1:23" x14ac:dyDescent="0.3">
      <c r="A966" t="s">
        <v>83</v>
      </c>
      <c r="B966" t="s">
        <v>58</v>
      </c>
      <c r="C966" t="s">
        <v>45</v>
      </c>
      <c r="D966" t="s">
        <v>84</v>
      </c>
      <c r="E966">
        <v>105016</v>
      </c>
      <c r="F966" t="s">
        <v>85</v>
      </c>
      <c r="G966" t="s">
        <v>68</v>
      </c>
      <c r="H966" t="s">
        <v>86</v>
      </c>
      <c r="I966" t="s">
        <v>87</v>
      </c>
      <c r="J966">
        <v>1994</v>
      </c>
      <c r="K966" t="s">
        <v>41</v>
      </c>
      <c r="L966">
        <v>0</v>
      </c>
      <c r="M966">
        <v>2.9</v>
      </c>
      <c r="N966">
        <v>1</v>
      </c>
      <c r="O966">
        <v>0</v>
      </c>
      <c r="P966">
        <v>0</v>
      </c>
      <c r="Q966">
        <v>1</v>
      </c>
      <c r="R966">
        <v>0</v>
      </c>
      <c r="S966">
        <v>1</v>
      </c>
      <c r="T966" t="s">
        <v>32</v>
      </c>
      <c r="U966" t="s">
        <v>51</v>
      </c>
      <c r="V966">
        <v>616</v>
      </c>
      <c r="W966">
        <v>28</v>
      </c>
    </row>
    <row r="967" spans="1:23" x14ac:dyDescent="0.3">
      <c r="A967" t="s">
        <v>83</v>
      </c>
      <c r="B967" t="s">
        <v>58</v>
      </c>
      <c r="C967" t="s">
        <v>45</v>
      </c>
      <c r="D967" t="s">
        <v>84</v>
      </c>
      <c r="E967">
        <v>105016</v>
      </c>
      <c r="F967" t="s">
        <v>85</v>
      </c>
      <c r="G967" t="s">
        <v>68</v>
      </c>
      <c r="H967" t="s">
        <v>86</v>
      </c>
      <c r="I967" t="s">
        <v>87</v>
      </c>
      <c r="J967">
        <v>1994</v>
      </c>
      <c r="K967" t="s">
        <v>41</v>
      </c>
      <c r="L967">
        <v>0</v>
      </c>
      <c r="M967">
        <v>2.9</v>
      </c>
      <c r="N967">
        <v>1</v>
      </c>
      <c r="O967">
        <v>0</v>
      </c>
      <c r="P967">
        <v>0</v>
      </c>
      <c r="Q967">
        <v>1</v>
      </c>
      <c r="R967">
        <v>0</v>
      </c>
      <c r="S967">
        <v>1</v>
      </c>
      <c r="T967" t="s">
        <v>32</v>
      </c>
      <c r="U967" t="s">
        <v>51</v>
      </c>
      <c r="V967">
        <v>616</v>
      </c>
      <c r="W967">
        <v>28</v>
      </c>
    </row>
    <row r="968" spans="1:23" x14ac:dyDescent="0.3">
      <c r="A968" t="s">
        <v>83</v>
      </c>
      <c r="B968" t="s">
        <v>58</v>
      </c>
      <c r="C968" t="s">
        <v>45</v>
      </c>
      <c r="D968" t="s">
        <v>84</v>
      </c>
      <c r="E968">
        <v>105016</v>
      </c>
      <c r="F968" t="s">
        <v>85</v>
      </c>
      <c r="G968" t="s">
        <v>68</v>
      </c>
      <c r="H968" t="s">
        <v>86</v>
      </c>
      <c r="I968" t="s">
        <v>87</v>
      </c>
      <c r="J968">
        <v>1994</v>
      </c>
      <c r="K968" t="s">
        <v>41</v>
      </c>
      <c r="L968">
        <v>0</v>
      </c>
      <c r="M968">
        <v>2.9</v>
      </c>
      <c r="N968">
        <v>1</v>
      </c>
      <c r="O968">
        <v>0</v>
      </c>
      <c r="P968">
        <v>0</v>
      </c>
      <c r="Q968">
        <v>1</v>
      </c>
      <c r="R968">
        <v>0</v>
      </c>
      <c r="S968">
        <v>1</v>
      </c>
      <c r="T968" t="s">
        <v>32</v>
      </c>
      <c r="U968" t="s">
        <v>51</v>
      </c>
      <c r="V968">
        <v>616</v>
      </c>
      <c r="W968">
        <v>28</v>
      </c>
    </row>
    <row r="969" spans="1:23" x14ac:dyDescent="0.3">
      <c r="A969" t="s">
        <v>83</v>
      </c>
      <c r="B969" t="s">
        <v>58</v>
      </c>
      <c r="C969" t="s">
        <v>45</v>
      </c>
      <c r="D969" t="s">
        <v>84</v>
      </c>
      <c r="E969">
        <v>105016</v>
      </c>
      <c r="F969" t="s">
        <v>85</v>
      </c>
      <c r="G969" t="s">
        <v>68</v>
      </c>
      <c r="H969" t="s">
        <v>86</v>
      </c>
      <c r="I969" t="s">
        <v>87</v>
      </c>
      <c r="J969">
        <v>1994</v>
      </c>
      <c r="K969" t="s">
        <v>41</v>
      </c>
      <c r="L969">
        <v>0</v>
      </c>
      <c r="M969">
        <v>2.9</v>
      </c>
      <c r="N969">
        <v>1</v>
      </c>
      <c r="O969">
        <v>0</v>
      </c>
      <c r="P969">
        <v>0</v>
      </c>
      <c r="Q969">
        <v>1</v>
      </c>
      <c r="R969">
        <v>0</v>
      </c>
      <c r="S969">
        <v>1</v>
      </c>
      <c r="T969" t="s">
        <v>32</v>
      </c>
      <c r="U969" t="s">
        <v>51</v>
      </c>
      <c r="V969">
        <v>616</v>
      </c>
      <c r="W969">
        <v>28</v>
      </c>
    </row>
    <row r="970" spans="1:23" x14ac:dyDescent="0.3">
      <c r="A970" t="s">
        <v>83</v>
      </c>
      <c r="B970" t="s">
        <v>58</v>
      </c>
      <c r="C970" t="s">
        <v>45</v>
      </c>
      <c r="D970" t="s">
        <v>84</v>
      </c>
      <c r="E970">
        <v>105016</v>
      </c>
      <c r="F970" t="s">
        <v>85</v>
      </c>
      <c r="G970" t="s">
        <v>68</v>
      </c>
      <c r="H970" t="s">
        <v>86</v>
      </c>
      <c r="I970" t="s">
        <v>87</v>
      </c>
      <c r="J970">
        <v>1994</v>
      </c>
      <c r="K970" t="s">
        <v>41</v>
      </c>
      <c r="L970">
        <v>0</v>
      </c>
      <c r="M970">
        <v>2.9</v>
      </c>
      <c r="N970">
        <v>1</v>
      </c>
      <c r="O970">
        <v>0</v>
      </c>
      <c r="P970">
        <v>0</v>
      </c>
      <c r="Q970">
        <v>1</v>
      </c>
      <c r="R970">
        <v>0</v>
      </c>
      <c r="S970">
        <v>1</v>
      </c>
      <c r="T970" t="s">
        <v>32</v>
      </c>
      <c r="U970" t="s">
        <v>51</v>
      </c>
      <c r="V970">
        <v>616</v>
      </c>
      <c r="W970">
        <v>28</v>
      </c>
    </row>
    <row r="971" spans="1:23" x14ac:dyDescent="0.3">
      <c r="A971" t="s">
        <v>83</v>
      </c>
      <c r="B971" t="s">
        <v>58</v>
      </c>
      <c r="C971" t="s">
        <v>45</v>
      </c>
      <c r="D971" t="s">
        <v>84</v>
      </c>
      <c r="E971">
        <v>105016</v>
      </c>
      <c r="F971" t="s">
        <v>85</v>
      </c>
      <c r="G971" t="s">
        <v>68</v>
      </c>
      <c r="H971" t="s">
        <v>86</v>
      </c>
      <c r="I971" t="s">
        <v>87</v>
      </c>
      <c r="J971">
        <v>1994</v>
      </c>
      <c r="K971" t="s">
        <v>41</v>
      </c>
      <c r="L971">
        <v>0</v>
      </c>
      <c r="M971">
        <v>2.9</v>
      </c>
      <c r="N971">
        <v>1</v>
      </c>
      <c r="O971">
        <v>0</v>
      </c>
      <c r="P971">
        <v>0</v>
      </c>
      <c r="Q971">
        <v>1</v>
      </c>
      <c r="R971">
        <v>0</v>
      </c>
      <c r="S971">
        <v>1</v>
      </c>
      <c r="T971" t="s">
        <v>32</v>
      </c>
      <c r="U971" t="s">
        <v>51</v>
      </c>
      <c r="V971">
        <v>616</v>
      </c>
      <c r="W971">
        <v>28</v>
      </c>
    </row>
    <row r="972" spans="1:23" x14ac:dyDescent="0.3">
      <c r="A972" t="s">
        <v>83</v>
      </c>
      <c r="B972" t="s">
        <v>58</v>
      </c>
      <c r="C972" t="s">
        <v>45</v>
      </c>
      <c r="D972" t="s">
        <v>84</v>
      </c>
      <c r="E972">
        <v>105016</v>
      </c>
      <c r="F972" t="s">
        <v>85</v>
      </c>
      <c r="G972" t="s">
        <v>68</v>
      </c>
      <c r="H972" t="s">
        <v>86</v>
      </c>
      <c r="I972" t="s">
        <v>87</v>
      </c>
      <c r="J972">
        <v>1994</v>
      </c>
      <c r="K972" t="s">
        <v>41</v>
      </c>
      <c r="L972">
        <v>0</v>
      </c>
      <c r="M972">
        <v>2.9</v>
      </c>
      <c r="N972">
        <v>1</v>
      </c>
      <c r="O972">
        <v>0</v>
      </c>
      <c r="P972">
        <v>0</v>
      </c>
      <c r="Q972">
        <v>1</v>
      </c>
      <c r="R972">
        <v>0</v>
      </c>
      <c r="S972">
        <v>1</v>
      </c>
      <c r="T972" t="s">
        <v>32</v>
      </c>
      <c r="U972" t="s">
        <v>51</v>
      </c>
      <c r="V972">
        <v>616</v>
      </c>
      <c r="W972">
        <v>28</v>
      </c>
    </row>
    <row r="973" spans="1:23" x14ac:dyDescent="0.3">
      <c r="A973" t="s">
        <v>83</v>
      </c>
      <c r="B973" t="s">
        <v>58</v>
      </c>
      <c r="C973" t="s">
        <v>45</v>
      </c>
      <c r="D973" t="s">
        <v>84</v>
      </c>
      <c r="E973">
        <v>105016</v>
      </c>
      <c r="F973" t="s">
        <v>85</v>
      </c>
      <c r="G973" t="s">
        <v>68</v>
      </c>
      <c r="H973" t="s">
        <v>86</v>
      </c>
      <c r="I973" t="s">
        <v>87</v>
      </c>
      <c r="J973">
        <v>1994</v>
      </c>
      <c r="K973" t="s">
        <v>41</v>
      </c>
      <c r="L973">
        <v>0</v>
      </c>
      <c r="M973">
        <v>2.9</v>
      </c>
      <c r="N973">
        <v>1</v>
      </c>
      <c r="O973">
        <v>0</v>
      </c>
      <c r="P973">
        <v>0</v>
      </c>
      <c r="Q973">
        <v>1</v>
      </c>
      <c r="R973">
        <v>0</v>
      </c>
      <c r="S973">
        <v>1</v>
      </c>
      <c r="T973" t="s">
        <v>32</v>
      </c>
      <c r="U973" t="s">
        <v>51</v>
      </c>
      <c r="V973">
        <v>616</v>
      </c>
      <c r="W973">
        <v>28</v>
      </c>
    </row>
    <row r="974" spans="1:23" x14ac:dyDescent="0.3">
      <c r="A974" t="s">
        <v>83</v>
      </c>
      <c r="B974" t="s">
        <v>58</v>
      </c>
      <c r="C974" t="s">
        <v>45</v>
      </c>
      <c r="D974" t="s">
        <v>84</v>
      </c>
      <c r="E974">
        <v>105016</v>
      </c>
      <c r="F974" t="s">
        <v>85</v>
      </c>
      <c r="G974" t="s">
        <v>68</v>
      </c>
      <c r="H974" t="s">
        <v>86</v>
      </c>
      <c r="I974" t="s">
        <v>87</v>
      </c>
      <c r="J974">
        <v>1994</v>
      </c>
      <c r="K974" t="s">
        <v>41</v>
      </c>
      <c r="L974">
        <v>0</v>
      </c>
      <c r="M974">
        <v>2.9</v>
      </c>
      <c r="N974">
        <v>1</v>
      </c>
      <c r="O974">
        <v>0</v>
      </c>
      <c r="P974">
        <v>0</v>
      </c>
      <c r="Q974">
        <v>1</v>
      </c>
      <c r="R974">
        <v>0</v>
      </c>
      <c r="S974">
        <v>1</v>
      </c>
      <c r="T974" t="s">
        <v>32</v>
      </c>
      <c r="U974" t="s">
        <v>51</v>
      </c>
      <c r="V974">
        <v>616</v>
      </c>
      <c r="W974">
        <v>28</v>
      </c>
    </row>
    <row r="975" spans="1:23" x14ac:dyDescent="0.3">
      <c r="A975" t="s">
        <v>601</v>
      </c>
      <c r="B975" t="s">
        <v>58</v>
      </c>
      <c r="C975" t="s">
        <v>62</v>
      </c>
      <c r="D975" t="s">
        <v>602</v>
      </c>
      <c r="E975">
        <v>105228</v>
      </c>
      <c r="F975" t="s">
        <v>27</v>
      </c>
      <c r="G975" t="s">
        <v>318</v>
      </c>
      <c r="H975" t="s">
        <v>319</v>
      </c>
      <c r="I975" t="s">
        <v>320</v>
      </c>
      <c r="J975">
        <v>1890</v>
      </c>
      <c r="K975" t="s">
        <v>41</v>
      </c>
      <c r="L975">
        <v>0</v>
      </c>
      <c r="M975">
        <v>4.2</v>
      </c>
      <c r="N975">
        <v>1</v>
      </c>
      <c r="O975">
        <v>0</v>
      </c>
      <c r="P975">
        <v>0</v>
      </c>
      <c r="Q975">
        <v>0</v>
      </c>
      <c r="R975">
        <v>0</v>
      </c>
      <c r="S975">
        <v>1</v>
      </c>
      <c r="T975" t="s">
        <v>32</v>
      </c>
      <c r="U975" t="s">
        <v>51</v>
      </c>
      <c r="V975">
        <v>657</v>
      </c>
      <c r="W975">
        <v>132</v>
      </c>
    </row>
    <row r="976" spans="1:23" x14ac:dyDescent="0.3">
      <c r="A976" t="s">
        <v>601</v>
      </c>
      <c r="B976" t="s">
        <v>58</v>
      </c>
      <c r="C976" t="s">
        <v>62</v>
      </c>
      <c r="D976" t="s">
        <v>602</v>
      </c>
      <c r="E976">
        <v>105228</v>
      </c>
      <c r="F976" t="s">
        <v>27</v>
      </c>
      <c r="G976" t="s">
        <v>318</v>
      </c>
      <c r="H976" t="s">
        <v>319</v>
      </c>
      <c r="I976" t="s">
        <v>320</v>
      </c>
      <c r="J976">
        <v>1890</v>
      </c>
      <c r="K976" t="s">
        <v>41</v>
      </c>
      <c r="L976">
        <v>0</v>
      </c>
      <c r="M976">
        <v>4.2</v>
      </c>
      <c r="N976">
        <v>1</v>
      </c>
      <c r="O976">
        <v>0</v>
      </c>
      <c r="P976">
        <v>0</v>
      </c>
      <c r="Q976">
        <v>0</v>
      </c>
      <c r="R976">
        <v>0</v>
      </c>
      <c r="S976">
        <v>1</v>
      </c>
      <c r="T976" t="s">
        <v>32</v>
      </c>
      <c r="U976" t="s">
        <v>51</v>
      </c>
      <c r="V976">
        <v>657</v>
      </c>
      <c r="W976">
        <v>132</v>
      </c>
    </row>
    <row r="977" spans="1:23" x14ac:dyDescent="0.3">
      <c r="A977" t="s">
        <v>833</v>
      </c>
      <c r="B977" t="s">
        <v>387</v>
      </c>
      <c r="C977" t="s">
        <v>1035</v>
      </c>
      <c r="D977" t="s">
        <v>1036</v>
      </c>
      <c r="E977">
        <v>105299</v>
      </c>
      <c r="F977" t="s">
        <v>27</v>
      </c>
      <c r="G977" t="s">
        <v>48</v>
      </c>
      <c r="H977" t="s">
        <v>120</v>
      </c>
      <c r="I977" t="s">
        <v>186</v>
      </c>
      <c r="J977">
        <v>1911</v>
      </c>
      <c r="K977" t="s">
        <v>31</v>
      </c>
      <c r="L977">
        <v>0</v>
      </c>
      <c r="M977">
        <v>4.3</v>
      </c>
      <c r="N977">
        <v>1</v>
      </c>
      <c r="O977">
        <v>1</v>
      </c>
      <c r="P977">
        <v>1</v>
      </c>
      <c r="Q977">
        <v>1</v>
      </c>
      <c r="R977">
        <v>0</v>
      </c>
      <c r="S977">
        <v>0</v>
      </c>
      <c r="T977" t="s">
        <v>222</v>
      </c>
      <c r="U977" t="s">
        <v>33</v>
      </c>
      <c r="V977">
        <v>288</v>
      </c>
      <c r="W977">
        <v>111</v>
      </c>
    </row>
    <row r="978" spans="1:23" x14ac:dyDescent="0.3">
      <c r="A978" t="s">
        <v>76</v>
      </c>
      <c r="B978" t="s">
        <v>1841</v>
      </c>
      <c r="C978" t="s">
        <v>1842</v>
      </c>
      <c r="D978" t="s">
        <v>1843</v>
      </c>
      <c r="E978">
        <v>105577</v>
      </c>
      <c r="F978" t="s">
        <v>27</v>
      </c>
      <c r="G978" t="s">
        <v>28</v>
      </c>
      <c r="H978" t="s">
        <v>80</v>
      </c>
      <c r="I978" t="s">
        <v>81</v>
      </c>
      <c r="J978">
        <v>1914</v>
      </c>
      <c r="K978" t="s">
        <v>82</v>
      </c>
      <c r="L978">
        <v>0</v>
      </c>
      <c r="M978">
        <v>4.2</v>
      </c>
      <c r="N978">
        <v>1</v>
      </c>
      <c r="O978">
        <v>0</v>
      </c>
      <c r="P978">
        <v>0</v>
      </c>
      <c r="Q978">
        <v>0</v>
      </c>
      <c r="R978">
        <v>0</v>
      </c>
      <c r="S978">
        <v>1</v>
      </c>
      <c r="T978" t="s">
        <v>1725</v>
      </c>
      <c r="U978" t="s">
        <v>51</v>
      </c>
      <c r="V978">
        <v>418</v>
      </c>
      <c r="W978">
        <v>108</v>
      </c>
    </row>
    <row r="979" spans="1:23" x14ac:dyDescent="0.3">
      <c r="A979" t="s">
        <v>76</v>
      </c>
      <c r="B979" t="s">
        <v>1841</v>
      </c>
      <c r="C979" t="s">
        <v>1842</v>
      </c>
      <c r="D979" t="s">
        <v>1845</v>
      </c>
      <c r="E979">
        <v>105577</v>
      </c>
      <c r="F979" t="s">
        <v>27</v>
      </c>
      <c r="G979" t="s">
        <v>28</v>
      </c>
      <c r="H979" t="s">
        <v>80</v>
      </c>
      <c r="I979" t="s">
        <v>81</v>
      </c>
      <c r="J979">
        <v>1914</v>
      </c>
      <c r="K979" t="s">
        <v>82</v>
      </c>
      <c r="L979">
        <v>0</v>
      </c>
      <c r="M979">
        <v>4.2</v>
      </c>
      <c r="N979">
        <v>1</v>
      </c>
      <c r="O979">
        <v>0</v>
      </c>
      <c r="P979">
        <v>0</v>
      </c>
      <c r="Q979">
        <v>0</v>
      </c>
      <c r="R979">
        <v>0</v>
      </c>
      <c r="S979">
        <v>1</v>
      </c>
      <c r="T979" t="s">
        <v>1725</v>
      </c>
      <c r="U979" t="s">
        <v>51</v>
      </c>
      <c r="V979">
        <v>416</v>
      </c>
      <c r="W979">
        <v>108</v>
      </c>
    </row>
    <row r="980" spans="1:23" x14ac:dyDescent="0.3">
      <c r="A980" t="s">
        <v>476</v>
      </c>
      <c r="B980" t="s">
        <v>477</v>
      </c>
      <c r="C980" t="s">
        <v>478</v>
      </c>
      <c r="D980" t="s">
        <v>479</v>
      </c>
      <c r="E980">
        <v>105654</v>
      </c>
      <c r="F980" t="s">
        <v>27</v>
      </c>
      <c r="G980" t="s">
        <v>28</v>
      </c>
      <c r="H980" t="s">
        <v>120</v>
      </c>
      <c r="I980" t="s">
        <v>480</v>
      </c>
      <c r="J980">
        <v>1902</v>
      </c>
      <c r="K980" t="s">
        <v>31</v>
      </c>
      <c r="L980">
        <v>0</v>
      </c>
      <c r="M980">
        <v>3.8</v>
      </c>
      <c r="N980">
        <v>0</v>
      </c>
      <c r="O980">
        <v>0</v>
      </c>
      <c r="P980">
        <v>1</v>
      </c>
      <c r="Q980">
        <v>1</v>
      </c>
      <c r="R980">
        <v>1</v>
      </c>
      <c r="S980">
        <v>1</v>
      </c>
      <c r="T980" t="s">
        <v>32</v>
      </c>
      <c r="U980" t="s">
        <v>51</v>
      </c>
      <c r="V980">
        <v>825</v>
      </c>
      <c r="W980">
        <v>120</v>
      </c>
    </row>
    <row r="981" spans="1:23" x14ac:dyDescent="0.3">
      <c r="A981" t="s">
        <v>532</v>
      </c>
      <c r="B981" t="s">
        <v>935</v>
      </c>
      <c r="C981" t="s">
        <v>606</v>
      </c>
      <c r="D981" t="s">
        <v>1263</v>
      </c>
      <c r="E981">
        <v>105696</v>
      </c>
      <c r="F981" t="s">
        <v>27</v>
      </c>
      <c r="G981" t="s">
        <v>28</v>
      </c>
      <c r="H981" t="s">
        <v>110</v>
      </c>
      <c r="I981" t="s">
        <v>181</v>
      </c>
      <c r="J981">
        <v>1690</v>
      </c>
      <c r="K981" t="s">
        <v>31</v>
      </c>
      <c r="L981">
        <v>0</v>
      </c>
      <c r="M981">
        <v>4</v>
      </c>
      <c r="N981">
        <v>1</v>
      </c>
      <c r="O981">
        <v>1</v>
      </c>
      <c r="P981">
        <v>0</v>
      </c>
      <c r="Q981">
        <v>0</v>
      </c>
      <c r="R981">
        <v>1</v>
      </c>
      <c r="S981">
        <v>1</v>
      </c>
      <c r="T981" t="s">
        <v>222</v>
      </c>
      <c r="U981" t="s">
        <v>51</v>
      </c>
      <c r="V981">
        <v>350</v>
      </c>
      <c r="W981">
        <v>332</v>
      </c>
    </row>
    <row r="982" spans="1:23" x14ac:dyDescent="0.3">
      <c r="A982" t="s">
        <v>97</v>
      </c>
      <c r="B982" t="s">
        <v>174</v>
      </c>
      <c r="C982" t="s">
        <v>99</v>
      </c>
      <c r="D982" t="s">
        <v>175</v>
      </c>
      <c r="E982">
        <v>105700</v>
      </c>
      <c r="F982" t="s">
        <v>27</v>
      </c>
      <c r="G982" t="s">
        <v>28</v>
      </c>
      <c r="H982" t="s">
        <v>101</v>
      </c>
      <c r="I982" t="s">
        <v>102</v>
      </c>
      <c r="J982">
        <v>1980</v>
      </c>
      <c r="K982" t="s">
        <v>31</v>
      </c>
      <c r="L982">
        <v>0</v>
      </c>
      <c r="M982">
        <v>4.0999999999999996</v>
      </c>
      <c r="N982">
        <v>1</v>
      </c>
      <c r="O982">
        <v>0</v>
      </c>
      <c r="P982">
        <v>0</v>
      </c>
      <c r="Q982">
        <v>0</v>
      </c>
      <c r="R982">
        <v>1</v>
      </c>
      <c r="S982">
        <v>1</v>
      </c>
      <c r="T982" t="s">
        <v>32</v>
      </c>
      <c r="U982" t="s">
        <v>51</v>
      </c>
      <c r="V982">
        <v>685</v>
      </c>
      <c r="W982">
        <v>42</v>
      </c>
    </row>
    <row r="983" spans="1:23" x14ac:dyDescent="0.3">
      <c r="A983" t="s">
        <v>93</v>
      </c>
      <c r="B983" t="s">
        <v>94</v>
      </c>
      <c r="C983" t="s">
        <v>95</v>
      </c>
      <c r="D983" t="s">
        <v>96</v>
      </c>
      <c r="E983">
        <v>105732</v>
      </c>
      <c r="F983" t="s">
        <v>60</v>
      </c>
      <c r="G983" t="s">
        <v>48</v>
      </c>
      <c r="H983" t="s">
        <v>56</v>
      </c>
      <c r="I983" t="s">
        <v>56</v>
      </c>
      <c r="K983" t="s">
        <v>50</v>
      </c>
      <c r="L983">
        <v>0</v>
      </c>
      <c r="M983">
        <v>5</v>
      </c>
      <c r="N983">
        <v>0</v>
      </c>
      <c r="O983">
        <v>0</v>
      </c>
      <c r="P983">
        <v>0</v>
      </c>
      <c r="Q983">
        <v>0</v>
      </c>
      <c r="R983">
        <v>0</v>
      </c>
      <c r="S983">
        <v>1</v>
      </c>
      <c r="T983" t="s">
        <v>32</v>
      </c>
      <c r="U983" t="s">
        <v>51</v>
      </c>
      <c r="V983">
        <v>336</v>
      </c>
    </row>
    <row r="984" spans="1:23" x14ac:dyDescent="0.3">
      <c r="A984" t="s">
        <v>93</v>
      </c>
      <c r="B984" t="s">
        <v>94</v>
      </c>
      <c r="C984" t="s">
        <v>95</v>
      </c>
      <c r="D984" t="s">
        <v>96</v>
      </c>
      <c r="E984">
        <v>105732</v>
      </c>
      <c r="F984" t="s">
        <v>60</v>
      </c>
      <c r="G984" t="s">
        <v>48</v>
      </c>
      <c r="H984" t="s">
        <v>56</v>
      </c>
      <c r="I984" t="s">
        <v>56</v>
      </c>
      <c r="K984" t="s">
        <v>50</v>
      </c>
      <c r="L984">
        <v>0</v>
      </c>
      <c r="M984">
        <v>5</v>
      </c>
      <c r="N984">
        <v>0</v>
      </c>
      <c r="O984">
        <v>0</v>
      </c>
      <c r="P984">
        <v>0</v>
      </c>
      <c r="Q984">
        <v>0</v>
      </c>
      <c r="R984">
        <v>0</v>
      </c>
      <c r="S984">
        <v>1</v>
      </c>
      <c r="T984" t="s">
        <v>32</v>
      </c>
      <c r="U984" t="s">
        <v>51</v>
      </c>
      <c r="V984">
        <v>336</v>
      </c>
    </row>
    <row r="985" spans="1:23" x14ac:dyDescent="0.3">
      <c r="A985" t="s">
        <v>93</v>
      </c>
      <c r="B985" t="s">
        <v>94</v>
      </c>
      <c r="C985" t="s">
        <v>95</v>
      </c>
      <c r="D985" t="s">
        <v>96</v>
      </c>
      <c r="E985">
        <v>105732</v>
      </c>
      <c r="F985" t="s">
        <v>60</v>
      </c>
      <c r="G985" t="s">
        <v>48</v>
      </c>
      <c r="H985" t="s">
        <v>56</v>
      </c>
      <c r="I985" t="s">
        <v>56</v>
      </c>
      <c r="K985" t="s">
        <v>50</v>
      </c>
      <c r="L985">
        <v>0</v>
      </c>
      <c r="M985">
        <v>5</v>
      </c>
      <c r="N985">
        <v>0</v>
      </c>
      <c r="O985">
        <v>0</v>
      </c>
      <c r="P985">
        <v>0</v>
      </c>
      <c r="Q985">
        <v>0</v>
      </c>
      <c r="R985">
        <v>0</v>
      </c>
      <c r="S985">
        <v>1</v>
      </c>
      <c r="T985" t="s">
        <v>32</v>
      </c>
      <c r="U985" t="s">
        <v>51</v>
      </c>
      <c r="V985">
        <v>336</v>
      </c>
    </row>
    <row r="986" spans="1:23" x14ac:dyDescent="0.3">
      <c r="A986" t="s">
        <v>93</v>
      </c>
      <c r="B986" t="s">
        <v>94</v>
      </c>
      <c r="C986" t="s">
        <v>95</v>
      </c>
      <c r="D986" t="s">
        <v>96</v>
      </c>
      <c r="E986">
        <v>105732</v>
      </c>
      <c r="F986" t="s">
        <v>60</v>
      </c>
      <c r="G986" t="s">
        <v>48</v>
      </c>
      <c r="H986" t="s">
        <v>56</v>
      </c>
      <c r="I986" t="s">
        <v>56</v>
      </c>
      <c r="K986" t="s">
        <v>50</v>
      </c>
      <c r="L986">
        <v>0</v>
      </c>
      <c r="M986">
        <v>5</v>
      </c>
      <c r="N986">
        <v>0</v>
      </c>
      <c r="O986">
        <v>0</v>
      </c>
      <c r="P986">
        <v>0</v>
      </c>
      <c r="Q986">
        <v>0</v>
      </c>
      <c r="R986">
        <v>0</v>
      </c>
      <c r="S986">
        <v>1</v>
      </c>
      <c r="T986" t="s">
        <v>32</v>
      </c>
      <c r="U986" t="s">
        <v>51</v>
      </c>
      <c r="V986">
        <v>336</v>
      </c>
    </row>
    <row r="987" spans="1:23" x14ac:dyDescent="0.3">
      <c r="A987" t="s">
        <v>93</v>
      </c>
      <c r="B987" t="s">
        <v>94</v>
      </c>
      <c r="C987" t="s">
        <v>95</v>
      </c>
      <c r="D987" t="s">
        <v>96</v>
      </c>
      <c r="E987">
        <v>105732</v>
      </c>
      <c r="F987" t="s">
        <v>60</v>
      </c>
      <c r="G987" t="s">
        <v>48</v>
      </c>
      <c r="H987" t="s">
        <v>56</v>
      </c>
      <c r="I987" t="s">
        <v>56</v>
      </c>
      <c r="K987" t="s">
        <v>50</v>
      </c>
      <c r="L987">
        <v>0</v>
      </c>
      <c r="M987">
        <v>5</v>
      </c>
      <c r="N987">
        <v>0</v>
      </c>
      <c r="O987">
        <v>0</v>
      </c>
      <c r="P987">
        <v>0</v>
      </c>
      <c r="Q987">
        <v>0</v>
      </c>
      <c r="R987">
        <v>0</v>
      </c>
      <c r="S987">
        <v>1</v>
      </c>
      <c r="T987" t="s">
        <v>32</v>
      </c>
      <c r="U987" t="s">
        <v>51</v>
      </c>
      <c r="V987">
        <v>336</v>
      </c>
    </row>
    <row r="988" spans="1:23" x14ac:dyDescent="0.3">
      <c r="A988" t="s">
        <v>93</v>
      </c>
      <c r="B988" t="s">
        <v>94</v>
      </c>
      <c r="C988" t="s">
        <v>95</v>
      </c>
      <c r="D988" t="s">
        <v>96</v>
      </c>
      <c r="E988">
        <v>105732</v>
      </c>
      <c r="F988" t="s">
        <v>60</v>
      </c>
      <c r="G988" t="s">
        <v>48</v>
      </c>
      <c r="H988" t="s">
        <v>56</v>
      </c>
      <c r="I988" t="s">
        <v>56</v>
      </c>
      <c r="K988" t="s">
        <v>50</v>
      </c>
      <c r="L988">
        <v>0</v>
      </c>
      <c r="M988">
        <v>5</v>
      </c>
      <c r="N988">
        <v>0</v>
      </c>
      <c r="O988">
        <v>0</v>
      </c>
      <c r="P988">
        <v>0</v>
      </c>
      <c r="Q988">
        <v>0</v>
      </c>
      <c r="R988">
        <v>0</v>
      </c>
      <c r="S988">
        <v>1</v>
      </c>
      <c r="T988" t="s">
        <v>32</v>
      </c>
      <c r="U988" t="s">
        <v>51</v>
      </c>
      <c r="V988">
        <v>336</v>
      </c>
    </row>
    <row r="989" spans="1:23" x14ac:dyDescent="0.3">
      <c r="A989" t="s">
        <v>93</v>
      </c>
      <c r="B989" t="s">
        <v>94</v>
      </c>
      <c r="C989" t="s">
        <v>95</v>
      </c>
      <c r="D989" t="s">
        <v>96</v>
      </c>
      <c r="E989">
        <v>105732</v>
      </c>
      <c r="F989" t="s">
        <v>60</v>
      </c>
      <c r="G989" t="s">
        <v>48</v>
      </c>
      <c r="H989" t="s">
        <v>56</v>
      </c>
      <c r="I989" t="s">
        <v>56</v>
      </c>
      <c r="K989" t="s">
        <v>50</v>
      </c>
      <c r="L989">
        <v>0</v>
      </c>
      <c r="M989">
        <v>5</v>
      </c>
      <c r="N989">
        <v>0</v>
      </c>
      <c r="O989">
        <v>0</v>
      </c>
      <c r="P989">
        <v>0</v>
      </c>
      <c r="Q989">
        <v>0</v>
      </c>
      <c r="R989">
        <v>0</v>
      </c>
      <c r="S989">
        <v>1</v>
      </c>
      <c r="T989" t="s">
        <v>32</v>
      </c>
      <c r="U989" t="s">
        <v>51</v>
      </c>
      <c r="V989">
        <v>336</v>
      </c>
    </row>
    <row r="990" spans="1:23" x14ac:dyDescent="0.3">
      <c r="A990" t="s">
        <v>93</v>
      </c>
      <c r="B990" t="s">
        <v>94</v>
      </c>
      <c r="C990" t="s">
        <v>95</v>
      </c>
      <c r="D990" t="s">
        <v>96</v>
      </c>
      <c r="E990">
        <v>105732</v>
      </c>
      <c r="F990" t="s">
        <v>60</v>
      </c>
      <c r="G990" t="s">
        <v>48</v>
      </c>
      <c r="H990" t="s">
        <v>56</v>
      </c>
      <c r="I990" t="s">
        <v>56</v>
      </c>
      <c r="K990" t="s">
        <v>50</v>
      </c>
      <c r="L990">
        <v>0</v>
      </c>
      <c r="M990">
        <v>5</v>
      </c>
      <c r="N990">
        <v>0</v>
      </c>
      <c r="O990">
        <v>0</v>
      </c>
      <c r="P990">
        <v>0</v>
      </c>
      <c r="Q990">
        <v>0</v>
      </c>
      <c r="R990">
        <v>0</v>
      </c>
      <c r="S990">
        <v>1</v>
      </c>
      <c r="T990" t="s">
        <v>32</v>
      </c>
      <c r="U990" t="s">
        <v>51</v>
      </c>
      <c r="V990">
        <v>336</v>
      </c>
    </row>
    <row r="991" spans="1:23" x14ac:dyDescent="0.3">
      <c r="A991" t="s">
        <v>93</v>
      </c>
      <c r="B991" t="s">
        <v>94</v>
      </c>
      <c r="C991" t="s">
        <v>95</v>
      </c>
      <c r="D991" t="s">
        <v>96</v>
      </c>
      <c r="E991">
        <v>105732</v>
      </c>
      <c r="F991" t="s">
        <v>60</v>
      </c>
      <c r="G991" t="s">
        <v>48</v>
      </c>
      <c r="H991" t="s">
        <v>56</v>
      </c>
      <c r="I991" t="s">
        <v>56</v>
      </c>
      <c r="K991" t="s">
        <v>50</v>
      </c>
      <c r="L991">
        <v>0</v>
      </c>
      <c r="M991">
        <v>5</v>
      </c>
      <c r="N991">
        <v>0</v>
      </c>
      <c r="O991">
        <v>0</v>
      </c>
      <c r="P991">
        <v>0</v>
      </c>
      <c r="Q991">
        <v>0</v>
      </c>
      <c r="R991">
        <v>0</v>
      </c>
      <c r="S991">
        <v>1</v>
      </c>
      <c r="T991" t="s">
        <v>32</v>
      </c>
      <c r="U991" t="s">
        <v>51</v>
      </c>
      <c r="V991">
        <v>336</v>
      </c>
    </row>
    <row r="992" spans="1:23" x14ac:dyDescent="0.3">
      <c r="A992" t="s">
        <v>93</v>
      </c>
      <c r="B992" t="s">
        <v>94</v>
      </c>
      <c r="C992" t="s">
        <v>95</v>
      </c>
      <c r="D992" t="s">
        <v>96</v>
      </c>
      <c r="E992">
        <v>105732</v>
      </c>
      <c r="F992" t="s">
        <v>60</v>
      </c>
      <c r="G992" t="s">
        <v>48</v>
      </c>
      <c r="H992" t="s">
        <v>56</v>
      </c>
      <c r="I992" t="s">
        <v>56</v>
      </c>
      <c r="K992" t="s">
        <v>50</v>
      </c>
      <c r="L992">
        <v>0</v>
      </c>
      <c r="M992">
        <v>5</v>
      </c>
      <c r="N992">
        <v>0</v>
      </c>
      <c r="O992">
        <v>0</v>
      </c>
      <c r="P992">
        <v>0</v>
      </c>
      <c r="Q992">
        <v>0</v>
      </c>
      <c r="R992">
        <v>0</v>
      </c>
      <c r="S992">
        <v>1</v>
      </c>
      <c r="T992" t="s">
        <v>32</v>
      </c>
      <c r="U992" t="s">
        <v>51</v>
      </c>
      <c r="V992">
        <v>336</v>
      </c>
    </row>
    <row r="993" spans="1:23" x14ac:dyDescent="0.3">
      <c r="A993" t="s">
        <v>93</v>
      </c>
      <c r="B993" t="s">
        <v>94</v>
      </c>
      <c r="C993" t="s">
        <v>95</v>
      </c>
      <c r="D993" t="s">
        <v>96</v>
      </c>
      <c r="E993">
        <v>105732</v>
      </c>
      <c r="F993" t="s">
        <v>60</v>
      </c>
      <c r="G993" t="s">
        <v>48</v>
      </c>
      <c r="H993" t="s">
        <v>56</v>
      </c>
      <c r="I993" t="s">
        <v>56</v>
      </c>
      <c r="K993" t="s">
        <v>50</v>
      </c>
      <c r="L993">
        <v>0</v>
      </c>
      <c r="M993">
        <v>5</v>
      </c>
      <c r="N993">
        <v>0</v>
      </c>
      <c r="O993">
        <v>0</v>
      </c>
      <c r="P993">
        <v>0</v>
      </c>
      <c r="Q993">
        <v>0</v>
      </c>
      <c r="R993">
        <v>0</v>
      </c>
      <c r="S993">
        <v>1</v>
      </c>
      <c r="T993" t="s">
        <v>32</v>
      </c>
      <c r="U993" t="s">
        <v>51</v>
      </c>
      <c r="V993">
        <v>336</v>
      </c>
    </row>
    <row r="994" spans="1:23" x14ac:dyDescent="0.3">
      <c r="A994" t="s">
        <v>93</v>
      </c>
      <c r="B994" t="s">
        <v>94</v>
      </c>
      <c r="C994" t="s">
        <v>95</v>
      </c>
      <c r="D994" t="s">
        <v>96</v>
      </c>
      <c r="E994">
        <v>105732</v>
      </c>
      <c r="F994" t="s">
        <v>60</v>
      </c>
      <c r="G994" t="s">
        <v>48</v>
      </c>
      <c r="H994" t="s">
        <v>56</v>
      </c>
      <c r="I994" t="s">
        <v>56</v>
      </c>
      <c r="K994" t="s">
        <v>50</v>
      </c>
      <c r="L994">
        <v>0</v>
      </c>
      <c r="M994">
        <v>5</v>
      </c>
      <c r="N994">
        <v>0</v>
      </c>
      <c r="O994">
        <v>0</v>
      </c>
      <c r="P994">
        <v>0</v>
      </c>
      <c r="Q994">
        <v>0</v>
      </c>
      <c r="R994">
        <v>0</v>
      </c>
      <c r="S994">
        <v>1</v>
      </c>
      <c r="T994" t="s">
        <v>32</v>
      </c>
      <c r="U994" t="s">
        <v>51</v>
      </c>
      <c r="V994">
        <v>336</v>
      </c>
    </row>
    <row r="995" spans="1:23" x14ac:dyDescent="0.3">
      <c r="A995" t="s">
        <v>93</v>
      </c>
      <c r="B995" t="s">
        <v>94</v>
      </c>
      <c r="C995" t="s">
        <v>95</v>
      </c>
      <c r="D995" t="s">
        <v>96</v>
      </c>
      <c r="E995">
        <v>105732</v>
      </c>
      <c r="F995" t="s">
        <v>60</v>
      </c>
      <c r="G995" t="s">
        <v>48</v>
      </c>
      <c r="H995" t="s">
        <v>56</v>
      </c>
      <c r="I995" t="s">
        <v>56</v>
      </c>
      <c r="K995" t="s">
        <v>50</v>
      </c>
      <c r="L995">
        <v>0</v>
      </c>
      <c r="M995">
        <v>5</v>
      </c>
      <c r="N995">
        <v>0</v>
      </c>
      <c r="O995">
        <v>0</v>
      </c>
      <c r="P995">
        <v>0</v>
      </c>
      <c r="Q995">
        <v>0</v>
      </c>
      <c r="R995">
        <v>0</v>
      </c>
      <c r="S995">
        <v>1</v>
      </c>
      <c r="T995" t="s">
        <v>32</v>
      </c>
      <c r="U995" t="s">
        <v>51</v>
      </c>
      <c r="V995">
        <v>336</v>
      </c>
    </row>
    <row r="996" spans="1:23" x14ac:dyDescent="0.3">
      <c r="A996" t="s">
        <v>93</v>
      </c>
      <c r="B996" t="s">
        <v>94</v>
      </c>
      <c r="C996" t="s">
        <v>95</v>
      </c>
      <c r="D996" t="s">
        <v>96</v>
      </c>
      <c r="E996">
        <v>105732</v>
      </c>
      <c r="F996" t="s">
        <v>60</v>
      </c>
      <c r="G996" t="s">
        <v>48</v>
      </c>
      <c r="H996" t="s">
        <v>56</v>
      </c>
      <c r="I996" t="s">
        <v>56</v>
      </c>
      <c r="K996" t="s">
        <v>50</v>
      </c>
      <c r="L996">
        <v>0</v>
      </c>
      <c r="M996">
        <v>5</v>
      </c>
      <c r="N996">
        <v>0</v>
      </c>
      <c r="O996">
        <v>0</v>
      </c>
      <c r="P996">
        <v>0</v>
      </c>
      <c r="Q996">
        <v>0</v>
      </c>
      <c r="R996">
        <v>0</v>
      </c>
      <c r="S996">
        <v>1</v>
      </c>
      <c r="T996" t="s">
        <v>32</v>
      </c>
      <c r="U996" t="s">
        <v>51</v>
      </c>
      <c r="V996">
        <v>336</v>
      </c>
    </row>
    <row r="997" spans="1:23" x14ac:dyDescent="0.3">
      <c r="A997" t="s">
        <v>93</v>
      </c>
      <c r="B997" t="s">
        <v>94</v>
      </c>
      <c r="C997" t="s">
        <v>95</v>
      </c>
      <c r="D997" t="s">
        <v>96</v>
      </c>
      <c r="E997">
        <v>105732</v>
      </c>
      <c r="F997" t="s">
        <v>60</v>
      </c>
      <c r="G997" t="s">
        <v>48</v>
      </c>
      <c r="H997" t="s">
        <v>56</v>
      </c>
      <c r="I997" t="s">
        <v>56</v>
      </c>
      <c r="K997" t="s">
        <v>50</v>
      </c>
      <c r="L997">
        <v>0</v>
      </c>
      <c r="M997">
        <v>5</v>
      </c>
      <c r="N997">
        <v>0</v>
      </c>
      <c r="O997">
        <v>0</v>
      </c>
      <c r="P997">
        <v>0</v>
      </c>
      <c r="Q997">
        <v>0</v>
      </c>
      <c r="R997">
        <v>0</v>
      </c>
      <c r="S997">
        <v>1</v>
      </c>
      <c r="T997" t="s">
        <v>32</v>
      </c>
      <c r="U997" t="s">
        <v>51</v>
      </c>
      <c r="V997">
        <v>336</v>
      </c>
    </row>
    <row r="998" spans="1:23" x14ac:dyDescent="0.3">
      <c r="A998" t="s">
        <v>93</v>
      </c>
      <c r="B998" t="s">
        <v>94</v>
      </c>
      <c r="C998" t="s">
        <v>95</v>
      </c>
      <c r="D998" t="s">
        <v>96</v>
      </c>
      <c r="E998">
        <v>105732</v>
      </c>
      <c r="F998" t="s">
        <v>60</v>
      </c>
      <c r="G998" t="s">
        <v>48</v>
      </c>
      <c r="H998" t="s">
        <v>56</v>
      </c>
      <c r="I998" t="s">
        <v>56</v>
      </c>
      <c r="K998" t="s">
        <v>50</v>
      </c>
      <c r="L998">
        <v>0</v>
      </c>
      <c r="M998">
        <v>5</v>
      </c>
      <c r="N998">
        <v>0</v>
      </c>
      <c r="O998">
        <v>0</v>
      </c>
      <c r="P998">
        <v>0</v>
      </c>
      <c r="Q998">
        <v>0</v>
      </c>
      <c r="R998">
        <v>0</v>
      </c>
      <c r="S998">
        <v>1</v>
      </c>
      <c r="T998" t="s">
        <v>32</v>
      </c>
      <c r="U998" t="s">
        <v>51</v>
      </c>
      <c r="V998">
        <v>336</v>
      </c>
    </row>
    <row r="999" spans="1:23" x14ac:dyDescent="0.3">
      <c r="A999" t="s">
        <v>93</v>
      </c>
      <c r="B999" t="s">
        <v>94</v>
      </c>
      <c r="C999" t="s">
        <v>95</v>
      </c>
      <c r="D999" t="s">
        <v>96</v>
      </c>
      <c r="E999">
        <v>105732</v>
      </c>
      <c r="F999" t="s">
        <v>60</v>
      </c>
      <c r="G999" t="s">
        <v>48</v>
      </c>
      <c r="H999" t="s">
        <v>56</v>
      </c>
      <c r="I999" t="s">
        <v>56</v>
      </c>
      <c r="K999" t="s">
        <v>50</v>
      </c>
      <c r="L999">
        <v>0</v>
      </c>
      <c r="M999">
        <v>5</v>
      </c>
      <c r="N999">
        <v>0</v>
      </c>
      <c r="O999">
        <v>0</v>
      </c>
      <c r="P999">
        <v>0</v>
      </c>
      <c r="Q999">
        <v>0</v>
      </c>
      <c r="R999">
        <v>0</v>
      </c>
      <c r="S999">
        <v>1</v>
      </c>
      <c r="T999" t="s">
        <v>32</v>
      </c>
      <c r="U999" t="s">
        <v>51</v>
      </c>
      <c r="V999">
        <v>336</v>
      </c>
    </row>
    <row r="1000" spans="1:23" x14ac:dyDescent="0.3">
      <c r="A1000" t="s">
        <v>93</v>
      </c>
      <c r="B1000" t="s">
        <v>94</v>
      </c>
      <c r="C1000" t="s">
        <v>95</v>
      </c>
      <c r="D1000" t="s">
        <v>96</v>
      </c>
      <c r="E1000">
        <v>105732</v>
      </c>
      <c r="F1000" t="s">
        <v>60</v>
      </c>
      <c r="G1000" t="s">
        <v>48</v>
      </c>
      <c r="H1000" t="s">
        <v>56</v>
      </c>
      <c r="I1000" t="s">
        <v>56</v>
      </c>
      <c r="K1000" t="s">
        <v>50</v>
      </c>
      <c r="L1000">
        <v>0</v>
      </c>
      <c r="M1000">
        <v>5</v>
      </c>
      <c r="N1000">
        <v>0</v>
      </c>
      <c r="O1000">
        <v>0</v>
      </c>
      <c r="P1000">
        <v>0</v>
      </c>
      <c r="Q1000">
        <v>0</v>
      </c>
      <c r="R1000">
        <v>0</v>
      </c>
      <c r="S1000">
        <v>1</v>
      </c>
      <c r="T1000" t="s">
        <v>32</v>
      </c>
      <c r="U1000" t="s">
        <v>51</v>
      </c>
      <c r="V1000">
        <v>336</v>
      </c>
    </row>
    <row r="1001" spans="1:23" x14ac:dyDescent="0.3">
      <c r="A1001" t="s">
        <v>93</v>
      </c>
      <c r="B1001" t="s">
        <v>94</v>
      </c>
      <c r="C1001" t="s">
        <v>95</v>
      </c>
      <c r="D1001" t="s">
        <v>96</v>
      </c>
      <c r="E1001">
        <v>105732</v>
      </c>
      <c r="F1001" t="s">
        <v>60</v>
      </c>
      <c r="G1001" t="s">
        <v>48</v>
      </c>
      <c r="H1001" t="s">
        <v>56</v>
      </c>
      <c r="I1001" t="s">
        <v>56</v>
      </c>
      <c r="K1001" t="s">
        <v>50</v>
      </c>
      <c r="L1001">
        <v>0</v>
      </c>
      <c r="M1001">
        <v>5</v>
      </c>
      <c r="N1001">
        <v>0</v>
      </c>
      <c r="O1001">
        <v>0</v>
      </c>
      <c r="P1001">
        <v>0</v>
      </c>
      <c r="Q1001">
        <v>0</v>
      </c>
      <c r="R1001">
        <v>0</v>
      </c>
      <c r="S1001">
        <v>1</v>
      </c>
      <c r="T1001" t="s">
        <v>32</v>
      </c>
      <c r="U1001" t="s">
        <v>51</v>
      </c>
      <c r="V1001">
        <v>336</v>
      </c>
    </row>
    <row r="1002" spans="1:23" x14ac:dyDescent="0.3">
      <c r="A1002" t="s">
        <v>1007</v>
      </c>
      <c r="B1002" t="s">
        <v>387</v>
      </c>
      <c r="C1002" t="s">
        <v>329</v>
      </c>
      <c r="D1002" t="s">
        <v>1008</v>
      </c>
      <c r="E1002">
        <v>105977</v>
      </c>
      <c r="F1002" t="s">
        <v>56</v>
      </c>
      <c r="G1002" t="s">
        <v>56</v>
      </c>
      <c r="H1002" t="s">
        <v>56</v>
      </c>
      <c r="I1002" t="s">
        <v>56</v>
      </c>
      <c r="K1002" t="s">
        <v>56</v>
      </c>
      <c r="L1002">
        <v>0</v>
      </c>
      <c r="N1002">
        <v>0</v>
      </c>
      <c r="O1002">
        <v>0</v>
      </c>
      <c r="P1002">
        <v>1</v>
      </c>
      <c r="Q1002">
        <v>0</v>
      </c>
      <c r="R1002">
        <v>0</v>
      </c>
      <c r="S1002">
        <v>0</v>
      </c>
      <c r="T1002" t="s">
        <v>222</v>
      </c>
      <c r="U1002" t="s">
        <v>51</v>
      </c>
      <c r="V1002">
        <v>375</v>
      </c>
    </row>
    <row r="1003" spans="1:23" x14ac:dyDescent="0.3">
      <c r="A1003" t="s">
        <v>1007</v>
      </c>
      <c r="B1003" t="s">
        <v>387</v>
      </c>
      <c r="C1003" t="s">
        <v>329</v>
      </c>
      <c r="D1003" t="s">
        <v>1008</v>
      </c>
      <c r="E1003">
        <v>105977</v>
      </c>
      <c r="F1003" t="s">
        <v>56</v>
      </c>
      <c r="G1003" t="s">
        <v>56</v>
      </c>
      <c r="H1003" t="s">
        <v>56</v>
      </c>
      <c r="I1003" t="s">
        <v>56</v>
      </c>
      <c r="K1003" t="s">
        <v>56</v>
      </c>
      <c r="L1003">
        <v>0</v>
      </c>
      <c r="N1003">
        <v>0</v>
      </c>
      <c r="O1003">
        <v>0</v>
      </c>
      <c r="P1003">
        <v>1</v>
      </c>
      <c r="Q1003">
        <v>0</v>
      </c>
      <c r="R1003">
        <v>0</v>
      </c>
      <c r="S1003">
        <v>0</v>
      </c>
      <c r="T1003" t="s">
        <v>222</v>
      </c>
      <c r="U1003" t="s">
        <v>51</v>
      </c>
      <c r="V1003">
        <v>375</v>
      </c>
    </row>
    <row r="1004" spans="1:23" x14ac:dyDescent="0.3">
      <c r="A1004" t="s">
        <v>833</v>
      </c>
      <c r="B1004" t="s">
        <v>834</v>
      </c>
      <c r="C1004" t="s">
        <v>62</v>
      </c>
      <c r="D1004" t="s">
        <v>835</v>
      </c>
      <c r="E1004">
        <v>106718</v>
      </c>
      <c r="F1004" t="s">
        <v>27</v>
      </c>
      <c r="G1004" t="s">
        <v>48</v>
      </c>
      <c r="H1004" t="s">
        <v>120</v>
      </c>
      <c r="I1004" t="s">
        <v>186</v>
      </c>
      <c r="J1004">
        <v>1911</v>
      </c>
      <c r="K1004" t="s">
        <v>31</v>
      </c>
      <c r="L1004">
        <v>0</v>
      </c>
      <c r="M1004">
        <v>4.3</v>
      </c>
      <c r="N1004">
        <v>1</v>
      </c>
      <c r="O1004">
        <v>1</v>
      </c>
      <c r="P1004">
        <v>1</v>
      </c>
      <c r="Q1004">
        <v>1</v>
      </c>
      <c r="R1004">
        <v>1</v>
      </c>
      <c r="S1004">
        <v>1</v>
      </c>
      <c r="T1004" t="s">
        <v>32</v>
      </c>
      <c r="U1004" t="s">
        <v>33</v>
      </c>
      <c r="V1004">
        <v>462</v>
      </c>
      <c r="W1004">
        <v>111</v>
      </c>
    </row>
    <row r="1005" spans="1:23" x14ac:dyDescent="0.3">
      <c r="A1005" t="s">
        <v>833</v>
      </c>
      <c r="B1005" t="s">
        <v>834</v>
      </c>
      <c r="C1005" t="s">
        <v>62</v>
      </c>
      <c r="D1005" t="s">
        <v>843</v>
      </c>
      <c r="E1005">
        <v>106718</v>
      </c>
      <c r="F1005" t="s">
        <v>27</v>
      </c>
      <c r="G1005" t="s">
        <v>48</v>
      </c>
      <c r="H1005" t="s">
        <v>120</v>
      </c>
      <c r="I1005" t="s">
        <v>186</v>
      </c>
      <c r="J1005">
        <v>1911</v>
      </c>
      <c r="K1005" t="s">
        <v>31</v>
      </c>
      <c r="L1005">
        <v>0</v>
      </c>
      <c r="M1005">
        <v>4.3</v>
      </c>
      <c r="N1005">
        <v>1</v>
      </c>
      <c r="O1005">
        <v>1</v>
      </c>
      <c r="P1005">
        <v>1</v>
      </c>
      <c r="Q1005">
        <v>1</v>
      </c>
      <c r="R1005">
        <v>1</v>
      </c>
      <c r="S1005">
        <v>1</v>
      </c>
      <c r="T1005" t="s">
        <v>32</v>
      </c>
      <c r="U1005" t="s">
        <v>33</v>
      </c>
      <c r="V1005">
        <v>460</v>
      </c>
      <c r="W1005">
        <v>111</v>
      </c>
    </row>
    <row r="1006" spans="1:23" x14ac:dyDescent="0.3">
      <c r="A1006" t="s">
        <v>833</v>
      </c>
      <c r="B1006" t="s">
        <v>834</v>
      </c>
      <c r="C1006" t="s">
        <v>62</v>
      </c>
      <c r="D1006" t="s">
        <v>835</v>
      </c>
      <c r="E1006">
        <v>106718</v>
      </c>
      <c r="F1006" t="s">
        <v>27</v>
      </c>
      <c r="G1006" t="s">
        <v>48</v>
      </c>
      <c r="H1006" t="s">
        <v>120</v>
      </c>
      <c r="I1006" t="s">
        <v>186</v>
      </c>
      <c r="J1006">
        <v>1911</v>
      </c>
      <c r="K1006" t="s">
        <v>31</v>
      </c>
      <c r="L1006">
        <v>0</v>
      </c>
      <c r="M1006">
        <v>4.3</v>
      </c>
      <c r="N1006">
        <v>1</v>
      </c>
      <c r="O1006">
        <v>1</v>
      </c>
      <c r="P1006">
        <v>1</v>
      </c>
      <c r="Q1006">
        <v>1</v>
      </c>
      <c r="R1006">
        <v>1</v>
      </c>
      <c r="S1006">
        <v>1</v>
      </c>
      <c r="T1006" t="s">
        <v>32</v>
      </c>
      <c r="U1006" t="s">
        <v>33</v>
      </c>
      <c r="V1006">
        <v>462</v>
      </c>
      <c r="W1006">
        <v>111</v>
      </c>
    </row>
    <row r="1007" spans="1:23" x14ac:dyDescent="0.3">
      <c r="A1007" t="s">
        <v>833</v>
      </c>
      <c r="B1007" t="s">
        <v>834</v>
      </c>
      <c r="C1007" t="s">
        <v>62</v>
      </c>
      <c r="D1007" t="s">
        <v>843</v>
      </c>
      <c r="E1007">
        <v>106718</v>
      </c>
      <c r="F1007" t="s">
        <v>27</v>
      </c>
      <c r="G1007" t="s">
        <v>48</v>
      </c>
      <c r="H1007" t="s">
        <v>120</v>
      </c>
      <c r="I1007" t="s">
        <v>186</v>
      </c>
      <c r="J1007">
        <v>1911</v>
      </c>
      <c r="K1007" t="s">
        <v>31</v>
      </c>
      <c r="L1007">
        <v>0</v>
      </c>
      <c r="M1007">
        <v>4.3</v>
      </c>
      <c r="N1007">
        <v>1</v>
      </c>
      <c r="O1007">
        <v>1</v>
      </c>
      <c r="P1007">
        <v>1</v>
      </c>
      <c r="Q1007">
        <v>1</v>
      </c>
      <c r="R1007">
        <v>1</v>
      </c>
      <c r="S1007">
        <v>1</v>
      </c>
      <c r="T1007" t="s">
        <v>32</v>
      </c>
      <c r="U1007" t="s">
        <v>33</v>
      </c>
      <c r="V1007">
        <v>460</v>
      </c>
      <c r="W1007">
        <v>111</v>
      </c>
    </row>
    <row r="1008" spans="1:23" x14ac:dyDescent="0.3">
      <c r="A1008" t="s">
        <v>833</v>
      </c>
      <c r="B1008" t="s">
        <v>834</v>
      </c>
      <c r="C1008" t="s">
        <v>62</v>
      </c>
      <c r="D1008" t="s">
        <v>852</v>
      </c>
      <c r="E1008">
        <v>106718</v>
      </c>
      <c r="F1008" t="s">
        <v>27</v>
      </c>
      <c r="G1008" t="s">
        <v>48</v>
      </c>
      <c r="H1008" t="s">
        <v>120</v>
      </c>
      <c r="I1008" t="s">
        <v>186</v>
      </c>
      <c r="J1008">
        <v>1911</v>
      </c>
      <c r="K1008" t="s">
        <v>31</v>
      </c>
      <c r="L1008">
        <v>0</v>
      </c>
      <c r="M1008">
        <v>4.3</v>
      </c>
      <c r="N1008">
        <v>1</v>
      </c>
      <c r="O1008">
        <v>1</v>
      </c>
      <c r="P1008">
        <v>1</v>
      </c>
      <c r="Q1008">
        <v>1</v>
      </c>
      <c r="R1008">
        <v>1</v>
      </c>
      <c r="S1008">
        <v>1</v>
      </c>
      <c r="T1008" t="s">
        <v>32</v>
      </c>
      <c r="U1008" t="s">
        <v>33</v>
      </c>
      <c r="V1008">
        <v>462</v>
      </c>
      <c r="W1008">
        <v>111</v>
      </c>
    </row>
    <row r="1009" spans="1:23" x14ac:dyDescent="0.3">
      <c r="A1009" t="s">
        <v>833</v>
      </c>
      <c r="B1009" t="s">
        <v>834</v>
      </c>
      <c r="C1009" t="s">
        <v>62</v>
      </c>
      <c r="D1009" t="s">
        <v>835</v>
      </c>
      <c r="E1009">
        <v>106718</v>
      </c>
      <c r="F1009" t="s">
        <v>27</v>
      </c>
      <c r="G1009" t="s">
        <v>48</v>
      </c>
      <c r="H1009" t="s">
        <v>120</v>
      </c>
      <c r="I1009" t="s">
        <v>186</v>
      </c>
      <c r="J1009">
        <v>1911</v>
      </c>
      <c r="K1009" t="s">
        <v>31</v>
      </c>
      <c r="L1009">
        <v>0</v>
      </c>
      <c r="M1009">
        <v>4.3</v>
      </c>
      <c r="N1009">
        <v>1</v>
      </c>
      <c r="O1009">
        <v>1</v>
      </c>
      <c r="P1009">
        <v>1</v>
      </c>
      <c r="Q1009">
        <v>1</v>
      </c>
      <c r="R1009">
        <v>1</v>
      </c>
      <c r="S1009">
        <v>1</v>
      </c>
      <c r="T1009" t="s">
        <v>32</v>
      </c>
      <c r="U1009" t="s">
        <v>33</v>
      </c>
      <c r="V1009">
        <v>462</v>
      </c>
      <c r="W1009">
        <v>111</v>
      </c>
    </row>
    <row r="1010" spans="1:23" x14ac:dyDescent="0.3">
      <c r="A1010" t="s">
        <v>833</v>
      </c>
      <c r="B1010" t="s">
        <v>834</v>
      </c>
      <c r="C1010" t="s">
        <v>62</v>
      </c>
      <c r="D1010" t="s">
        <v>835</v>
      </c>
      <c r="E1010">
        <v>106718</v>
      </c>
      <c r="F1010" t="s">
        <v>27</v>
      </c>
      <c r="G1010" t="s">
        <v>48</v>
      </c>
      <c r="H1010" t="s">
        <v>120</v>
      </c>
      <c r="I1010" t="s">
        <v>186</v>
      </c>
      <c r="J1010">
        <v>1911</v>
      </c>
      <c r="K1010" t="s">
        <v>31</v>
      </c>
      <c r="L1010">
        <v>0</v>
      </c>
      <c r="M1010">
        <v>4.3</v>
      </c>
      <c r="N1010">
        <v>1</v>
      </c>
      <c r="O1010">
        <v>1</v>
      </c>
      <c r="P1010">
        <v>1</v>
      </c>
      <c r="Q1010">
        <v>1</v>
      </c>
      <c r="R1010">
        <v>1</v>
      </c>
      <c r="S1010">
        <v>1</v>
      </c>
      <c r="T1010" t="s">
        <v>32</v>
      </c>
      <c r="U1010" t="s">
        <v>33</v>
      </c>
      <c r="V1010">
        <v>462</v>
      </c>
      <c r="W1010">
        <v>111</v>
      </c>
    </row>
    <row r="1011" spans="1:23" x14ac:dyDescent="0.3">
      <c r="A1011" t="s">
        <v>833</v>
      </c>
      <c r="B1011" t="s">
        <v>834</v>
      </c>
      <c r="C1011" t="s">
        <v>62</v>
      </c>
      <c r="D1011" t="s">
        <v>843</v>
      </c>
      <c r="E1011">
        <v>106718</v>
      </c>
      <c r="F1011" t="s">
        <v>27</v>
      </c>
      <c r="G1011" t="s">
        <v>48</v>
      </c>
      <c r="H1011" t="s">
        <v>120</v>
      </c>
      <c r="I1011" t="s">
        <v>186</v>
      </c>
      <c r="J1011">
        <v>1911</v>
      </c>
      <c r="K1011" t="s">
        <v>31</v>
      </c>
      <c r="L1011">
        <v>0</v>
      </c>
      <c r="M1011">
        <v>4.3</v>
      </c>
      <c r="N1011">
        <v>1</v>
      </c>
      <c r="O1011">
        <v>1</v>
      </c>
      <c r="P1011">
        <v>1</v>
      </c>
      <c r="Q1011">
        <v>1</v>
      </c>
      <c r="R1011">
        <v>1</v>
      </c>
      <c r="S1011">
        <v>1</v>
      </c>
      <c r="T1011" t="s">
        <v>32</v>
      </c>
      <c r="U1011" t="s">
        <v>33</v>
      </c>
      <c r="V1011">
        <v>460</v>
      </c>
      <c r="W1011">
        <v>111</v>
      </c>
    </row>
    <row r="1012" spans="1:23" x14ac:dyDescent="0.3">
      <c r="A1012" t="s">
        <v>833</v>
      </c>
      <c r="B1012" t="s">
        <v>834</v>
      </c>
      <c r="C1012" t="s">
        <v>62</v>
      </c>
      <c r="D1012" t="s">
        <v>835</v>
      </c>
      <c r="E1012">
        <v>106718</v>
      </c>
      <c r="F1012" t="s">
        <v>27</v>
      </c>
      <c r="G1012" t="s">
        <v>48</v>
      </c>
      <c r="H1012" t="s">
        <v>120</v>
      </c>
      <c r="I1012" t="s">
        <v>186</v>
      </c>
      <c r="J1012">
        <v>1911</v>
      </c>
      <c r="K1012" t="s">
        <v>31</v>
      </c>
      <c r="L1012">
        <v>0</v>
      </c>
      <c r="M1012">
        <v>4.3</v>
      </c>
      <c r="N1012">
        <v>1</v>
      </c>
      <c r="O1012">
        <v>1</v>
      </c>
      <c r="P1012">
        <v>1</v>
      </c>
      <c r="Q1012">
        <v>1</v>
      </c>
      <c r="R1012">
        <v>1</v>
      </c>
      <c r="S1012">
        <v>1</v>
      </c>
      <c r="T1012" t="s">
        <v>32</v>
      </c>
      <c r="U1012" t="s">
        <v>33</v>
      </c>
      <c r="V1012">
        <v>462</v>
      </c>
      <c r="W1012">
        <v>111</v>
      </c>
    </row>
    <row r="1013" spans="1:23" x14ac:dyDescent="0.3">
      <c r="A1013" t="s">
        <v>833</v>
      </c>
      <c r="B1013" t="s">
        <v>834</v>
      </c>
      <c r="C1013" t="s">
        <v>62</v>
      </c>
      <c r="D1013" t="s">
        <v>852</v>
      </c>
      <c r="E1013">
        <v>106718</v>
      </c>
      <c r="F1013" t="s">
        <v>27</v>
      </c>
      <c r="G1013" t="s">
        <v>48</v>
      </c>
      <c r="H1013" t="s">
        <v>120</v>
      </c>
      <c r="I1013" t="s">
        <v>186</v>
      </c>
      <c r="J1013">
        <v>1911</v>
      </c>
      <c r="K1013" t="s">
        <v>31</v>
      </c>
      <c r="L1013">
        <v>0</v>
      </c>
      <c r="M1013">
        <v>4.3</v>
      </c>
      <c r="N1013">
        <v>1</v>
      </c>
      <c r="O1013">
        <v>1</v>
      </c>
      <c r="P1013">
        <v>1</v>
      </c>
      <c r="Q1013">
        <v>1</v>
      </c>
      <c r="R1013">
        <v>1</v>
      </c>
      <c r="S1013">
        <v>1</v>
      </c>
      <c r="T1013" t="s">
        <v>32</v>
      </c>
      <c r="U1013" t="s">
        <v>33</v>
      </c>
      <c r="V1013">
        <v>462</v>
      </c>
      <c r="W1013">
        <v>111</v>
      </c>
    </row>
    <row r="1014" spans="1:23" x14ac:dyDescent="0.3">
      <c r="A1014" t="s">
        <v>833</v>
      </c>
      <c r="B1014" t="s">
        <v>834</v>
      </c>
      <c r="C1014" t="s">
        <v>62</v>
      </c>
      <c r="D1014" t="s">
        <v>843</v>
      </c>
      <c r="E1014">
        <v>106718</v>
      </c>
      <c r="F1014" t="s">
        <v>27</v>
      </c>
      <c r="G1014" t="s">
        <v>48</v>
      </c>
      <c r="H1014" t="s">
        <v>120</v>
      </c>
      <c r="I1014" t="s">
        <v>186</v>
      </c>
      <c r="J1014">
        <v>1911</v>
      </c>
      <c r="K1014" t="s">
        <v>31</v>
      </c>
      <c r="L1014">
        <v>0</v>
      </c>
      <c r="M1014">
        <v>4.3</v>
      </c>
      <c r="N1014">
        <v>1</v>
      </c>
      <c r="O1014">
        <v>1</v>
      </c>
      <c r="P1014">
        <v>1</v>
      </c>
      <c r="Q1014">
        <v>1</v>
      </c>
      <c r="R1014">
        <v>1</v>
      </c>
      <c r="S1014">
        <v>1</v>
      </c>
      <c r="T1014" t="s">
        <v>32</v>
      </c>
      <c r="U1014" t="s">
        <v>33</v>
      </c>
      <c r="V1014">
        <v>460</v>
      </c>
      <c r="W1014">
        <v>111</v>
      </c>
    </row>
    <row r="1015" spans="1:23" x14ac:dyDescent="0.3">
      <c r="A1015" t="s">
        <v>833</v>
      </c>
      <c r="B1015" t="s">
        <v>834</v>
      </c>
      <c r="C1015" t="s">
        <v>62</v>
      </c>
      <c r="D1015" t="s">
        <v>835</v>
      </c>
      <c r="E1015">
        <v>106718</v>
      </c>
      <c r="F1015" t="s">
        <v>27</v>
      </c>
      <c r="G1015" t="s">
        <v>48</v>
      </c>
      <c r="H1015" t="s">
        <v>120</v>
      </c>
      <c r="I1015" t="s">
        <v>186</v>
      </c>
      <c r="J1015">
        <v>1911</v>
      </c>
      <c r="K1015" t="s">
        <v>31</v>
      </c>
      <c r="L1015">
        <v>0</v>
      </c>
      <c r="M1015">
        <v>4.3</v>
      </c>
      <c r="N1015">
        <v>1</v>
      </c>
      <c r="O1015">
        <v>1</v>
      </c>
      <c r="P1015">
        <v>1</v>
      </c>
      <c r="Q1015">
        <v>1</v>
      </c>
      <c r="R1015">
        <v>1</v>
      </c>
      <c r="S1015">
        <v>1</v>
      </c>
      <c r="T1015" t="s">
        <v>32</v>
      </c>
      <c r="U1015" t="s">
        <v>33</v>
      </c>
      <c r="V1015">
        <v>462</v>
      </c>
      <c r="W1015">
        <v>111</v>
      </c>
    </row>
    <row r="1016" spans="1:23" x14ac:dyDescent="0.3">
      <c r="A1016" t="s">
        <v>833</v>
      </c>
      <c r="B1016" t="s">
        <v>834</v>
      </c>
      <c r="C1016" t="s">
        <v>62</v>
      </c>
      <c r="D1016" t="s">
        <v>843</v>
      </c>
      <c r="E1016">
        <v>106718</v>
      </c>
      <c r="F1016" t="s">
        <v>27</v>
      </c>
      <c r="G1016" t="s">
        <v>48</v>
      </c>
      <c r="H1016" t="s">
        <v>120</v>
      </c>
      <c r="I1016" t="s">
        <v>186</v>
      </c>
      <c r="J1016">
        <v>1911</v>
      </c>
      <c r="K1016" t="s">
        <v>31</v>
      </c>
      <c r="L1016">
        <v>0</v>
      </c>
      <c r="M1016">
        <v>4.3</v>
      </c>
      <c r="N1016">
        <v>1</v>
      </c>
      <c r="O1016">
        <v>1</v>
      </c>
      <c r="P1016">
        <v>1</v>
      </c>
      <c r="Q1016">
        <v>1</v>
      </c>
      <c r="R1016">
        <v>1</v>
      </c>
      <c r="S1016">
        <v>1</v>
      </c>
      <c r="T1016" t="s">
        <v>32</v>
      </c>
      <c r="U1016" t="s">
        <v>33</v>
      </c>
      <c r="V1016">
        <v>460</v>
      </c>
      <c r="W1016">
        <v>111</v>
      </c>
    </row>
    <row r="1017" spans="1:23" x14ac:dyDescent="0.3">
      <c r="A1017" t="s">
        <v>833</v>
      </c>
      <c r="B1017" t="s">
        <v>834</v>
      </c>
      <c r="C1017" t="s">
        <v>62</v>
      </c>
      <c r="D1017" t="s">
        <v>843</v>
      </c>
      <c r="E1017">
        <v>106718</v>
      </c>
      <c r="F1017" t="s">
        <v>27</v>
      </c>
      <c r="G1017" t="s">
        <v>48</v>
      </c>
      <c r="H1017" t="s">
        <v>120</v>
      </c>
      <c r="I1017" t="s">
        <v>186</v>
      </c>
      <c r="J1017">
        <v>1911</v>
      </c>
      <c r="K1017" t="s">
        <v>31</v>
      </c>
      <c r="L1017">
        <v>0</v>
      </c>
      <c r="M1017">
        <v>4.3</v>
      </c>
      <c r="N1017">
        <v>1</v>
      </c>
      <c r="O1017">
        <v>1</v>
      </c>
      <c r="P1017">
        <v>1</v>
      </c>
      <c r="Q1017">
        <v>1</v>
      </c>
      <c r="R1017">
        <v>1</v>
      </c>
      <c r="S1017">
        <v>1</v>
      </c>
      <c r="T1017" t="s">
        <v>32</v>
      </c>
      <c r="U1017" t="s">
        <v>33</v>
      </c>
      <c r="V1017">
        <v>460</v>
      </c>
      <c r="W1017">
        <v>111</v>
      </c>
    </row>
    <row r="1018" spans="1:23" x14ac:dyDescent="0.3">
      <c r="A1018" t="s">
        <v>833</v>
      </c>
      <c r="B1018" t="s">
        <v>834</v>
      </c>
      <c r="C1018" t="s">
        <v>62</v>
      </c>
      <c r="D1018" t="s">
        <v>852</v>
      </c>
      <c r="E1018">
        <v>106718</v>
      </c>
      <c r="F1018" t="s">
        <v>27</v>
      </c>
      <c r="G1018" t="s">
        <v>48</v>
      </c>
      <c r="H1018" t="s">
        <v>120</v>
      </c>
      <c r="I1018" t="s">
        <v>186</v>
      </c>
      <c r="J1018">
        <v>1911</v>
      </c>
      <c r="K1018" t="s">
        <v>31</v>
      </c>
      <c r="L1018">
        <v>0</v>
      </c>
      <c r="M1018">
        <v>4.3</v>
      </c>
      <c r="N1018">
        <v>1</v>
      </c>
      <c r="O1018">
        <v>1</v>
      </c>
      <c r="P1018">
        <v>1</v>
      </c>
      <c r="Q1018">
        <v>1</v>
      </c>
      <c r="R1018">
        <v>1</v>
      </c>
      <c r="S1018">
        <v>1</v>
      </c>
      <c r="T1018" t="s">
        <v>32</v>
      </c>
      <c r="U1018" t="s">
        <v>33</v>
      </c>
      <c r="V1018">
        <v>462</v>
      </c>
      <c r="W1018">
        <v>111</v>
      </c>
    </row>
    <row r="1019" spans="1:23" x14ac:dyDescent="0.3">
      <c r="A1019" t="s">
        <v>833</v>
      </c>
      <c r="B1019" t="s">
        <v>834</v>
      </c>
      <c r="C1019" t="s">
        <v>62</v>
      </c>
      <c r="D1019" t="s">
        <v>843</v>
      </c>
      <c r="E1019">
        <v>106718</v>
      </c>
      <c r="F1019" t="s">
        <v>27</v>
      </c>
      <c r="G1019" t="s">
        <v>48</v>
      </c>
      <c r="H1019" t="s">
        <v>120</v>
      </c>
      <c r="I1019" t="s">
        <v>186</v>
      </c>
      <c r="J1019">
        <v>1911</v>
      </c>
      <c r="K1019" t="s">
        <v>31</v>
      </c>
      <c r="L1019">
        <v>0</v>
      </c>
      <c r="M1019">
        <v>4.3</v>
      </c>
      <c r="N1019">
        <v>1</v>
      </c>
      <c r="O1019">
        <v>1</v>
      </c>
      <c r="P1019">
        <v>1</v>
      </c>
      <c r="Q1019">
        <v>1</v>
      </c>
      <c r="R1019">
        <v>1</v>
      </c>
      <c r="S1019">
        <v>1</v>
      </c>
      <c r="T1019" t="s">
        <v>32</v>
      </c>
      <c r="U1019" t="s">
        <v>33</v>
      </c>
      <c r="V1019">
        <v>460</v>
      </c>
      <c r="W1019">
        <v>111</v>
      </c>
    </row>
    <row r="1020" spans="1:23" x14ac:dyDescent="0.3">
      <c r="A1020" t="s">
        <v>833</v>
      </c>
      <c r="B1020" t="s">
        <v>834</v>
      </c>
      <c r="C1020" t="s">
        <v>62</v>
      </c>
      <c r="D1020" t="s">
        <v>843</v>
      </c>
      <c r="E1020">
        <v>106718</v>
      </c>
      <c r="F1020" t="s">
        <v>27</v>
      </c>
      <c r="G1020" t="s">
        <v>48</v>
      </c>
      <c r="H1020" t="s">
        <v>120</v>
      </c>
      <c r="I1020" t="s">
        <v>186</v>
      </c>
      <c r="J1020">
        <v>1911</v>
      </c>
      <c r="K1020" t="s">
        <v>31</v>
      </c>
      <c r="L1020">
        <v>0</v>
      </c>
      <c r="M1020">
        <v>4.3</v>
      </c>
      <c r="N1020">
        <v>1</v>
      </c>
      <c r="O1020">
        <v>1</v>
      </c>
      <c r="P1020">
        <v>1</v>
      </c>
      <c r="Q1020">
        <v>1</v>
      </c>
      <c r="R1020">
        <v>1</v>
      </c>
      <c r="S1020">
        <v>1</v>
      </c>
      <c r="T1020" t="s">
        <v>32</v>
      </c>
      <c r="U1020" t="s">
        <v>33</v>
      </c>
      <c r="V1020">
        <v>460</v>
      </c>
      <c r="W1020">
        <v>111</v>
      </c>
    </row>
    <row r="1021" spans="1:23" x14ac:dyDescent="0.3">
      <c r="A1021" t="s">
        <v>833</v>
      </c>
      <c r="B1021" t="s">
        <v>834</v>
      </c>
      <c r="C1021" t="s">
        <v>62</v>
      </c>
      <c r="D1021" t="s">
        <v>835</v>
      </c>
      <c r="E1021">
        <v>106718</v>
      </c>
      <c r="F1021" t="s">
        <v>27</v>
      </c>
      <c r="G1021" t="s">
        <v>48</v>
      </c>
      <c r="H1021" t="s">
        <v>120</v>
      </c>
      <c r="I1021" t="s">
        <v>186</v>
      </c>
      <c r="J1021">
        <v>1911</v>
      </c>
      <c r="K1021" t="s">
        <v>31</v>
      </c>
      <c r="L1021">
        <v>0</v>
      </c>
      <c r="M1021">
        <v>4.3</v>
      </c>
      <c r="N1021">
        <v>1</v>
      </c>
      <c r="O1021">
        <v>1</v>
      </c>
      <c r="P1021">
        <v>1</v>
      </c>
      <c r="Q1021">
        <v>1</v>
      </c>
      <c r="R1021">
        <v>1</v>
      </c>
      <c r="S1021">
        <v>1</v>
      </c>
      <c r="T1021" t="s">
        <v>32</v>
      </c>
      <c r="U1021" t="s">
        <v>33</v>
      </c>
      <c r="V1021">
        <v>462</v>
      </c>
      <c r="W1021">
        <v>111</v>
      </c>
    </row>
    <row r="1022" spans="1:23" x14ac:dyDescent="0.3">
      <c r="A1022" t="s">
        <v>833</v>
      </c>
      <c r="B1022" t="s">
        <v>834</v>
      </c>
      <c r="C1022" t="s">
        <v>62</v>
      </c>
      <c r="D1022" t="s">
        <v>852</v>
      </c>
      <c r="E1022">
        <v>106718</v>
      </c>
      <c r="F1022" t="s">
        <v>27</v>
      </c>
      <c r="G1022" t="s">
        <v>48</v>
      </c>
      <c r="H1022" t="s">
        <v>120</v>
      </c>
      <c r="I1022" t="s">
        <v>186</v>
      </c>
      <c r="J1022">
        <v>1911</v>
      </c>
      <c r="K1022" t="s">
        <v>31</v>
      </c>
      <c r="L1022">
        <v>0</v>
      </c>
      <c r="M1022">
        <v>4.3</v>
      </c>
      <c r="N1022">
        <v>1</v>
      </c>
      <c r="O1022">
        <v>1</v>
      </c>
      <c r="P1022">
        <v>1</v>
      </c>
      <c r="Q1022">
        <v>1</v>
      </c>
      <c r="R1022">
        <v>1</v>
      </c>
      <c r="S1022">
        <v>1</v>
      </c>
      <c r="T1022" t="s">
        <v>32</v>
      </c>
      <c r="U1022" t="s">
        <v>33</v>
      </c>
      <c r="V1022">
        <v>462</v>
      </c>
      <c r="W1022">
        <v>111</v>
      </c>
    </row>
    <row r="1023" spans="1:23" x14ac:dyDescent="0.3">
      <c r="A1023" t="s">
        <v>833</v>
      </c>
      <c r="B1023" t="s">
        <v>834</v>
      </c>
      <c r="C1023" t="s">
        <v>62</v>
      </c>
      <c r="D1023" t="s">
        <v>835</v>
      </c>
      <c r="E1023">
        <v>106718</v>
      </c>
      <c r="F1023" t="s">
        <v>27</v>
      </c>
      <c r="G1023" t="s">
        <v>48</v>
      </c>
      <c r="H1023" t="s">
        <v>120</v>
      </c>
      <c r="I1023" t="s">
        <v>186</v>
      </c>
      <c r="J1023">
        <v>1911</v>
      </c>
      <c r="K1023" t="s">
        <v>31</v>
      </c>
      <c r="L1023">
        <v>0</v>
      </c>
      <c r="M1023">
        <v>4.3</v>
      </c>
      <c r="N1023">
        <v>1</v>
      </c>
      <c r="O1023">
        <v>1</v>
      </c>
      <c r="P1023">
        <v>1</v>
      </c>
      <c r="Q1023">
        <v>1</v>
      </c>
      <c r="R1023">
        <v>1</v>
      </c>
      <c r="S1023">
        <v>1</v>
      </c>
      <c r="T1023" t="s">
        <v>32</v>
      </c>
      <c r="U1023" t="s">
        <v>33</v>
      </c>
      <c r="V1023">
        <v>462</v>
      </c>
      <c r="W1023">
        <v>111</v>
      </c>
    </row>
    <row r="1024" spans="1:23" x14ac:dyDescent="0.3">
      <c r="A1024" t="s">
        <v>676</v>
      </c>
      <c r="B1024" t="s">
        <v>58</v>
      </c>
      <c r="C1024" t="s">
        <v>677</v>
      </c>
      <c r="D1024" t="s">
        <v>678</v>
      </c>
      <c r="E1024">
        <v>106771</v>
      </c>
      <c r="F1024" t="s">
        <v>67</v>
      </c>
      <c r="G1024" t="s">
        <v>28</v>
      </c>
      <c r="H1024" t="s">
        <v>101</v>
      </c>
      <c r="I1024" t="s">
        <v>102</v>
      </c>
      <c r="J1024">
        <v>1981</v>
      </c>
      <c r="K1024" t="s">
        <v>204</v>
      </c>
      <c r="L1024">
        <v>0</v>
      </c>
      <c r="M1024">
        <v>3.6</v>
      </c>
      <c r="N1024">
        <v>1</v>
      </c>
      <c r="O1024">
        <v>0</v>
      </c>
      <c r="P1024">
        <v>1</v>
      </c>
      <c r="Q1024">
        <v>1</v>
      </c>
      <c r="R1024">
        <v>1</v>
      </c>
      <c r="S1024">
        <v>1</v>
      </c>
      <c r="T1024" t="s">
        <v>32</v>
      </c>
      <c r="U1024" t="s">
        <v>51</v>
      </c>
      <c r="V1024">
        <v>389</v>
      </c>
      <c r="W1024">
        <v>41</v>
      </c>
    </row>
    <row r="1025" spans="1:23" x14ac:dyDescent="0.3">
      <c r="A1025" t="s">
        <v>676</v>
      </c>
      <c r="B1025" t="s">
        <v>58</v>
      </c>
      <c r="C1025" t="s">
        <v>677</v>
      </c>
      <c r="D1025" t="s">
        <v>678</v>
      </c>
      <c r="E1025">
        <v>106771</v>
      </c>
      <c r="F1025" t="s">
        <v>67</v>
      </c>
      <c r="G1025" t="s">
        <v>28</v>
      </c>
      <c r="H1025" t="s">
        <v>101</v>
      </c>
      <c r="I1025" t="s">
        <v>102</v>
      </c>
      <c r="J1025">
        <v>1981</v>
      </c>
      <c r="K1025" t="s">
        <v>204</v>
      </c>
      <c r="L1025">
        <v>0</v>
      </c>
      <c r="M1025">
        <v>3.6</v>
      </c>
      <c r="N1025">
        <v>1</v>
      </c>
      <c r="O1025">
        <v>0</v>
      </c>
      <c r="P1025">
        <v>1</v>
      </c>
      <c r="Q1025">
        <v>1</v>
      </c>
      <c r="R1025">
        <v>1</v>
      </c>
      <c r="S1025">
        <v>1</v>
      </c>
      <c r="T1025" t="s">
        <v>32</v>
      </c>
      <c r="U1025" t="s">
        <v>51</v>
      </c>
      <c r="V1025">
        <v>389</v>
      </c>
      <c r="W1025">
        <v>41</v>
      </c>
    </row>
    <row r="1026" spans="1:23" x14ac:dyDescent="0.3">
      <c r="A1026" t="s">
        <v>676</v>
      </c>
      <c r="B1026" t="s">
        <v>58</v>
      </c>
      <c r="C1026" t="s">
        <v>677</v>
      </c>
      <c r="D1026" t="s">
        <v>678</v>
      </c>
      <c r="E1026">
        <v>106771</v>
      </c>
      <c r="F1026" t="s">
        <v>67</v>
      </c>
      <c r="G1026" t="s">
        <v>28</v>
      </c>
      <c r="H1026" t="s">
        <v>101</v>
      </c>
      <c r="I1026" t="s">
        <v>102</v>
      </c>
      <c r="J1026">
        <v>1981</v>
      </c>
      <c r="K1026" t="s">
        <v>204</v>
      </c>
      <c r="L1026">
        <v>0</v>
      </c>
      <c r="M1026">
        <v>3.6</v>
      </c>
      <c r="N1026">
        <v>1</v>
      </c>
      <c r="O1026">
        <v>0</v>
      </c>
      <c r="P1026">
        <v>1</v>
      </c>
      <c r="Q1026">
        <v>1</v>
      </c>
      <c r="R1026">
        <v>1</v>
      </c>
      <c r="S1026">
        <v>1</v>
      </c>
      <c r="T1026" t="s">
        <v>32</v>
      </c>
      <c r="U1026" t="s">
        <v>51</v>
      </c>
      <c r="V1026">
        <v>389</v>
      </c>
      <c r="W1026">
        <v>41</v>
      </c>
    </row>
    <row r="1027" spans="1:23" x14ac:dyDescent="0.3">
      <c r="A1027" t="s">
        <v>833</v>
      </c>
      <c r="B1027" t="s">
        <v>834</v>
      </c>
      <c r="C1027" t="s">
        <v>62</v>
      </c>
      <c r="D1027" t="s">
        <v>835</v>
      </c>
      <c r="E1027">
        <v>106785</v>
      </c>
      <c r="F1027" t="s">
        <v>27</v>
      </c>
      <c r="G1027" t="s">
        <v>48</v>
      </c>
      <c r="H1027" t="s">
        <v>120</v>
      </c>
      <c r="I1027" t="s">
        <v>186</v>
      </c>
      <c r="J1027">
        <v>1911</v>
      </c>
      <c r="K1027" t="s">
        <v>31</v>
      </c>
      <c r="L1027">
        <v>0</v>
      </c>
      <c r="M1027">
        <v>4.3</v>
      </c>
      <c r="N1027">
        <v>1</v>
      </c>
      <c r="O1027">
        <v>1</v>
      </c>
      <c r="P1027">
        <v>1</v>
      </c>
      <c r="Q1027">
        <v>1</v>
      </c>
      <c r="R1027">
        <v>1</v>
      </c>
      <c r="S1027">
        <v>1</v>
      </c>
      <c r="T1027" t="s">
        <v>32</v>
      </c>
      <c r="U1027" t="s">
        <v>33</v>
      </c>
      <c r="V1027">
        <v>462</v>
      </c>
      <c r="W1027">
        <v>111</v>
      </c>
    </row>
    <row r="1028" spans="1:23" x14ac:dyDescent="0.3">
      <c r="A1028" t="s">
        <v>833</v>
      </c>
      <c r="B1028" t="s">
        <v>834</v>
      </c>
      <c r="C1028" t="s">
        <v>62</v>
      </c>
      <c r="D1028" t="s">
        <v>852</v>
      </c>
      <c r="E1028">
        <v>106785</v>
      </c>
      <c r="F1028" t="s">
        <v>27</v>
      </c>
      <c r="G1028" t="s">
        <v>48</v>
      </c>
      <c r="H1028" t="s">
        <v>120</v>
      </c>
      <c r="I1028" t="s">
        <v>186</v>
      </c>
      <c r="J1028">
        <v>1911</v>
      </c>
      <c r="K1028" t="s">
        <v>31</v>
      </c>
      <c r="L1028">
        <v>0</v>
      </c>
      <c r="M1028">
        <v>4.3</v>
      </c>
      <c r="N1028">
        <v>1</v>
      </c>
      <c r="O1028">
        <v>1</v>
      </c>
      <c r="P1028">
        <v>1</v>
      </c>
      <c r="Q1028">
        <v>1</v>
      </c>
      <c r="R1028">
        <v>1</v>
      </c>
      <c r="S1028">
        <v>1</v>
      </c>
      <c r="T1028" t="s">
        <v>32</v>
      </c>
      <c r="U1028" t="s">
        <v>33</v>
      </c>
      <c r="V1028">
        <v>462</v>
      </c>
      <c r="W1028">
        <v>111</v>
      </c>
    </row>
    <row r="1029" spans="1:23" x14ac:dyDescent="0.3">
      <c r="A1029" t="s">
        <v>833</v>
      </c>
      <c r="B1029" t="s">
        <v>834</v>
      </c>
      <c r="C1029" t="s">
        <v>62</v>
      </c>
      <c r="D1029" t="s">
        <v>835</v>
      </c>
      <c r="E1029">
        <v>106785</v>
      </c>
      <c r="F1029" t="s">
        <v>27</v>
      </c>
      <c r="G1029" t="s">
        <v>48</v>
      </c>
      <c r="H1029" t="s">
        <v>120</v>
      </c>
      <c r="I1029" t="s">
        <v>186</v>
      </c>
      <c r="J1029">
        <v>1911</v>
      </c>
      <c r="K1029" t="s">
        <v>31</v>
      </c>
      <c r="L1029">
        <v>0</v>
      </c>
      <c r="M1029">
        <v>4.3</v>
      </c>
      <c r="N1029">
        <v>1</v>
      </c>
      <c r="O1029">
        <v>1</v>
      </c>
      <c r="P1029">
        <v>1</v>
      </c>
      <c r="Q1029">
        <v>1</v>
      </c>
      <c r="R1029">
        <v>1</v>
      </c>
      <c r="S1029">
        <v>1</v>
      </c>
      <c r="T1029" t="s">
        <v>32</v>
      </c>
      <c r="U1029" t="s">
        <v>33</v>
      </c>
      <c r="V1029">
        <v>462</v>
      </c>
      <c r="W1029">
        <v>111</v>
      </c>
    </row>
    <row r="1030" spans="1:23" x14ac:dyDescent="0.3">
      <c r="A1030" t="s">
        <v>833</v>
      </c>
      <c r="B1030" t="s">
        <v>834</v>
      </c>
      <c r="C1030" t="s">
        <v>62</v>
      </c>
      <c r="D1030" t="s">
        <v>852</v>
      </c>
      <c r="E1030">
        <v>106785</v>
      </c>
      <c r="F1030" t="s">
        <v>27</v>
      </c>
      <c r="G1030" t="s">
        <v>48</v>
      </c>
      <c r="H1030" t="s">
        <v>120</v>
      </c>
      <c r="I1030" t="s">
        <v>186</v>
      </c>
      <c r="J1030">
        <v>1911</v>
      </c>
      <c r="K1030" t="s">
        <v>31</v>
      </c>
      <c r="L1030">
        <v>0</v>
      </c>
      <c r="M1030">
        <v>4.3</v>
      </c>
      <c r="N1030">
        <v>1</v>
      </c>
      <c r="O1030">
        <v>1</v>
      </c>
      <c r="P1030">
        <v>1</v>
      </c>
      <c r="Q1030">
        <v>1</v>
      </c>
      <c r="R1030">
        <v>1</v>
      </c>
      <c r="S1030">
        <v>1</v>
      </c>
      <c r="T1030" t="s">
        <v>32</v>
      </c>
      <c r="U1030" t="s">
        <v>33</v>
      </c>
      <c r="V1030">
        <v>462</v>
      </c>
      <c r="W1030">
        <v>111</v>
      </c>
    </row>
    <row r="1031" spans="1:23" x14ac:dyDescent="0.3">
      <c r="A1031" t="s">
        <v>328</v>
      </c>
      <c r="B1031" t="s">
        <v>58</v>
      </c>
      <c r="C1031" t="s">
        <v>329</v>
      </c>
      <c r="D1031" t="s">
        <v>330</v>
      </c>
      <c r="E1031">
        <v>106961</v>
      </c>
      <c r="F1031" t="s">
        <v>60</v>
      </c>
      <c r="G1031" t="s">
        <v>48</v>
      </c>
      <c r="H1031" t="s">
        <v>56</v>
      </c>
      <c r="I1031" t="s">
        <v>56</v>
      </c>
      <c r="K1031" t="s">
        <v>50</v>
      </c>
      <c r="L1031">
        <v>0</v>
      </c>
      <c r="N1031">
        <v>1</v>
      </c>
      <c r="O1031">
        <v>0</v>
      </c>
      <c r="P1031">
        <v>0</v>
      </c>
      <c r="Q1031">
        <v>0</v>
      </c>
      <c r="R1031">
        <v>0</v>
      </c>
      <c r="S1031">
        <v>1</v>
      </c>
      <c r="T1031" t="s">
        <v>32</v>
      </c>
      <c r="U1031" t="s">
        <v>42</v>
      </c>
      <c r="V1031">
        <v>205</v>
      </c>
    </row>
    <row r="1032" spans="1:23" x14ac:dyDescent="0.3">
      <c r="A1032" t="s">
        <v>1191</v>
      </c>
      <c r="B1032" t="s">
        <v>387</v>
      </c>
      <c r="C1032" t="s">
        <v>1084</v>
      </c>
      <c r="D1032" t="s">
        <v>1192</v>
      </c>
      <c r="E1032">
        <v>107055</v>
      </c>
      <c r="F1032" t="s">
        <v>47</v>
      </c>
      <c r="G1032" t="s">
        <v>48</v>
      </c>
      <c r="H1032" t="s">
        <v>29</v>
      </c>
      <c r="I1032" t="s">
        <v>69</v>
      </c>
      <c r="J1032">
        <v>2019</v>
      </c>
      <c r="K1032" t="s">
        <v>50</v>
      </c>
      <c r="L1032">
        <v>0</v>
      </c>
      <c r="M1032">
        <v>5</v>
      </c>
      <c r="N1032">
        <v>1</v>
      </c>
      <c r="O1032">
        <v>0</v>
      </c>
      <c r="P1032">
        <v>0</v>
      </c>
      <c r="Q1032">
        <v>0</v>
      </c>
      <c r="R1032">
        <v>1</v>
      </c>
      <c r="S1032">
        <v>0</v>
      </c>
      <c r="T1032" t="s">
        <v>222</v>
      </c>
      <c r="U1032" t="s">
        <v>51</v>
      </c>
      <c r="V1032">
        <v>473</v>
      </c>
      <c r="W1032">
        <v>3</v>
      </c>
    </row>
    <row r="1033" spans="1:23" x14ac:dyDescent="0.3">
      <c r="A1033" t="s">
        <v>343</v>
      </c>
      <c r="B1033" t="s">
        <v>1860</v>
      </c>
      <c r="C1033" t="s">
        <v>345</v>
      </c>
      <c r="D1033" t="s">
        <v>1861</v>
      </c>
      <c r="E1033">
        <v>107092</v>
      </c>
      <c r="F1033" t="s">
        <v>67</v>
      </c>
      <c r="G1033" t="s">
        <v>347</v>
      </c>
      <c r="H1033" t="s">
        <v>348</v>
      </c>
      <c r="I1033" t="s">
        <v>348</v>
      </c>
      <c r="J1033">
        <v>1951</v>
      </c>
      <c r="K1033" t="s">
        <v>50</v>
      </c>
      <c r="L1033">
        <v>0</v>
      </c>
      <c r="M1033">
        <v>4.3</v>
      </c>
      <c r="N1033">
        <v>1</v>
      </c>
      <c r="O1033">
        <v>0</v>
      </c>
      <c r="P1033">
        <v>0</v>
      </c>
      <c r="Q1033">
        <v>1</v>
      </c>
      <c r="R1033">
        <v>1</v>
      </c>
      <c r="S1033">
        <v>1</v>
      </c>
      <c r="T1033" t="s">
        <v>1725</v>
      </c>
      <c r="U1033" t="s">
        <v>42</v>
      </c>
      <c r="V1033">
        <v>359</v>
      </c>
      <c r="W1033">
        <v>71</v>
      </c>
    </row>
    <row r="1034" spans="1:23" x14ac:dyDescent="0.3">
      <c r="A1034" t="s">
        <v>605</v>
      </c>
      <c r="B1034" t="s">
        <v>58</v>
      </c>
      <c r="C1034" t="s">
        <v>606</v>
      </c>
      <c r="D1034" t="s">
        <v>607</v>
      </c>
      <c r="E1034">
        <v>107210</v>
      </c>
      <c r="F1034" t="s">
        <v>27</v>
      </c>
      <c r="G1034" t="s">
        <v>48</v>
      </c>
      <c r="H1034" t="s">
        <v>120</v>
      </c>
      <c r="I1034" t="s">
        <v>186</v>
      </c>
      <c r="J1034">
        <v>1987</v>
      </c>
      <c r="K1034" t="s">
        <v>82</v>
      </c>
      <c r="L1034">
        <v>0</v>
      </c>
      <c r="M1034">
        <v>4.3</v>
      </c>
      <c r="N1034">
        <v>1</v>
      </c>
      <c r="O1034">
        <v>0</v>
      </c>
      <c r="P1034">
        <v>0</v>
      </c>
      <c r="Q1034">
        <v>0</v>
      </c>
      <c r="R1034">
        <v>1</v>
      </c>
      <c r="S1034">
        <v>0</v>
      </c>
      <c r="T1034" t="s">
        <v>32</v>
      </c>
      <c r="U1034" t="s">
        <v>42</v>
      </c>
      <c r="V1034">
        <v>419</v>
      </c>
      <c r="W1034">
        <v>35</v>
      </c>
    </row>
    <row r="1035" spans="1:23" x14ac:dyDescent="0.3">
      <c r="A1035" t="s">
        <v>605</v>
      </c>
      <c r="B1035" t="s">
        <v>58</v>
      </c>
      <c r="C1035" t="s">
        <v>606</v>
      </c>
      <c r="D1035" t="s">
        <v>607</v>
      </c>
      <c r="E1035">
        <v>107210</v>
      </c>
      <c r="F1035" t="s">
        <v>27</v>
      </c>
      <c r="G1035" t="s">
        <v>48</v>
      </c>
      <c r="H1035" t="s">
        <v>120</v>
      </c>
      <c r="I1035" t="s">
        <v>186</v>
      </c>
      <c r="J1035">
        <v>1987</v>
      </c>
      <c r="K1035" t="s">
        <v>82</v>
      </c>
      <c r="L1035">
        <v>0</v>
      </c>
      <c r="M1035">
        <v>4.3</v>
      </c>
      <c r="N1035">
        <v>1</v>
      </c>
      <c r="O1035">
        <v>0</v>
      </c>
      <c r="P1035">
        <v>0</v>
      </c>
      <c r="Q1035">
        <v>0</v>
      </c>
      <c r="R1035">
        <v>1</v>
      </c>
      <c r="S1035">
        <v>0</v>
      </c>
      <c r="T1035" t="s">
        <v>32</v>
      </c>
      <c r="U1035" t="s">
        <v>42</v>
      </c>
      <c r="V1035">
        <v>419</v>
      </c>
      <c r="W1035">
        <v>35</v>
      </c>
    </row>
    <row r="1036" spans="1:23" x14ac:dyDescent="0.3">
      <c r="A1036" t="s">
        <v>773</v>
      </c>
      <c r="B1036" t="s">
        <v>774</v>
      </c>
      <c r="C1036" t="s">
        <v>168</v>
      </c>
      <c r="D1036" t="s">
        <v>775</v>
      </c>
      <c r="E1036">
        <v>107323</v>
      </c>
      <c r="F1036" t="s">
        <v>151</v>
      </c>
      <c r="G1036" t="s">
        <v>48</v>
      </c>
      <c r="H1036" t="s">
        <v>110</v>
      </c>
      <c r="I1036" t="s">
        <v>554</v>
      </c>
      <c r="K1036" t="s">
        <v>261</v>
      </c>
      <c r="L1036">
        <v>0</v>
      </c>
      <c r="M1036">
        <v>3.6</v>
      </c>
      <c r="N1036">
        <v>1</v>
      </c>
      <c r="O1036">
        <v>0</v>
      </c>
      <c r="P1036">
        <v>0</v>
      </c>
      <c r="Q1036">
        <v>0</v>
      </c>
      <c r="R1036">
        <v>0</v>
      </c>
      <c r="S1036">
        <v>0</v>
      </c>
      <c r="T1036" t="s">
        <v>32</v>
      </c>
      <c r="U1036" t="s">
        <v>51</v>
      </c>
      <c r="V1036">
        <v>131</v>
      </c>
    </row>
    <row r="1037" spans="1:23" x14ac:dyDescent="0.3">
      <c r="A1037" t="s">
        <v>773</v>
      </c>
      <c r="B1037" t="s">
        <v>774</v>
      </c>
      <c r="C1037" t="s">
        <v>168</v>
      </c>
      <c r="D1037" t="s">
        <v>775</v>
      </c>
      <c r="E1037">
        <v>107323</v>
      </c>
      <c r="F1037" t="s">
        <v>151</v>
      </c>
      <c r="G1037" t="s">
        <v>48</v>
      </c>
      <c r="H1037" t="s">
        <v>110</v>
      </c>
      <c r="I1037" t="s">
        <v>554</v>
      </c>
      <c r="K1037" t="s">
        <v>261</v>
      </c>
      <c r="L1037">
        <v>0</v>
      </c>
      <c r="M1037">
        <v>3.6</v>
      </c>
      <c r="N1037">
        <v>1</v>
      </c>
      <c r="O1037">
        <v>0</v>
      </c>
      <c r="P1037">
        <v>0</v>
      </c>
      <c r="Q1037">
        <v>0</v>
      </c>
      <c r="R1037">
        <v>0</v>
      </c>
      <c r="S1037">
        <v>0</v>
      </c>
      <c r="T1037" t="s">
        <v>32</v>
      </c>
      <c r="U1037" t="s">
        <v>51</v>
      </c>
      <c r="V1037">
        <v>131</v>
      </c>
    </row>
    <row r="1038" spans="1:23" x14ac:dyDescent="0.3">
      <c r="A1038" t="s">
        <v>773</v>
      </c>
      <c r="B1038" t="s">
        <v>774</v>
      </c>
      <c r="C1038" t="s">
        <v>168</v>
      </c>
      <c r="D1038" t="s">
        <v>775</v>
      </c>
      <c r="E1038">
        <v>107323</v>
      </c>
      <c r="F1038" t="s">
        <v>151</v>
      </c>
      <c r="G1038" t="s">
        <v>48</v>
      </c>
      <c r="H1038" t="s">
        <v>110</v>
      </c>
      <c r="I1038" t="s">
        <v>554</v>
      </c>
      <c r="K1038" t="s">
        <v>261</v>
      </c>
      <c r="L1038">
        <v>0</v>
      </c>
      <c r="M1038">
        <v>3.6</v>
      </c>
      <c r="N1038">
        <v>1</v>
      </c>
      <c r="O1038">
        <v>0</v>
      </c>
      <c r="P1038">
        <v>0</v>
      </c>
      <c r="Q1038">
        <v>0</v>
      </c>
      <c r="R1038">
        <v>0</v>
      </c>
      <c r="S1038">
        <v>0</v>
      </c>
      <c r="T1038" t="s">
        <v>32</v>
      </c>
      <c r="U1038" t="s">
        <v>51</v>
      </c>
      <c r="V1038">
        <v>131</v>
      </c>
    </row>
    <row r="1039" spans="1:23" x14ac:dyDescent="0.3">
      <c r="A1039" t="s">
        <v>1963</v>
      </c>
      <c r="B1039" t="s">
        <v>1964</v>
      </c>
      <c r="C1039" t="s">
        <v>767</v>
      </c>
      <c r="D1039" t="s">
        <v>1965</v>
      </c>
      <c r="E1039">
        <v>107398</v>
      </c>
      <c r="F1039" t="s">
        <v>60</v>
      </c>
      <c r="G1039" t="s">
        <v>48</v>
      </c>
      <c r="H1039" t="s">
        <v>29</v>
      </c>
      <c r="I1039" t="s">
        <v>30</v>
      </c>
      <c r="K1039" t="s">
        <v>112</v>
      </c>
      <c r="L1039">
        <v>0</v>
      </c>
      <c r="N1039">
        <v>1</v>
      </c>
      <c r="O1039">
        <v>0</v>
      </c>
      <c r="P1039">
        <v>0</v>
      </c>
      <c r="Q1039">
        <v>0</v>
      </c>
      <c r="R1039">
        <v>0</v>
      </c>
      <c r="S1039">
        <v>0</v>
      </c>
      <c r="T1039" t="s">
        <v>1725</v>
      </c>
      <c r="U1039" t="s">
        <v>42</v>
      </c>
      <c r="V1039">
        <v>32</v>
      </c>
    </row>
    <row r="1040" spans="1:23" x14ac:dyDescent="0.3">
      <c r="A1040" t="s">
        <v>1810</v>
      </c>
      <c r="B1040" t="s">
        <v>1759</v>
      </c>
      <c r="C1040" t="s">
        <v>1811</v>
      </c>
      <c r="D1040" t="s">
        <v>1812</v>
      </c>
      <c r="E1040">
        <v>107500</v>
      </c>
      <c r="F1040" t="s">
        <v>60</v>
      </c>
      <c r="G1040" t="s">
        <v>28</v>
      </c>
      <c r="H1040" t="s">
        <v>56</v>
      </c>
      <c r="I1040" t="s">
        <v>56</v>
      </c>
      <c r="K1040" t="s">
        <v>50</v>
      </c>
      <c r="L1040">
        <v>0</v>
      </c>
      <c r="N1040">
        <v>1</v>
      </c>
      <c r="O1040">
        <v>0</v>
      </c>
      <c r="P1040">
        <v>0</v>
      </c>
      <c r="Q1040">
        <v>0</v>
      </c>
      <c r="R1040">
        <v>1</v>
      </c>
      <c r="S1040">
        <v>1</v>
      </c>
      <c r="T1040" t="s">
        <v>1725</v>
      </c>
      <c r="U1040" t="s">
        <v>42</v>
      </c>
      <c r="V1040">
        <v>393</v>
      </c>
    </row>
    <row r="1041" spans="1:23" x14ac:dyDescent="0.3">
      <c r="A1041" t="s">
        <v>1120</v>
      </c>
      <c r="B1041" t="s">
        <v>1982</v>
      </c>
      <c r="C1041" t="s">
        <v>95</v>
      </c>
      <c r="D1041" t="s">
        <v>1983</v>
      </c>
      <c r="E1041">
        <v>107500</v>
      </c>
      <c r="F1041" t="s">
        <v>27</v>
      </c>
      <c r="G1041" t="s">
        <v>265</v>
      </c>
      <c r="H1041" t="s">
        <v>162</v>
      </c>
      <c r="I1041" t="s">
        <v>1124</v>
      </c>
      <c r="J1041">
        <v>1625</v>
      </c>
      <c r="K1041" t="s">
        <v>31</v>
      </c>
      <c r="L1041">
        <v>0</v>
      </c>
      <c r="M1041">
        <v>3.6</v>
      </c>
      <c r="N1041">
        <v>0</v>
      </c>
      <c r="O1041">
        <v>0</v>
      </c>
      <c r="P1041">
        <v>0</v>
      </c>
      <c r="Q1041">
        <v>0</v>
      </c>
      <c r="R1041">
        <v>0</v>
      </c>
      <c r="S1041">
        <v>0</v>
      </c>
      <c r="T1041" t="s">
        <v>1725</v>
      </c>
      <c r="U1041" t="s">
        <v>51</v>
      </c>
      <c r="V1041">
        <v>715</v>
      </c>
      <c r="W1041">
        <v>397</v>
      </c>
    </row>
    <row r="1042" spans="1:23" x14ac:dyDescent="0.3">
      <c r="A1042" t="s">
        <v>662</v>
      </c>
      <c r="B1042" t="s">
        <v>58</v>
      </c>
      <c r="C1042" t="s">
        <v>663</v>
      </c>
      <c r="D1042" t="s">
        <v>664</v>
      </c>
      <c r="E1042">
        <v>107694</v>
      </c>
      <c r="F1042" t="s">
        <v>47</v>
      </c>
      <c r="G1042" t="s">
        <v>265</v>
      </c>
      <c r="H1042" t="s">
        <v>80</v>
      </c>
      <c r="I1042" t="s">
        <v>545</v>
      </c>
      <c r="J1042">
        <v>1955</v>
      </c>
      <c r="K1042" t="s">
        <v>50</v>
      </c>
      <c r="L1042">
        <v>0</v>
      </c>
      <c r="M1042">
        <v>4</v>
      </c>
      <c r="N1042">
        <v>1</v>
      </c>
      <c r="O1042">
        <v>1</v>
      </c>
      <c r="P1042">
        <v>0</v>
      </c>
      <c r="Q1042">
        <v>0</v>
      </c>
      <c r="R1042">
        <v>0</v>
      </c>
      <c r="S1042">
        <v>0</v>
      </c>
      <c r="T1042" t="s">
        <v>32</v>
      </c>
      <c r="U1042" t="s">
        <v>51</v>
      </c>
      <c r="V1042">
        <v>1245</v>
      </c>
      <c r="W1042">
        <v>67</v>
      </c>
    </row>
    <row r="1043" spans="1:23" x14ac:dyDescent="0.3">
      <c r="A1043" t="s">
        <v>662</v>
      </c>
      <c r="B1043" t="s">
        <v>58</v>
      </c>
      <c r="C1043" t="s">
        <v>663</v>
      </c>
      <c r="D1043" t="s">
        <v>664</v>
      </c>
      <c r="E1043">
        <v>107694</v>
      </c>
      <c r="F1043" t="s">
        <v>47</v>
      </c>
      <c r="G1043" t="s">
        <v>265</v>
      </c>
      <c r="H1043" t="s">
        <v>80</v>
      </c>
      <c r="I1043" t="s">
        <v>545</v>
      </c>
      <c r="J1043">
        <v>1955</v>
      </c>
      <c r="K1043" t="s">
        <v>50</v>
      </c>
      <c r="L1043">
        <v>0</v>
      </c>
      <c r="M1043">
        <v>4</v>
      </c>
      <c r="N1043">
        <v>1</v>
      </c>
      <c r="O1043">
        <v>1</v>
      </c>
      <c r="P1043">
        <v>0</v>
      </c>
      <c r="Q1043">
        <v>0</v>
      </c>
      <c r="R1043">
        <v>0</v>
      </c>
      <c r="S1043">
        <v>0</v>
      </c>
      <c r="T1043" t="s">
        <v>32</v>
      </c>
      <c r="U1043" t="s">
        <v>51</v>
      </c>
      <c r="V1043">
        <v>1245</v>
      </c>
      <c r="W1043">
        <v>67</v>
      </c>
    </row>
    <row r="1044" spans="1:23" x14ac:dyDescent="0.3">
      <c r="A1044" t="s">
        <v>597</v>
      </c>
      <c r="B1044" t="s">
        <v>598</v>
      </c>
      <c r="C1044" t="s">
        <v>599</v>
      </c>
      <c r="D1044" t="s">
        <v>600</v>
      </c>
      <c r="E1044">
        <v>107800</v>
      </c>
      <c r="F1044" t="s">
        <v>27</v>
      </c>
      <c r="G1044" t="s">
        <v>318</v>
      </c>
      <c r="H1044" t="s">
        <v>319</v>
      </c>
      <c r="I1044" t="s">
        <v>320</v>
      </c>
      <c r="J1044">
        <v>1905</v>
      </c>
      <c r="K1044" t="s">
        <v>41</v>
      </c>
      <c r="L1044">
        <v>0</v>
      </c>
      <c r="M1044">
        <v>4.3</v>
      </c>
      <c r="N1044">
        <v>0</v>
      </c>
      <c r="O1044">
        <v>0</v>
      </c>
      <c r="P1044">
        <v>0</v>
      </c>
      <c r="Q1044">
        <v>0</v>
      </c>
      <c r="R1044">
        <v>1</v>
      </c>
      <c r="S1044">
        <v>1</v>
      </c>
      <c r="T1044" t="s">
        <v>32</v>
      </c>
      <c r="U1044" t="s">
        <v>51</v>
      </c>
      <c r="V1044">
        <v>920</v>
      </c>
      <c r="W1044">
        <v>117</v>
      </c>
    </row>
    <row r="1045" spans="1:23" x14ac:dyDescent="0.3">
      <c r="A1045" t="s">
        <v>597</v>
      </c>
      <c r="B1045" t="s">
        <v>598</v>
      </c>
      <c r="C1045" t="s">
        <v>599</v>
      </c>
      <c r="D1045" t="s">
        <v>600</v>
      </c>
      <c r="E1045">
        <v>107800</v>
      </c>
      <c r="F1045" t="s">
        <v>27</v>
      </c>
      <c r="G1045" t="s">
        <v>318</v>
      </c>
      <c r="H1045" t="s">
        <v>319</v>
      </c>
      <c r="I1045" t="s">
        <v>320</v>
      </c>
      <c r="J1045">
        <v>1905</v>
      </c>
      <c r="K1045" t="s">
        <v>41</v>
      </c>
      <c r="L1045">
        <v>0</v>
      </c>
      <c r="M1045">
        <v>4.3</v>
      </c>
      <c r="N1045">
        <v>0</v>
      </c>
      <c r="O1045">
        <v>0</v>
      </c>
      <c r="P1045">
        <v>0</v>
      </c>
      <c r="Q1045">
        <v>0</v>
      </c>
      <c r="R1045">
        <v>1</v>
      </c>
      <c r="S1045">
        <v>1</v>
      </c>
      <c r="T1045" t="s">
        <v>32</v>
      </c>
      <c r="U1045" t="s">
        <v>51</v>
      </c>
      <c r="V1045">
        <v>920</v>
      </c>
      <c r="W1045">
        <v>117</v>
      </c>
    </row>
    <row r="1046" spans="1:23" x14ac:dyDescent="0.3">
      <c r="A1046" t="s">
        <v>871</v>
      </c>
      <c r="B1046" t="s">
        <v>326</v>
      </c>
      <c r="C1046" t="s">
        <v>295</v>
      </c>
      <c r="D1046" t="s">
        <v>872</v>
      </c>
      <c r="E1046">
        <v>107865</v>
      </c>
      <c r="F1046" t="s">
        <v>27</v>
      </c>
      <c r="G1046" t="s">
        <v>28</v>
      </c>
      <c r="H1046" t="s">
        <v>297</v>
      </c>
      <c r="I1046" t="s">
        <v>298</v>
      </c>
      <c r="J1046">
        <v>2019</v>
      </c>
      <c r="K1046" t="s">
        <v>50</v>
      </c>
      <c r="L1046">
        <v>0</v>
      </c>
      <c r="M1046">
        <v>4</v>
      </c>
      <c r="N1046">
        <v>1</v>
      </c>
      <c r="O1046">
        <v>0</v>
      </c>
      <c r="P1046">
        <v>0</v>
      </c>
      <c r="Q1046">
        <v>0</v>
      </c>
      <c r="R1046">
        <v>1</v>
      </c>
      <c r="S1046">
        <v>1</v>
      </c>
      <c r="T1046" t="s">
        <v>32</v>
      </c>
      <c r="U1046" t="s">
        <v>51</v>
      </c>
      <c r="V1046">
        <v>636</v>
      </c>
      <c r="W1046">
        <v>3</v>
      </c>
    </row>
    <row r="1047" spans="1:23" x14ac:dyDescent="0.3">
      <c r="A1047" t="s">
        <v>1957</v>
      </c>
      <c r="B1047" t="s">
        <v>1958</v>
      </c>
      <c r="C1047" t="s">
        <v>1142</v>
      </c>
      <c r="D1047" t="s">
        <v>1959</v>
      </c>
      <c r="E1047">
        <v>107907</v>
      </c>
      <c r="F1047" t="s">
        <v>151</v>
      </c>
      <c r="G1047" t="s">
        <v>48</v>
      </c>
      <c r="H1047" t="s">
        <v>56</v>
      </c>
      <c r="I1047" t="s">
        <v>56</v>
      </c>
      <c r="K1047" t="s">
        <v>50</v>
      </c>
      <c r="L1047">
        <v>0</v>
      </c>
      <c r="M1047">
        <v>3.7</v>
      </c>
      <c r="N1047">
        <v>1</v>
      </c>
      <c r="O1047">
        <v>0</v>
      </c>
      <c r="P1047">
        <v>0</v>
      </c>
      <c r="Q1047">
        <v>1</v>
      </c>
      <c r="R1047">
        <v>1</v>
      </c>
      <c r="S1047">
        <v>1</v>
      </c>
      <c r="T1047" t="s">
        <v>1725</v>
      </c>
      <c r="U1047" t="s">
        <v>51</v>
      </c>
      <c r="V1047">
        <v>271</v>
      </c>
    </row>
    <row r="1048" spans="1:23" x14ac:dyDescent="0.3">
      <c r="A1048" t="s">
        <v>1957</v>
      </c>
      <c r="B1048" t="s">
        <v>1958</v>
      </c>
      <c r="C1048" t="s">
        <v>1142</v>
      </c>
      <c r="D1048" t="s">
        <v>1959</v>
      </c>
      <c r="E1048">
        <v>107907</v>
      </c>
      <c r="F1048" t="s">
        <v>151</v>
      </c>
      <c r="G1048" t="s">
        <v>48</v>
      </c>
      <c r="H1048" t="s">
        <v>56</v>
      </c>
      <c r="I1048" t="s">
        <v>56</v>
      </c>
      <c r="K1048" t="s">
        <v>50</v>
      </c>
      <c r="L1048">
        <v>0</v>
      </c>
      <c r="M1048">
        <v>3.7</v>
      </c>
      <c r="N1048">
        <v>1</v>
      </c>
      <c r="O1048">
        <v>0</v>
      </c>
      <c r="P1048">
        <v>0</v>
      </c>
      <c r="Q1048">
        <v>1</v>
      </c>
      <c r="R1048">
        <v>1</v>
      </c>
      <c r="S1048">
        <v>1</v>
      </c>
      <c r="T1048" t="s">
        <v>1725</v>
      </c>
      <c r="U1048" t="s">
        <v>51</v>
      </c>
      <c r="V1048">
        <v>271</v>
      </c>
    </row>
    <row r="1049" spans="1:23" x14ac:dyDescent="0.3">
      <c r="A1049" t="s">
        <v>70</v>
      </c>
      <c r="B1049" t="s">
        <v>387</v>
      </c>
      <c r="C1049" t="s">
        <v>72</v>
      </c>
      <c r="D1049" t="s">
        <v>1255</v>
      </c>
      <c r="E1049">
        <v>108168</v>
      </c>
      <c r="F1049" t="s">
        <v>27</v>
      </c>
      <c r="G1049" t="s">
        <v>28</v>
      </c>
      <c r="H1049" t="s">
        <v>74</v>
      </c>
      <c r="I1049" t="s">
        <v>75</v>
      </c>
      <c r="J1049">
        <v>1928</v>
      </c>
      <c r="K1049" t="s">
        <v>31</v>
      </c>
      <c r="L1049">
        <v>0</v>
      </c>
      <c r="M1049">
        <v>4.3</v>
      </c>
      <c r="N1049">
        <v>1</v>
      </c>
      <c r="O1049">
        <v>1</v>
      </c>
      <c r="P1049">
        <v>0</v>
      </c>
      <c r="Q1049">
        <v>0</v>
      </c>
      <c r="R1049">
        <v>1</v>
      </c>
      <c r="S1049">
        <v>1</v>
      </c>
      <c r="T1049" t="s">
        <v>222</v>
      </c>
      <c r="U1049" t="s">
        <v>51</v>
      </c>
      <c r="V1049">
        <v>380</v>
      </c>
      <c r="W1049">
        <v>94</v>
      </c>
    </row>
    <row r="1050" spans="1:23" x14ac:dyDescent="0.3">
      <c r="A1050" t="s">
        <v>70</v>
      </c>
      <c r="B1050" t="s">
        <v>387</v>
      </c>
      <c r="C1050" t="s">
        <v>72</v>
      </c>
      <c r="D1050" t="s">
        <v>1255</v>
      </c>
      <c r="E1050">
        <v>108168</v>
      </c>
      <c r="F1050" t="s">
        <v>27</v>
      </c>
      <c r="G1050" t="s">
        <v>28</v>
      </c>
      <c r="H1050" t="s">
        <v>74</v>
      </c>
      <c r="I1050" t="s">
        <v>75</v>
      </c>
      <c r="J1050">
        <v>1928</v>
      </c>
      <c r="K1050" t="s">
        <v>31</v>
      </c>
      <c r="L1050">
        <v>0</v>
      </c>
      <c r="M1050">
        <v>4.3</v>
      </c>
      <c r="N1050">
        <v>1</v>
      </c>
      <c r="O1050">
        <v>1</v>
      </c>
      <c r="P1050">
        <v>0</v>
      </c>
      <c r="Q1050">
        <v>0</v>
      </c>
      <c r="R1050">
        <v>1</v>
      </c>
      <c r="S1050">
        <v>1</v>
      </c>
      <c r="T1050" t="s">
        <v>222</v>
      </c>
      <c r="U1050" t="s">
        <v>51</v>
      </c>
      <c r="V1050">
        <v>380</v>
      </c>
      <c r="W1050">
        <v>94</v>
      </c>
    </row>
    <row r="1051" spans="1:23" x14ac:dyDescent="0.3">
      <c r="A1051" t="s">
        <v>1794</v>
      </c>
      <c r="B1051" t="s">
        <v>1795</v>
      </c>
      <c r="C1051" t="s">
        <v>124</v>
      </c>
      <c r="D1051" t="s">
        <v>1796</v>
      </c>
      <c r="E1051">
        <v>108550</v>
      </c>
      <c r="F1051" t="s">
        <v>67</v>
      </c>
      <c r="G1051" t="s">
        <v>347</v>
      </c>
      <c r="H1051" t="s">
        <v>1005</v>
      </c>
      <c r="I1051" t="s">
        <v>1379</v>
      </c>
      <c r="J1051">
        <v>2000</v>
      </c>
      <c r="K1051" t="s">
        <v>112</v>
      </c>
      <c r="L1051">
        <v>0</v>
      </c>
      <c r="M1051">
        <v>3.9</v>
      </c>
      <c r="N1051">
        <v>0</v>
      </c>
      <c r="O1051">
        <v>0</v>
      </c>
      <c r="P1051">
        <v>0</v>
      </c>
      <c r="Q1051">
        <v>1</v>
      </c>
      <c r="R1051">
        <v>1</v>
      </c>
      <c r="S1051">
        <v>1</v>
      </c>
      <c r="T1051" t="s">
        <v>509</v>
      </c>
      <c r="U1051" t="s">
        <v>51</v>
      </c>
      <c r="V1051">
        <v>975</v>
      </c>
      <c r="W1051">
        <v>22</v>
      </c>
    </row>
    <row r="1052" spans="1:23" x14ac:dyDescent="0.3">
      <c r="A1052" t="s">
        <v>576</v>
      </c>
      <c r="B1052" t="s">
        <v>58</v>
      </c>
      <c r="C1052" t="s">
        <v>329</v>
      </c>
      <c r="D1052" t="s">
        <v>577</v>
      </c>
      <c r="E1052">
        <v>108667</v>
      </c>
      <c r="F1052" t="s">
        <v>27</v>
      </c>
      <c r="G1052" t="s">
        <v>28</v>
      </c>
      <c r="H1052" t="s">
        <v>446</v>
      </c>
      <c r="I1052" t="s">
        <v>447</v>
      </c>
      <c r="J1052">
        <v>1909</v>
      </c>
      <c r="K1052" t="s">
        <v>31</v>
      </c>
      <c r="L1052">
        <v>0</v>
      </c>
      <c r="M1052">
        <v>3.8</v>
      </c>
      <c r="N1052">
        <v>1</v>
      </c>
      <c r="O1052">
        <v>0</v>
      </c>
      <c r="P1052">
        <v>0</v>
      </c>
      <c r="Q1052">
        <v>0</v>
      </c>
      <c r="R1052">
        <v>1</v>
      </c>
      <c r="S1052">
        <v>1</v>
      </c>
      <c r="T1052" t="s">
        <v>32</v>
      </c>
      <c r="U1052" t="s">
        <v>51</v>
      </c>
      <c r="V1052">
        <v>672</v>
      </c>
      <c r="W1052">
        <v>113</v>
      </c>
    </row>
    <row r="1053" spans="1:23" x14ac:dyDescent="0.3">
      <c r="A1053" t="s">
        <v>576</v>
      </c>
      <c r="B1053" t="s">
        <v>58</v>
      </c>
      <c r="C1053" t="s">
        <v>329</v>
      </c>
      <c r="D1053" t="s">
        <v>577</v>
      </c>
      <c r="E1053">
        <v>108667</v>
      </c>
      <c r="F1053" t="s">
        <v>27</v>
      </c>
      <c r="G1053" t="s">
        <v>28</v>
      </c>
      <c r="H1053" t="s">
        <v>446</v>
      </c>
      <c r="I1053" t="s">
        <v>447</v>
      </c>
      <c r="J1053">
        <v>1909</v>
      </c>
      <c r="K1053" t="s">
        <v>31</v>
      </c>
      <c r="L1053">
        <v>0</v>
      </c>
      <c r="M1053">
        <v>3.8</v>
      </c>
      <c r="N1053">
        <v>1</v>
      </c>
      <c r="O1053">
        <v>0</v>
      </c>
      <c r="P1053">
        <v>0</v>
      </c>
      <c r="Q1053">
        <v>0</v>
      </c>
      <c r="R1053">
        <v>1</v>
      </c>
      <c r="S1053">
        <v>1</v>
      </c>
      <c r="T1053" t="s">
        <v>32</v>
      </c>
      <c r="U1053" t="s">
        <v>51</v>
      </c>
      <c r="V1053">
        <v>672</v>
      </c>
      <c r="W1053">
        <v>113</v>
      </c>
    </row>
    <row r="1054" spans="1:23" x14ac:dyDescent="0.3">
      <c r="A1054" t="s">
        <v>1220</v>
      </c>
      <c r="B1054" t="s">
        <v>1365</v>
      </c>
      <c r="C1054" t="s">
        <v>36</v>
      </c>
      <c r="D1054" t="s">
        <v>1366</v>
      </c>
      <c r="E1054">
        <v>109000</v>
      </c>
      <c r="F1054" t="s">
        <v>55</v>
      </c>
      <c r="G1054" t="s">
        <v>28</v>
      </c>
      <c r="H1054" t="s">
        <v>56</v>
      </c>
      <c r="I1054" t="s">
        <v>56</v>
      </c>
      <c r="K1054" t="s">
        <v>50</v>
      </c>
      <c r="L1054">
        <v>1</v>
      </c>
      <c r="N1054">
        <v>0</v>
      </c>
      <c r="O1054">
        <v>0</v>
      </c>
      <c r="P1054">
        <v>0</v>
      </c>
      <c r="Q1054">
        <v>0</v>
      </c>
      <c r="R1054">
        <v>1</v>
      </c>
      <c r="S1054">
        <v>0</v>
      </c>
      <c r="T1054" t="s">
        <v>92</v>
      </c>
      <c r="U1054" t="s">
        <v>51</v>
      </c>
      <c r="V1054">
        <v>337</v>
      </c>
    </row>
    <row r="1055" spans="1:23" x14ac:dyDescent="0.3">
      <c r="A1055" t="s">
        <v>1220</v>
      </c>
      <c r="B1055" t="s">
        <v>1365</v>
      </c>
      <c r="C1055" t="s">
        <v>36</v>
      </c>
      <c r="D1055" t="s">
        <v>1366</v>
      </c>
      <c r="E1055">
        <v>109000</v>
      </c>
      <c r="F1055" t="s">
        <v>55</v>
      </c>
      <c r="G1055" t="s">
        <v>28</v>
      </c>
      <c r="H1055" t="s">
        <v>56</v>
      </c>
      <c r="I1055" t="s">
        <v>56</v>
      </c>
      <c r="K1055" t="s">
        <v>50</v>
      </c>
      <c r="L1055">
        <v>1</v>
      </c>
      <c r="N1055">
        <v>0</v>
      </c>
      <c r="O1055">
        <v>0</v>
      </c>
      <c r="P1055">
        <v>0</v>
      </c>
      <c r="Q1055">
        <v>0</v>
      </c>
      <c r="R1055">
        <v>1</v>
      </c>
      <c r="S1055">
        <v>0</v>
      </c>
      <c r="T1055" t="s">
        <v>92</v>
      </c>
      <c r="U1055" t="s">
        <v>51</v>
      </c>
      <c r="V1055">
        <v>337</v>
      </c>
    </row>
    <row r="1056" spans="1:23" x14ac:dyDescent="0.3">
      <c r="A1056" t="s">
        <v>1220</v>
      </c>
      <c r="B1056" t="s">
        <v>1365</v>
      </c>
      <c r="C1056" t="s">
        <v>36</v>
      </c>
      <c r="D1056" t="s">
        <v>1366</v>
      </c>
      <c r="E1056">
        <v>109000</v>
      </c>
      <c r="F1056" t="s">
        <v>55</v>
      </c>
      <c r="G1056" t="s">
        <v>28</v>
      </c>
      <c r="H1056" t="s">
        <v>56</v>
      </c>
      <c r="I1056" t="s">
        <v>56</v>
      </c>
      <c r="K1056" t="s">
        <v>50</v>
      </c>
      <c r="L1056">
        <v>1</v>
      </c>
      <c r="N1056">
        <v>0</v>
      </c>
      <c r="O1056">
        <v>0</v>
      </c>
      <c r="P1056">
        <v>0</v>
      </c>
      <c r="Q1056">
        <v>0</v>
      </c>
      <c r="R1056">
        <v>1</v>
      </c>
      <c r="S1056">
        <v>0</v>
      </c>
      <c r="T1056" t="s">
        <v>92</v>
      </c>
      <c r="U1056" t="s">
        <v>51</v>
      </c>
      <c r="V1056">
        <v>337</v>
      </c>
    </row>
    <row r="1057" spans="1:23" x14ac:dyDescent="0.3">
      <c r="A1057" t="s">
        <v>1220</v>
      </c>
      <c r="B1057" t="s">
        <v>1365</v>
      </c>
      <c r="C1057" t="s">
        <v>36</v>
      </c>
      <c r="D1057" t="s">
        <v>1366</v>
      </c>
      <c r="E1057">
        <v>109000</v>
      </c>
      <c r="F1057" t="s">
        <v>55</v>
      </c>
      <c r="G1057" t="s">
        <v>28</v>
      </c>
      <c r="H1057" t="s">
        <v>56</v>
      </c>
      <c r="I1057" t="s">
        <v>56</v>
      </c>
      <c r="K1057" t="s">
        <v>50</v>
      </c>
      <c r="L1057">
        <v>1</v>
      </c>
      <c r="N1057">
        <v>0</v>
      </c>
      <c r="O1057">
        <v>0</v>
      </c>
      <c r="P1057">
        <v>0</v>
      </c>
      <c r="Q1057">
        <v>0</v>
      </c>
      <c r="R1057">
        <v>1</v>
      </c>
      <c r="S1057">
        <v>0</v>
      </c>
      <c r="T1057" t="s">
        <v>92</v>
      </c>
      <c r="U1057" t="s">
        <v>51</v>
      </c>
      <c r="V1057">
        <v>337</v>
      </c>
    </row>
    <row r="1058" spans="1:23" x14ac:dyDescent="0.3">
      <c r="A1058" t="s">
        <v>1220</v>
      </c>
      <c r="B1058" t="s">
        <v>1365</v>
      </c>
      <c r="C1058" t="s">
        <v>36</v>
      </c>
      <c r="D1058" t="s">
        <v>1366</v>
      </c>
      <c r="E1058">
        <v>109000</v>
      </c>
      <c r="F1058" t="s">
        <v>55</v>
      </c>
      <c r="G1058" t="s">
        <v>28</v>
      </c>
      <c r="H1058" t="s">
        <v>56</v>
      </c>
      <c r="I1058" t="s">
        <v>56</v>
      </c>
      <c r="K1058" t="s">
        <v>50</v>
      </c>
      <c r="L1058">
        <v>1</v>
      </c>
      <c r="N1058">
        <v>0</v>
      </c>
      <c r="O1058">
        <v>0</v>
      </c>
      <c r="P1058">
        <v>0</v>
      </c>
      <c r="Q1058">
        <v>0</v>
      </c>
      <c r="R1058">
        <v>1</v>
      </c>
      <c r="S1058">
        <v>0</v>
      </c>
      <c r="T1058" t="s">
        <v>92</v>
      </c>
      <c r="U1058" t="s">
        <v>51</v>
      </c>
      <c r="V1058">
        <v>337</v>
      </c>
    </row>
    <row r="1059" spans="1:23" x14ac:dyDescent="0.3">
      <c r="A1059" t="s">
        <v>343</v>
      </c>
      <c r="B1059" t="s">
        <v>1732</v>
      </c>
      <c r="C1059" t="s">
        <v>345</v>
      </c>
      <c r="D1059" t="s">
        <v>1733</v>
      </c>
      <c r="E1059">
        <v>109104</v>
      </c>
      <c r="F1059" t="s">
        <v>67</v>
      </c>
      <c r="G1059" t="s">
        <v>347</v>
      </c>
      <c r="H1059" t="s">
        <v>348</v>
      </c>
      <c r="I1059" t="s">
        <v>348</v>
      </c>
      <c r="J1059">
        <v>1951</v>
      </c>
      <c r="K1059" t="s">
        <v>50</v>
      </c>
      <c r="L1059">
        <v>0</v>
      </c>
      <c r="M1059">
        <v>4.3</v>
      </c>
      <c r="N1059">
        <v>1</v>
      </c>
      <c r="O1059">
        <v>0</v>
      </c>
      <c r="P1059">
        <v>0</v>
      </c>
      <c r="Q1059">
        <v>0</v>
      </c>
      <c r="R1059">
        <v>0</v>
      </c>
      <c r="S1059">
        <v>1</v>
      </c>
      <c r="T1059" t="s">
        <v>1725</v>
      </c>
      <c r="U1059" t="s">
        <v>33</v>
      </c>
      <c r="V1059">
        <v>378</v>
      </c>
      <c r="W1059">
        <v>71</v>
      </c>
    </row>
    <row r="1060" spans="1:23" x14ac:dyDescent="0.3">
      <c r="A1060" t="s">
        <v>343</v>
      </c>
      <c r="B1060" t="s">
        <v>1732</v>
      </c>
      <c r="C1060" t="s">
        <v>345</v>
      </c>
      <c r="D1060" t="s">
        <v>2026</v>
      </c>
      <c r="E1060">
        <v>109104</v>
      </c>
      <c r="F1060" t="s">
        <v>67</v>
      </c>
      <c r="G1060" t="s">
        <v>347</v>
      </c>
      <c r="H1060" t="s">
        <v>348</v>
      </c>
      <c r="I1060" t="s">
        <v>348</v>
      </c>
      <c r="J1060">
        <v>1951</v>
      </c>
      <c r="K1060" t="s">
        <v>50</v>
      </c>
      <c r="L1060">
        <v>0</v>
      </c>
      <c r="M1060">
        <v>4.3</v>
      </c>
      <c r="N1060">
        <v>1</v>
      </c>
      <c r="O1060">
        <v>0</v>
      </c>
      <c r="P1060">
        <v>0</v>
      </c>
      <c r="Q1060">
        <v>0</v>
      </c>
      <c r="R1060">
        <v>0</v>
      </c>
      <c r="S1060">
        <v>1</v>
      </c>
      <c r="T1060" t="s">
        <v>1725</v>
      </c>
      <c r="U1060" t="s">
        <v>33</v>
      </c>
      <c r="V1060">
        <v>380</v>
      </c>
      <c r="W1060">
        <v>71</v>
      </c>
    </row>
    <row r="1061" spans="1:23" x14ac:dyDescent="0.3">
      <c r="A1061" t="s">
        <v>343</v>
      </c>
      <c r="B1061" t="s">
        <v>1732</v>
      </c>
      <c r="C1061" t="s">
        <v>345</v>
      </c>
      <c r="D1061" t="s">
        <v>2034</v>
      </c>
      <c r="E1061">
        <v>109104</v>
      </c>
      <c r="F1061" t="s">
        <v>67</v>
      </c>
      <c r="G1061" t="s">
        <v>347</v>
      </c>
      <c r="H1061" t="s">
        <v>348</v>
      </c>
      <c r="I1061" t="s">
        <v>348</v>
      </c>
      <c r="J1061">
        <v>1951</v>
      </c>
      <c r="K1061" t="s">
        <v>50</v>
      </c>
      <c r="L1061">
        <v>0</v>
      </c>
      <c r="M1061">
        <v>4.3</v>
      </c>
      <c r="N1061">
        <v>1</v>
      </c>
      <c r="O1061">
        <v>0</v>
      </c>
      <c r="P1061">
        <v>0</v>
      </c>
      <c r="Q1061">
        <v>0</v>
      </c>
      <c r="R1061">
        <v>0</v>
      </c>
      <c r="S1061">
        <v>1</v>
      </c>
      <c r="T1061" t="s">
        <v>1725</v>
      </c>
      <c r="U1061" t="s">
        <v>33</v>
      </c>
      <c r="V1061">
        <v>380</v>
      </c>
      <c r="W1061">
        <v>71</v>
      </c>
    </row>
    <row r="1062" spans="1:23" x14ac:dyDescent="0.3">
      <c r="A1062" t="s">
        <v>343</v>
      </c>
      <c r="B1062" t="s">
        <v>1732</v>
      </c>
      <c r="C1062" t="s">
        <v>345</v>
      </c>
      <c r="D1062" t="s">
        <v>1733</v>
      </c>
      <c r="E1062">
        <v>109104</v>
      </c>
      <c r="F1062" t="s">
        <v>67</v>
      </c>
      <c r="G1062" t="s">
        <v>347</v>
      </c>
      <c r="H1062" t="s">
        <v>348</v>
      </c>
      <c r="I1062" t="s">
        <v>348</v>
      </c>
      <c r="J1062">
        <v>1951</v>
      </c>
      <c r="K1062" t="s">
        <v>50</v>
      </c>
      <c r="L1062">
        <v>0</v>
      </c>
      <c r="M1062">
        <v>4.3</v>
      </c>
      <c r="N1062">
        <v>1</v>
      </c>
      <c r="O1062">
        <v>0</v>
      </c>
      <c r="P1062">
        <v>0</v>
      </c>
      <c r="Q1062">
        <v>0</v>
      </c>
      <c r="R1062">
        <v>0</v>
      </c>
      <c r="S1062">
        <v>1</v>
      </c>
      <c r="T1062" t="s">
        <v>1725</v>
      </c>
      <c r="U1062" t="s">
        <v>33</v>
      </c>
      <c r="V1062">
        <v>378</v>
      </c>
      <c r="W1062">
        <v>71</v>
      </c>
    </row>
    <row r="1063" spans="1:23" x14ac:dyDescent="0.3">
      <c r="A1063" t="s">
        <v>343</v>
      </c>
      <c r="B1063" t="s">
        <v>1732</v>
      </c>
      <c r="C1063" t="s">
        <v>345</v>
      </c>
      <c r="D1063" t="s">
        <v>1733</v>
      </c>
      <c r="E1063">
        <v>109104</v>
      </c>
      <c r="F1063" t="s">
        <v>67</v>
      </c>
      <c r="G1063" t="s">
        <v>347</v>
      </c>
      <c r="H1063" t="s">
        <v>348</v>
      </c>
      <c r="I1063" t="s">
        <v>348</v>
      </c>
      <c r="J1063">
        <v>1951</v>
      </c>
      <c r="K1063" t="s">
        <v>50</v>
      </c>
      <c r="L1063">
        <v>0</v>
      </c>
      <c r="M1063">
        <v>4.3</v>
      </c>
      <c r="N1063">
        <v>1</v>
      </c>
      <c r="O1063">
        <v>0</v>
      </c>
      <c r="P1063">
        <v>0</v>
      </c>
      <c r="Q1063">
        <v>0</v>
      </c>
      <c r="R1063">
        <v>0</v>
      </c>
      <c r="S1063">
        <v>1</v>
      </c>
      <c r="T1063" t="s">
        <v>1725</v>
      </c>
      <c r="U1063" t="s">
        <v>33</v>
      </c>
      <c r="V1063">
        <v>378</v>
      </c>
      <c r="W1063">
        <v>71</v>
      </c>
    </row>
    <row r="1064" spans="1:23" x14ac:dyDescent="0.3">
      <c r="A1064" t="s">
        <v>715</v>
      </c>
      <c r="B1064" t="s">
        <v>58</v>
      </c>
      <c r="C1064" t="s">
        <v>160</v>
      </c>
      <c r="D1064" t="s">
        <v>716</v>
      </c>
      <c r="E1064">
        <v>109137</v>
      </c>
      <c r="F1064" t="s">
        <v>27</v>
      </c>
      <c r="G1064" t="s">
        <v>38</v>
      </c>
      <c r="H1064" t="s">
        <v>39</v>
      </c>
      <c r="I1064" t="s">
        <v>40</v>
      </c>
      <c r="J1064">
        <v>1811</v>
      </c>
      <c r="K1064" t="s">
        <v>41</v>
      </c>
      <c r="L1064">
        <v>0</v>
      </c>
      <c r="M1064">
        <v>4</v>
      </c>
      <c r="N1064">
        <v>1</v>
      </c>
      <c r="O1064">
        <v>0</v>
      </c>
      <c r="P1064">
        <v>0</v>
      </c>
      <c r="Q1064">
        <v>0</v>
      </c>
      <c r="R1064">
        <v>1</v>
      </c>
      <c r="S1064">
        <v>1</v>
      </c>
      <c r="T1064" t="s">
        <v>32</v>
      </c>
      <c r="U1064" t="s">
        <v>51</v>
      </c>
      <c r="V1064">
        <v>382</v>
      </c>
      <c r="W1064">
        <v>211</v>
      </c>
    </row>
    <row r="1065" spans="1:23" x14ac:dyDescent="0.3">
      <c r="A1065" t="s">
        <v>715</v>
      </c>
      <c r="B1065" t="s">
        <v>58</v>
      </c>
      <c r="C1065" t="s">
        <v>160</v>
      </c>
      <c r="D1065" t="s">
        <v>716</v>
      </c>
      <c r="E1065">
        <v>109137</v>
      </c>
      <c r="F1065" t="s">
        <v>27</v>
      </c>
      <c r="G1065" t="s">
        <v>38</v>
      </c>
      <c r="H1065" t="s">
        <v>39</v>
      </c>
      <c r="I1065" t="s">
        <v>40</v>
      </c>
      <c r="J1065">
        <v>1811</v>
      </c>
      <c r="K1065" t="s">
        <v>41</v>
      </c>
      <c r="L1065">
        <v>0</v>
      </c>
      <c r="M1065">
        <v>4</v>
      </c>
      <c r="N1065">
        <v>1</v>
      </c>
      <c r="O1065">
        <v>0</v>
      </c>
      <c r="P1065">
        <v>0</v>
      </c>
      <c r="Q1065">
        <v>0</v>
      </c>
      <c r="R1065">
        <v>1</v>
      </c>
      <c r="S1065">
        <v>1</v>
      </c>
      <c r="T1065" t="s">
        <v>32</v>
      </c>
      <c r="U1065" t="s">
        <v>51</v>
      </c>
      <c r="V1065">
        <v>382</v>
      </c>
      <c r="W1065">
        <v>211</v>
      </c>
    </row>
    <row r="1066" spans="1:23" x14ac:dyDescent="0.3">
      <c r="A1066" t="s">
        <v>2017</v>
      </c>
      <c r="B1066" t="s">
        <v>1759</v>
      </c>
      <c r="C1066" t="s">
        <v>1577</v>
      </c>
      <c r="D1066" t="s">
        <v>2018</v>
      </c>
      <c r="E1066">
        <v>109312</v>
      </c>
      <c r="F1066" t="s">
        <v>47</v>
      </c>
      <c r="G1066" t="s">
        <v>48</v>
      </c>
      <c r="H1066" t="s">
        <v>29</v>
      </c>
      <c r="I1066" t="s">
        <v>69</v>
      </c>
      <c r="J1066">
        <v>1990</v>
      </c>
      <c r="K1066" t="s">
        <v>166</v>
      </c>
      <c r="L1066">
        <v>0</v>
      </c>
      <c r="M1066">
        <v>3.6</v>
      </c>
      <c r="N1066">
        <v>0</v>
      </c>
      <c r="O1066">
        <v>0</v>
      </c>
      <c r="P1066">
        <v>0</v>
      </c>
      <c r="Q1066">
        <v>0</v>
      </c>
      <c r="R1066">
        <v>0</v>
      </c>
      <c r="S1066">
        <v>1</v>
      </c>
      <c r="T1066" t="s">
        <v>1725</v>
      </c>
      <c r="U1066" t="s">
        <v>51</v>
      </c>
      <c r="V1066">
        <v>82</v>
      </c>
      <c r="W1066">
        <v>32</v>
      </c>
    </row>
    <row r="1067" spans="1:23" x14ac:dyDescent="0.3">
      <c r="A1067" t="s">
        <v>746</v>
      </c>
      <c r="B1067" t="s">
        <v>747</v>
      </c>
      <c r="C1067" t="s">
        <v>62</v>
      </c>
      <c r="D1067" t="s">
        <v>748</v>
      </c>
      <c r="E1067">
        <v>109315</v>
      </c>
      <c r="F1067" t="s">
        <v>47</v>
      </c>
      <c r="G1067" t="s">
        <v>48</v>
      </c>
      <c r="H1067" t="s">
        <v>110</v>
      </c>
      <c r="I1067" t="s">
        <v>554</v>
      </c>
      <c r="J1067">
        <v>1994</v>
      </c>
      <c r="K1067" t="s">
        <v>166</v>
      </c>
      <c r="L1067">
        <v>0</v>
      </c>
      <c r="M1067">
        <v>4.4000000000000004</v>
      </c>
      <c r="N1067">
        <v>1</v>
      </c>
      <c r="O1067">
        <v>0</v>
      </c>
      <c r="P1067">
        <v>0</v>
      </c>
      <c r="Q1067">
        <v>0</v>
      </c>
      <c r="R1067">
        <v>1</v>
      </c>
      <c r="S1067">
        <v>0</v>
      </c>
      <c r="T1067" t="s">
        <v>92</v>
      </c>
      <c r="U1067" t="s">
        <v>51</v>
      </c>
      <c r="V1067">
        <v>535</v>
      </c>
      <c r="W1067">
        <v>28</v>
      </c>
    </row>
    <row r="1068" spans="1:23" x14ac:dyDescent="0.3">
      <c r="A1068" t="s">
        <v>746</v>
      </c>
      <c r="B1068" t="s">
        <v>747</v>
      </c>
      <c r="C1068" t="s">
        <v>62</v>
      </c>
      <c r="D1068" t="s">
        <v>748</v>
      </c>
      <c r="E1068">
        <v>109315</v>
      </c>
      <c r="F1068" t="s">
        <v>47</v>
      </c>
      <c r="G1068" t="s">
        <v>48</v>
      </c>
      <c r="H1068" t="s">
        <v>110</v>
      </c>
      <c r="I1068" t="s">
        <v>554</v>
      </c>
      <c r="J1068">
        <v>1994</v>
      </c>
      <c r="K1068" t="s">
        <v>166</v>
      </c>
      <c r="L1068">
        <v>0</v>
      </c>
      <c r="M1068">
        <v>4.4000000000000004</v>
      </c>
      <c r="N1068">
        <v>1</v>
      </c>
      <c r="O1068">
        <v>0</v>
      </c>
      <c r="P1068">
        <v>0</v>
      </c>
      <c r="Q1068">
        <v>0</v>
      </c>
      <c r="R1068">
        <v>1</v>
      </c>
      <c r="S1068">
        <v>0</v>
      </c>
      <c r="T1068" t="s">
        <v>92</v>
      </c>
      <c r="U1068" t="s">
        <v>51</v>
      </c>
      <c r="V1068">
        <v>535</v>
      </c>
      <c r="W1068">
        <v>28</v>
      </c>
    </row>
    <row r="1069" spans="1:23" x14ac:dyDescent="0.3">
      <c r="A1069" t="s">
        <v>746</v>
      </c>
      <c r="B1069" t="s">
        <v>747</v>
      </c>
      <c r="C1069" t="s">
        <v>62</v>
      </c>
      <c r="D1069" t="s">
        <v>748</v>
      </c>
      <c r="E1069">
        <v>109315</v>
      </c>
      <c r="F1069" t="s">
        <v>47</v>
      </c>
      <c r="G1069" t="s">
        <v>48</v>
      </c>
      <c r="H1069" t="s">
        <v>110</v>
      </c>
      <c r="I1069" t="s">
        <v>554</v>
      </c>
      <c r="J1069">
        <v>1994</v>
      </c>
      <c r="K1069" t="s">
        <v>166</v>
      </c>
      <c r="L1069">
        <v>0</v>
      </c>
      <c r="M1069">
        <v>4.4000000000000004</v>
      </c>
      <c r="N1069">
        <v>1</v>
      </c>
      <c r="O1069">
        <v>0</v>
      </c>
      <c r="P1069">
        <v>0</v>
      </c>
      <c r="Q1069">
        <v>0</v>
      </c>
      <c r="R1069">
        <v>1</v>
      </c>
      <c r="S1069">
        <v>0</v>
      </c>
      <c r="T1069" t="s">
        <v>92</v>
      </c>
      <c r="U1069" t="s">
        <v>51</v>
      </c>
      <c r="V1069">
        <v>535</v>
      </c>
      <c r="W1069">
        <v>28</v>
      </c>
    </row>
    <row r="1070" spans="1:23" x14ac:dyDescent="0.3">
      <c r="A1070" t="s">
        <v>723</v>
      </c>
      <c r="B1070" t="s">
        <v>58</v>
      </c>
      <c r="C1070" t="s">
        <v>724</v>
      </c>
      <c r="D1070" t="s">
        <v>725</v>
      </c>
      <c r="E1070">
        <v>109360</v>
      </c>
      <c r="F1070" t="s">
        <v>27</v>
      </c>
      <c r="G1070" t="s">
        <v>347</v>
      </c>
      <c r="H1070" t="s">
        <v>319</v>
      </c>
      <c r="I1070" t="s">
        <v>320</v>
      </c>
      <c r="J1070">
        <v>1701</v>
      </c>
      <c r="K1070" t="s">
        <v>41</v>
      </c>
      <c r="L1070">
        <v>0</v>
      </c>
      <c r="M1070">
        <v>4.3</v>
      </c>
      <c r="N1070">
        <v>1</v>
      </c>
      <c r="O1070">
        <v>0</v>
      </c>
      <c r="P1070">
        <v>0</v>
      </c>
      <c r="Q1070">
        <v>0</v>
      </c>
      <c r="R1070">
        <v>1</v>
      </c>
      <c r="S1070">
        <v>1</v>
      </c>
      <c r="T1070" t="s">
        <v>32</v>
      </c>
      <c r="U1070" t="s">
        <v>51</v>
      </c>
      <c r="V1070">
        <v>802</v>
      </c>
      <c r="W1070">
        <v>321</v>
      </c>
    </row>
    <row r="1071" spans="1:23" x14ac:dyDescent="0.3">
      <c r="A1071" t="s">
        <v>723</v>
      </c>
      <c r="B1071" t="s">
        <v>58</v>
      </c>
      <c r="C1071" t="s">
        <v>724</v>
      </c>
      <c r="D1071" t="s">
        <v>725</v>
      </c>
      <c r="E1071">
        <v>109360</v>
      </c>
      <c r="F1071" t="s">
        <v>27</v>
      </c>
      <c r="G1071" t="s">
        <v>347</v>
      </c>
      <c r="H1071" t="s">
        <v>319</v>
      </c>
      <c r="I1071" t="s">
        <v>320</v>
      </c>
      <c r="J1071">
        <v>1701</v>
      </c>
      <c r="K1071" t="s">
        <v>41</v>
      </c>
      <c r="L1071">
        <v>0</v>
      </c>
      <c r="M1071">
        <v>4.3</v>
      </c>
      <c r="N1071">
        <v>1</v>
      </c>
      <c r="O1071">
        <v>0</v>
      </c>
      <c r="P1071">
        <v>0</v>
      </c>
      <c r="Q1071">
        <v>0</v>
      </c>
      <c r="R1071">
        <v>1</v>
      </c>
      <c r="S1071">
        <v>1</v>
      </c>
      <c r="T1071" t="s">
        <v>32</v>
      </c>
      <c r="U1071" t="s">
        <v>51</v>
      </c>
      <c r="V1071">
        <v>802</v>
      </c>
      <c r="W1071">
        <v>321</v>
      </c>
    </row>
    <row r="1072" spans="1:23" x14ac:dyDescent="0.3">
      <c r="A1072" t="s">
        <v>867</v>
      </c>
      <c r="B1072" t="s">
        <v>868</v>
      </c>
      <c r="C1072" t="s">
        <v>869</v>
      </c>
      <c r="D1072" t="s">
        <v>870</v>
      </c>
      <c r="E1072">
        <v>109526</v>
      </c>
      <c r="F1072" t="s">
        <v>27</v>
      </c>
      <c r="G1072" t="s">
        <v>28</v>
      </c>
      <c r="H1072" t="s">
        <v>74</v>
      </c>
      <c r="I1072" t="s">
        <v>75</v>
      </c>
      <c r="J1072">
        <v>1967</v>
      </c>
      <c r="K1072" t="s">
        <v>31</v>
      </c>
      <c r="L1072">
        <v>0</v>
      </c>
      <c r="M1072">
        <v>4.2</v>
      </c>
      <c r="N1072">
        <v>1</v>
      </c>
      <c r="O1072">
        <v>0</v>
      </c>
      <c r="P1072">
        <v>0</v>
      </c>
      <c r="Q1072">
        <v>0</v>
      </c>
      <c r="R1072">
        <v>0</v>
      </c>
      <c r="S1072">
        <v>1</v>
      </c>
      <c r="T1072" t="s">
        <v>32</v>
      </c>
      <c r="U1072" t="s">
        <v>51</v>
      </c>
      <c r="V1072">
        <v>445</v>
      </c>
      <c r="W1072">
        <v>55</v>
      </c>
    </row>
    <row r="1073" spans="1:23" x14ac:dyDescent="0.3">
      <c r="A1073" t="s">
        <v>1127</v>
      </c>
      <c r="B1073" t="s">
        <v>387</v>
      </c>
      <c r="C1073" t="s">
        <v>201</v>
      </c>
      <c r="D1073" t="s">
        <v>1128</v>
      </c>
      <c r="E1073">
        <v>109585</v>
      </c>
      <c r="F1073" t="s">
        <v>60</v>
      </c>
      <c r="G1073" t="s">
        <v>48</v>
      </c>
      <c r="H1073" t="s">
        <v>120</v>
      </c>
      <c r="I1073" t="s">
        <v>480</v>
      </c>
      <c r="K1073" t="s">
        <v>166</v>
      </c>
      <c r="L1073">
        <v>0</v>
      </c>
      <c r="M1073">
        <v>4.2</v>
      </c>
      <c r="N1073">
        <v>1</v>
      </c>
      <c r="O1073">
        <v>0</v>
      </c>
      <c r="P1073">
        <v>1</v>
      </c>
      <c r="Q1073">
        <v>1</v>
      </c>
      <c r="R1073">
        <v>0</v>
      </c>
      <c r="S1073">
        <v>0</v>
      </c>
      <c r="T1073" t="s">
        <v>222</v>
      </c>
      <c r="U1073" t="s">
        <v>51</v>
      </c>
      <c r="V1073">
        <v>392</v>
      </c>
    </row>
    <row r="1074" spans="1:23" x14ac:dyDescent="0.3">
      <c r="A1074" t="s">
        <v>1902</v>
      </c>
      <c r="B1074" t="s">
        <v>1903</v>
      </c>
      <c r="C1074" t="s">
        <v>168</v>
      </c>
      <c r="D1074" t="s">
        <v>1904</v>
      </c>
      <c r="E1074">
        <v>109794</v>
      </c>
      <c r="F1074" t="s">
        <v>55</v>
      </c>
      <c r="G1074" t="s">
        <v>28</v>
      </c>
      <c r="H1074" t="s">
        <v>56</v>
      </c>
      <c r="I1074" t="s">
        <v>56</v>
      </c>
      <c r="K1074" t="s">
        <v>50</v>
      </c>
      <c r="L1074">
        <v>0</v>
      </c>
      <c r="N1074">
        <v>1</v>
      </c>
      <c r="O1074">
        <v>1</v>
      </c>
      <c r="P1074">
        <v>0</v>
      </c>
      <c r="Q1074">
        <v>1</v>
      </c>
      <c r="R1074">
        <v>1</v>
      </c>
      <c r="S1074">
        <v>1</v>
      </c>
      <c r="T1074" t="s">
        <v>1725</v>
      </c>
      <c r="U1074" t="s">
        <v>51</v>
      </c>
      <c r="V1074">
        <v>761</v>
      </c>
    </row>
    <row r="1075" spans="1:23" x14ac:dyDescent="0.3">
      <c r="A1075" t="s">
        <v>61</v>
      </c>
      <c r="B1075" t="s">
        <v>58</v>
      </c>
      <c r="C1075" t="s">
        <v>62</v>
      </c>
      <c r="D1075" t="s">
        <v>63</v>
      </c>
      <c r="E1075">
        <v>109837</v>
      </c>
      <c r="F1075" t="s">
        <v>27</v>
      </c>
      <c r="G1075" t="s">
        <v>28</v>
      </c>
      <c r="H1075" t="s">
        <v>29</v>
      </c>
      <c r="I1075" t="s">
        <v>64</v>
      </c>
      <c r="J1075">
        <v>1998</v>
      </c>
      <c r="K1075" t="s">
        <v>31</v>
      </c>
      <c r="L1075">
        <v>0</v>
      </c>
      <c r="M1075">
        <v>4</v>
      </c>
      <c r="N1075">
        <v>1</v>
      </c>
      <c r="O1075">
        <v>0</v>
      </c>
      <c r="P1075">
        <v>0</v>
      </c>
      <c r="Q1075">
        <v>0</v>
      </c>
      <c r="R1075">
        <v>0</v>
      </c>
      <c r="S1075">
        <v>1</v>
      </c>
      <c r="T1075" t="s">
        <v>32</v>
      </c>
      <c r="U1075" t="s">
        <v>51</v>
      </c>
      <c r="V1075">
        <v>618</v>
      </c>
      <c r="W1075">
        <v>24</v>
      </c>
    </row>
    <row r="1076" spans="1:23" x14ac:dyDescent="0.3">
      <c r="A1076" t="s">
        <v>61</v>
      </c>
      <c r="B1076" t="s">
        <v>58</v>
      </c>
      <c r="C1076" t="s">
        <v>62</v>
      </c>
      <c r="D1076" t="s">
        <v>486</v>
      </c>
      <c r="E1076">
        <v>109837</v>
      </c>
      <c r="F1076" t="s">
        <v>27</v>
      </c>
      <c r="G1076" t="s">
        <v>28</v>
      </c>
      <c r="H1076" t="s">
        <v>29</v>
      </c>
      <c r="I1076" t="s">
        <v>64</v>
      </c>
      <c r="J1076">
        <v>1998</v>
      </c>
      <c r="K1076" t="s">
        <v>31</v>
      </c>
      <c r="L1076">
        <v>0</v>
      </c>
      <c r="M1076">
        <v>4</v>
      </c>
      <c r="N1076">
        <v>1</v>
      </c>
      <c r="O1076">
        <v>0</v>
      </c>
      <c r="P1076">
        <v>0</v>
      </c>
      <c r="Q1076">
        <v>0</v>
      </c>
      <c r="R1076">
        <v>0</v>
      </c>
      <c r="S1076">
        <v>1</v>
      </c>
      <c r="T1076" t="s">
        <v>32</v>
      </c>
      <c r="U1076" t="s">
        <v>51</v>
      </c>
      <c r="V1076">
        <v>618</v>
      </c>
      <c r="W1076">
        <v>24</v>
      </c>
    </row>
    <row r="1077" spans="1:23" x14ac:dyDescent="0.3">
      <c r="A1077" t="s">
        <v>61</v>
      </c>
      <c r="B1077" t="s">
        <v>58</v>
      </c>
      <c r="C1077" t="s">
        <v>62</v>
      </c>
      <c r="D1077" t="s">
        <v>63</v>
      </c>
      <c r="E1077">
        <v>109837</v>
      </c>
      <c r="F1077" t="s">
        <v>27</v>
      </c>
      <c r="G1077" t="s">
        <v>28</v>
      </c>
      <c r="H1077" t="s">
        <v>29</v>
      </c>
      <c r="I1077" t="s">
        <v>64</v>
      </c>
      <c r="J1077">
        <v>1998</v>
      </c>
      <c r="K1077" t="s">
        <v>31</v>
      </c>
      <c r="L1077">
        <v>0</v>
      </c>
      <c r="M1077">
        <v>4</v>
      </c>
      <c r="N1077">
        <v>1</v>
      </c>
      <c r="O1077">
        <v>0</v>
      </c>
      <c r="P1077">
        <v>0</v>
      </c>
      <c r="Q1077">
        <v>0</v>
      </c>
      <c r="R1077">
        <v>0</v>
      </c>
      <c r="S1077">
        <v>1</v>
      </c>
      <c r="T1077" t="s">
        <v>32</v>
      </c>
      <c r="U1077" t="s">
        <v>51</v>
      </c>
      <c r="V1077">
        <v>618</v>
      </c>
      <c r="W1077">
        <v>24</v>
      </c>
    </row>
    <row r="1078" spans="1:23" x14ac:dyDescent="0.3">
      <c r="A1078" t="s">
        <v>61</v>
      </c>
      <c r="B1078" t="s">
        <v>58</v>
      </c>
      <c r="C1078" t="s">
        <v>62</v>
      </c>
      <c r="D1078" t="s">
        <v>63</v>
      </c>
      <c r="E1078">
        <v>109837</v>
      </c>
      <c r="F1078" t="s">
        <v>27</v>
      </c>
      <c r="G1078" t="s">
        <v>28</v>
      </c>
      <c r="H1078" t="s">
        <v>29</v>
      </c>
      <c r="I1078" t="s">
        <v>64</v>
      </c>
      <c r="J1078">
        <v>1998</v>
      </c>
      <c r="K1078" t="s">
        <v>31</v>
      </c>
      <c r="L1078">
        <v>0</v>
      </c>
      <c r="M1078">
        <v>4</v>
      </c>
      <c r="N1078">
        <v>1</v>
      </c>
      <c r="O1078">
        <v>0</v>
      </c>
      <c r="P1078">
        <v>0</v>
      </c>
      <c r="Q1078">
        <v>0</v>
      </c>
      <c r="R1078">
        <v>0</v>
      </c>
      <c r="S1078">
        <v>1</v>
      </c>
      <c r="T1078" t="s">
        <v>32</v>
      </c>
      <c r="U1078" t="s">
        <v>51</v>
      </c>
      <c r="V1078">
        <v>618</v>
      </c>
      <c r="W1078">
        <v>24</v>
      </c>
    </row>
    <row r="1079" spans="1:23" x14ac:dyDescent="0.3">
      <c r="A1079" t="s">
        <v>61</v>
      </c>
      <c r="B1079" t="s">
        <v>58</v>
      </c>
      <c r="C1079" t="s">
        <v>62</v>
      </c>
      <c r="D1079" t="s">
        <v>486</v>
      </c>
      <c r="E1079">
        <v>109837</v>
      </c>
      <c r="F1079" t="s">
        <v>27</v>
      </c>
      <c r="G1079" t="s">
        <v>28</v>
      </c>
      <c r="H1079" t="s">
        <v>29</v>
      </c>
      <c r="I1079" t="s">
        <v>64</v>
      </c>
      <c r="J1079">
        <v>1998</v>
      </c>
      <c r="K1079" t="s">
        <v>31</v>
      </c>
      <c r="L1079">
        <v>0</v>
      </c>
      <c r="M1079">
        <v>4</v>
      </c>
      <c r="N1079">
        <v>1</v>
      </c>
      <c r="O1079">
        <v>0</v>
      </c>
      <c r="P1079">
        <v>0</v>
      </c>
      <c r="Q1079">
        <v>0</v>
      </c>
      <c r="R1079">
        <v>0</v>
      </c>
      <c r="S1079">
        <v>1</v>
      </c>
      <c r="T1079" t="s">
        <v>32</v>
      </c>
      <c r="U1079" t="s">
        <v>51</v>
      </c>
      <c r="V1079">
        <v>618</v>
      </c>
      <c r="W1079">
        <v>24</v>
      </c>
    </row>
    <row r="1080" spans="1:23" x14ac:dyDescent="0.3">
      <c r="A1080" t="s">
        <v>61</v>
      </c>
      <c r="B1080" t="s">
        <v>58</v>
      </c>
      <c r="C1080" t="s">
        <v>62</v>
      </c>
      <c r="D1080" t="s">
        <v>486</v>
      </c>
      <c r="E1080">
        <v>109837</v>
      </c>
      <c r="F1080" t="s">
        <v>27</v>
      </c>
      <c r="G1080" t="s">
        <v>28</v>
      </c>
      <c r="H1080" t="s">
        <v>29</v>
      </c>
      <c r="I1080" t="s">
        <v>64</v>
      </c>
      <c r="J1080">
        <v>1998</v>
      </c>
      <c r="K1080" t="s">
        <v>31</v>
      </c>
      <c r="L1080">
        <v>0</v>
      </c>
      <c r="M1080">
        <v>4</v>
      </c>
      <c r="N1080">
        <v>1</v>
      </c>
      <c r="O1080">
        <v>0</v>
      </c>
      <c r="P1080">
        <v>0</v>
      </c>
      <c r="Q1080">
        <v>0</v>
      </c>
      <c r="R1080">
        <v>0</v>
      </c>
      <c r="S1080">
        <v>1</v>
      </c>
      <c r="T1080" t="s">
        <v>32</v>
      </c>
      <c r="U1080" t="s">
        <v>51</v>
      </c>
      <c r="V1080">
        <v>618</v>
      </c>
      <c r="W1080">
        <v>24</v>
      </c>
    </row>
    <row r="1081" spans="1:23" x14ac:dyDescent="0.3">
      <c r="A1081" t="s">
        <v>61</v>
      </c>
      <c r="B1081" t="s">
        <v>58</v>
      </c>
      <c r="C1081" t="s">
        <v>62</v>
      </c>
      <c r="D1081" t="s">
        <v>486</v>
      </c>
      <c r="E1081">
        <v>109837</v>
      </c>
      <c r="F1081" t="s">
        <v>27</v>
      </c>
      <c r="G1081" t="s">
        <v>28</v>
      </c>
      <c r="H1081" t="s">
        <v>29</v>
      </c>
      <c r="I1081" t="s">
        <v>64</v>
      </c>
      <c r="J1081">
        <v>1998</v>
      </c>
      <c r="K1081" t="s">
        <v>31</v>
      </c>
      <c r="L1081">
        <v>0</v>
      </c>
      <c r="M1081">
        <v>4</v>
      </c>
      <c r="N1081">
        <v>1</v>
      </c>
      <c r="O1081">
        <v>0</v>
      </c>
      <c r="P1081">
        <v>0</v>
      </c>
      <c r="Q1081">
        <v>0</v>
      </c>
      <c r="R1081">
        <v>0</v>
      </c>
      <c r="S1081">
        <v>1</v>
      </c>
      <c r="T1081" t="s">
        <v>32</v>
      </c>
      <c r="U1081" t="s">
        <v>51</v>
      </c>
      <c r="V1081">
        <v>618</v>
      </c>
      <c r="W1081">
        <v>24</v>
      </c>
    </row>
    <row r="1082" spans="1:23" x14ac:dyDescent="0.3">
      <c r="A1082" t="s">
        <v>61</v>
      </c>
      <c r="B1082" t="s">
        <v>58</v>
      </c>
      <c r="C1082" t="s">
        <v>62</v>
      </c>
      <c r="D1082" t="s">
        <v>486</v>
      </c>
      <c r="E1082">
        <v>109837</v>
      </c>
      <c r="F1082" t="s">
        <v>27</v>
      </c>
      <c r="G1082" t="s">
        <v>28</v>
      </c>
      <c r="H1082" t="s">
        <v>29</v>
      </c>
      <c r="I1082" t="s">
        <v>64</v>
      </c>
      <c r="J1082">
        <v>1998</v>
      </c>
      <c r="K1082" t="s">
        <v>31</v>
      </c>
      <c r="L1082">
        <v>0</v>
      </c>
      <c r="M1082">
        <v>4</v>
      </c>
      <c r="N1082">
        <v>1</v>
      </c>
      <c r="O1082">
        <v>0</v>
      </c>
      <c r="P1082">
        <v>0</v>
      </c>
      <c r="Q1082">
        <v>0</v>
      </c>
      <c r="R1082">
        <v>0</v>
      </c>
      <c r="S1082">
        <v>1</v>
      </c>
      <c r="T1082" t="s">
        <v>32</v>
      </c>
      <c r="U1082" t="s">
        <v>51</v>
      </c>
      <c r="V1082">
        <v>618</v>
      </c>
      <c r="W1082">
        <v>24</v>
      </c>
    </row>
    <row r="1083" spans="1:23" x14ac:dyDescent="0.3">
      <c r="A1083" t="s">
        <v>61</v>
      </c>
      <c r="B1083" t="s">
        <v>58</v>
      </c>
      <c r="C1083" t="s">
        <v>62</v>
      </c>
      <c r="D1083" t="s">
        <v>486</v>
      </c>
      <c r="E1083">
        <v>109837</v>
      </c>
      <c r="F1083" t="s">
        <v>27</v>
      </c>
      <c r="G1083" t="s">
        <v>28</v>
      </c>
      <c r="H1083" t="s">
        <v>29</v>
      </c>
      <c r="I1083" t="s">
        <v>64</v>
      </c>
      <c r="J1083">
        <v>1998</v>
      </c>
      <c r="K1083" t="s">
        <v>31</v>
      </c>
      <c r="L1083">
        <v>0</v>
      </c>
      <c r="M1083">
        <v>4</v>
      </c>
      <c r="N1083">
        <v>1</v>
      </c>
      <c r="O1083">
        <v>0</v>
      </c>
      <c r="P1083">
        <v>0</v>
      </c>
      <c r="Q1083">
        <v>0</v>
      </c>
      <c r="R1083">
        <v>0</v>
      </c>
      <c r="S1083">
        <v>1</v>
      </c>
      <c r="T1083" t="s">
        <v>32</v>
      </c>
      <c r="U1083" t="s">
        <v>51</v>
      </c>
      <c r="V1083">
        <v>618</v>
      </c>
      <c r="W1083">
        <v>24</v>
      </c>
    </row>
    <row r="1084" spans="1:23" x14ac:dyDescent="0.3">
      <c r="A1084" t="s">
        <v>61</v>
      </c>
      <c r="B1084" t="s">
        <v>58</v>
      </c>
      <c r="C1084" t="s">
        <v>62</v>
      </c>
      <c r="D1084" t="s">
        <v>63</v>
      </c>
      <c r="E1084">
        <v>109837</v>
      </c>
      <c r="F1084" t="s">
        <v>27</v>
      </c>
      <c r="G1084" t="s">
        <v>28</v>
      </c>
      <c r="H1084" t="s">
        <v>29</v>
      </c>
      <c r="I1084" t="s">
        <v>64</v>
      </c>
      <c r="J1084">
        <v>1998</v>
      </c>
      <c r="K1084" t="s">
        <v>31</v>
      </c>
      <c r="L1084">
        <v>0</v>
      </c>
      <c r="M1084">
        <v>4</v>
      </c>
      <c r="N1084">
        <v>1</v>
      </c>
      <c r="O1084">
        <v>0</v>
      </c>
      <c r="P1084">
        <v>0</v>
      </c>
      <c r="Q1084">
        <v>0</v>
      </c>
      <c r="R1084">
        <v>0</v>
      </c>
      <c r="S1084">
        <v>1</v>
      </c>
      <c r="T1084" t="s">
        <v>32</v>
      </c>
      <c r="U1084" t="s">
        <v>51</v>
      </c>
      <c r="V1084">
        <v>618</v>
      </c>
      <c r="W1084">
        <v>24</v>
      </c>
    </row>
    <row r="1085" spans="1:23" x14ac:dyDescent="0.3">
      <c r="A1085" t="s">
        <v>61</v>
      </c>
      <c r="B1085" t="s">
        <v>58</v>
      </c>
      <c r="C1085" t="s">
        <v>62</v>
      </c>
      <c r="D1085" t="s">
        <v>63</v>
      </c>
      <c r="E1085">
        <v>109837</v>
      </c>
      <c r="F1085" t="s">
        <v>27</v>
      </c>
      <c r="G1085" t="s">
        <v>28</v>
      </c>
      <c r="H1085" t="s">
        <v>29</v>
      </c>
      <c r="I1085" t="s">
        <v>64</v>
      </c>
      <c r="J1085">
        <v>1998</v>
      </c>
      <c r="K1085" t="s">
        <v>31</v>
      </c>
      <c r="L1085">
        <v>0</v>
      </c>
      <c r="M1085">
        <v>4</v>
      </c>
      <c r="N1085">
        <v>1</v>
      </c>
      <c r="O1085">
        <v>0</v>
      </c>
      <c r="P1085">
        <v>0</v>
      </c>
      <c r="Q1085">
        <v>0</v>
      </c>
      <c r="R1085">
        <v>0</v>
      </c>
      <c r="S1085">
        <v>1</v>
      </c>
      <c r="T1085" t="s">
        <v>32</v>
      </c>
      <c r="U1085" t="s">
        <v>51</v>
      </c>
      <c r="V1085">
        <v>618</v>
      </c>
      <c r="W1085">
        <v>24</v>
      </c>
    </row>
    <row r="1086" spans="1:23" x14ac:dyDescent="0.3">
      <c r="A1086" t="s">
        <v>61</v>
      </c>
      <c r="B1086" t="s">
        <v>58</v>
      </c>
      <c r="C1086" t="s">
        <v>62</v>
      </c>
      <c r="D1086" t="s">
        <v>502</v>
      </c>
      <c r="E1086">
        <v>109837</v>
      </c>
      <c r="F1086" t="s">
        <v>27</v>
      </c>
      <c r="G1086" t="s">
        <v>28</v>
      </c>
      <c r="H1086" t="s">
        <v>29</v>
      </c>
      <c r="I1086" t="s">
        <v>64</v>
      </c>
      <c r="J1086">
        <v>1998</v>
      </c>
      <c r="K1086" t="s">
        <v>31</v>
      </c>
      <c r="L1086">
        <v>0</v>
      </c>
      <c r="M1086">
        <v>4</v>
      </c>
      <c r="N1086">
        <v>1</v>
      </c>
      <c r="O1086">
        <v>0</v>
      </c>
      <c r="P1086">
        <v>0</v>
      </c>
      <c r="Q1086">
        <v>0</v>
      </c>
      <c r="R1086">
        <v>0</v>
      </c>
      <c r="S1086">
        <v>1</v>
      </c>
      <c r="T1086" t="s">
        <v>32</v>
      </c>
      <c r="U1086" t="s">
        <v>51</v>
      </c>
      <c r="V1086">
        <v>616</v>
      </c>
      <c r="W1086">
        <v>24</v>
      </c>
    </row>
    <row r="1087" spans="1:23" x14ac:dyDescent="0.3">
      <c r="A1087" t="s">
        <v>61</v>
      </c>
      <c r="B1087" t="s">
        <v>58</v>
      </c>
      <c r="C1087" t="s">
        <v>62</v>
      </c>
      <c r="D1087" t="s">
        <v>63</v>
      </c>
      <c r="E1087">
        <v>109837</v>
      </c>
      <c r="F1087" t="s">
        <v>27</v>
      </c>
      <c r="G1087" t="s">
        <v>28</v>
      </c>
      <c r="H1087" t="s">
        <v>29</v>
      </c>
      <c r="I1087" t="s">
        <v>64</v>
      </c>
      <c r="J1087">
        <v>1998</v>
      </c>
      <c r="K1087" t="s">
        <v>31</v>
      </c>
      <c r="L1087">
        <v>0</v>
      </c>
      <c r="M1087">
        <v>4</v>
      </c>
      <c r="N1087">
        <v>1</v>
      </c>
      <c r="O1087">
        <v>0</v>
      </c>
      <c r="P1087">
        <v>0</v>
      </c>
      <c r="Q1087">
        <v>0</v>
      </c>
      <c r="R1087">
        <v>0</v>
      </c>
      <c r="S1087">
        <v>1</v>
      </c>
      <c r="T1087" t="s">
        <v>32</v>
      </c>
      <c r="U1087" t="s">
        <v>51</v>
      </c>
      <c r="V1087">
        <v>618</v>
      </c>
      <c r="W1087">
        <v>24</v>
      </c>
    </row>
    <row r="1088" spans="1:23" x14ac:dyDescent="0.3">
      <c r="A1088" t="s">
        <v>61</v>
      </c>
      <c r="B1088" t="s">
        <v>58</v>
      </c>
      <c r="C1088" t="s">
        <v>62</v>
      </c>
      <c r="D1088" t="s">
        <v>502</v>
      </c>
      <c r="E1088">
        <v>109837</v>
      </c>
      <c r="F1088" t="s">
        <v>27</v>
      </c>
      <c r="G1088" t="s">
        <v>28</v>
      </c>
      <c r="H1088" t="s">
        <v>29</v>
      </c>
      <c r="I1088" t="s">
        <v>64</v>
      </c>
      <c r="J1088">
        <v>1998</v>
      </c>
      <c r="K1088" t="s">
        <v>31</v>
      </c>
      <c r="L1088">
        <v>0</v>
      </c>
      <c r="M1088">
        <v>4</v>
      </c>
      <c r="N1088">
        <v>1</v>
      </c>
      <c r="O1088">
        <v>0</v>
      </c>
      <c r="P1088">
        <v>0</v>
      </c>
      <c r="Q1088">
        <v>0</v>
      </c>
      <c r="R1088">
        <v>0</v>
      </c>
      <c r="S1088">
        <v>1</v>
      </c>
      <c r="T1088" t="s">
        <v>32</v>
      </c>
      <c r="U1088" t="s">
        <v>51</v>
      </c>
      <c r="V1088">
        <v>616</v>
      </c>
      <c r="W1088">
        <v>24</v>
      </c>
    </row>
    <row r="1089" spans="1:23" x14ac:dyDescent="0.3">
      <c r="A1089" t="s">
        <v>61</v>
      </c>
      <c r="B1089" t="s">
        <v>58</v>
      </c>
      <c r="C1089" t="s">
        <v>62</v>
      </c>
      <c r="D1089" t="s">
        <v>63</v>
      </c>
      <c r="E1089">
        <v>109837</v>
      </c>
      <c r="F1089" t="s">
        <v>27</v>
      </c>
      <c r="G1089" t="s">
        <v>28</v>
      </c>
      <c r="H1089" t="s">
        <v>29</v>
      </c>
      <c r="I1089" t="s">
        <v>64</v>
      </c>
      <c r="J1089">
        <v>1998</v>
      </c>
      <c r="K1089" t="s">
        <v>31</v>
      </c>
      <c r="L1089">
        <v>0</v>
      </c>
      <c r="M1089">
        <v>4</v>
      </c>
      <c r="N1089">
        <v>1</v>
      </c>
      <c r="O1089">
        <v>0</v>
      </c>
      <c r="P1089">
        <v>0</v>
      </c>
      <c r="Q1089">
        <v>0</v>
      </c>
      <c r="R1089">
        <v>0</v>
      </c>
      <c r="S1089">
        <v>1</v>
      </c>
      <c r="T1089" t="s">
        <v>32</v>
      </c>
      <c r="U1089" t="s">
        <v>51</v>
      </c>
      <c r="V1089">
        <v>618</v>
      </c>
      <c r="W1089">
        <v>24</v>
      </c>
    </row>
    <row r="1090" spans="1:23" x14ac:dyDescent="0.3">
      <c r="A1090" t="s">
        <v>61</v>
      </c>
      <c r="B1090" t="s">
        <v>58</v>
      </c>
      <c r="C1090" t="s">
        <v>62</v>
      </c>
      <c r="D1090" t="s">
        <v>63</v>
      </c>
      <c r="E1090">
        <v>109837</v>
      </c>
      <c r="F1090" t="s">
        <v>27</v>
      </c>
      <c r="G1090" t="s">
        <v>28</v>
      </c>
      <c r="H1090" t="s">
        <v>29</v>
      </c>
      <c r="I1090" t="s">
        <v>64</v>
      </c>
      <c r="J1090">
        <v>1998</v>
      </c>
      <c r="K1090" t="s">
        <v>31</v>
      </c>
      <c r="L1090">
        <v>0</v>
      </c>
      <c r="M1090">
        <v>4</v>
      </c>
      <c r="N1090">
        <v>1</v>
      </c>
      <c r="O1090">
        <v>0</v>
      </c>
      <c r="P1090">
        <v>0</v>
      </c>
      <c r="Q1090">
        <v>0</v>
      </c>
      <c r="R1090">
        <v>0</v>
      </c>
      <c r="S1090">
        <v>1</v>
      </c>
      <c r="T1090" t="s">
        <v>32</v>
      </c>
      <c r="U1090" t="s">
        <v>51</v>
      </c>
      <c r="V1090">
        <v>618</v>
      </c>
      <c r="W1090">
        <v>24</v>
      </c>
    </row>
    <row r="1091" spans="1:23" x14ac:dyDescent="0.3">
      <c r="A1091" t="s">
        <v>61</v>
      </c>
      <c r="B1091" t="s">
        <v>58</v>
      </c>
      <c r="C1091" t="s">
        <v>62</v>
      </c>
      <c r="D1091" t="s">
        <v>486</v>
      </c>
      <c r="E1091">
        <v>109837</v>
      </c>
      <c r="F1091" t="s">
        <v>27</v>
      </c>
      <c r="G1091" t="s">
        <v>28</v>
      </c>
      <c r="H1091" t="s">
        <v>29</v>
      </c>
      <c r="I1091" t="s">
        <v>64</v>
      </c>
      <c r="J1091">
        <v>1998</v>
      </c>
      <c r="K1091" t="s">
        <v>31</v>
      </c>
      <c r="L1091">
        <v>0</v>
      </c>
      <c r="M1091">
        <v>4</v>
      </c>
      <c r="N1091">
        <v>1</v>
      </c>
      <c r="O1091">
        <v>0</v>
      </c>
      <c r="P1091">
        <v>0</v>
      </c>
      <c r="Q1091">
        <v>0</v>
      </c>
      <c r="R1091">
        <v>0</v>
      </c>
      <c r="S1091">
        <v>1</v>
      </c>
      <c r="T1091" t="s">
        <v>32</v>
      </c>
      <c r="U1091" t="s">
        <v>51</v>
      </c>
      <c r="V1091">
        <v>618</v>
      </c>
      <c r="W1091">
        <v>24</v>
      </c>
    </row>
    <row r="1092" spans="1:23" x14ac:dyDescent="0.3">
      <c r="A1092" t="s">
        <v>61</v>
      </c>
      <c r="B1092" t="s">
        <v>58</v>
      </c>
      <c r="C1092" t="s">
        <v>62</v>
      </c>
      <c r="D1092" t="s">
        <v>502</v>
      </c>
      <c r="E1092">
        <v>109837</v>
      </c>
      <c r="F1092" t="s">
        <v>27</v>
      </c>
      <c r="G1092" t="s">
        <v>28</v>
      </c>
      <c r="H1092" t="s">
        <v>29</v>
      </c>
      <c r="I1092" t="s">
        <v>64</v>
      </c>
      <c r="J1092">
        <v>1998</v>
      </c>
      <c r="K1092" t="s">
        <v>31</v>
      </c>
      <c r="L1092">
        <v>0</v>
      </c>
      <c r="M1092">
        <v>4</v>
      </c>
      <c r="N1092">
        <v>1</v>
      </c>
      <c r="O1092">
        <v>0</v>
      </c>
      <c r="P1092">
        <v>0</v>
      </c>
      <c r="Q1092">
        <v>0</v>
      </c>
      <c r="R1092">
        <v>0</v>
      </c>
      <c r="S1092">
        <v>1</v>
      </c>
      <c r="T1092" t="s">
        <v>32</v>
      </c>
      <c r="U1092" t="s">
        <v>51</v>
      </c>
      <c r="V1092">
        <v>616</v>
      </c>
      <c r="W1092">
        <v>24</v>
      </c>
    </row>
    <row r="1093" spans="1:23" x14ac:dyDescent="0.3">
      <c r="A1093" t="s">
        <v>61</v>
      </c>
      <c r="B1093" t="s">
        <v>58</v>
      </c>
      <c r="C1093" t="s">
        <v>62</v>
      </c>
      <c r="D1093" t="s">
        <v>486</v>
      </c>
      <c r="E1093">
        <v>109837</v>
      </c>
      <c r="F1093" t="s">
        <v>27</v>
      </c>
      <c r="G1093" t="s">
        <v>28</v>
      </c>
      <c r="H1093" t="s">
        <v>29</v>
      </c>
      <c r="I1093" t="s">
        <v>64</v>
      </c>
      <c r="J1093">
        <v>1998</v>
      </c>
      <c r="K1093" t="s">
        <v>31</v>
      </c>
      <c r="L1093">
        <v>0</v>
      </c>
      <c r="M1093">
        <v>4</v>
      </c>
      <c r="N1093">
        <v>1</v>
      </c>
      <c r="O1093">
        <v>0</v>
      </c>
      <c r="P1093">
        <v>0</v>
      </c>
      <c r="Q1093">
        <v>0</v>
      </c>
      <c r="R1093">
        <v>0</v>
      </c>
      <c r="S1093">
        <v>1</v>
      </c>
      <c r="T1093" t="s">
        <v>32</v>
      </c>
      <c r="U1093" t="s">
        <v>51</v>
      </c>
      <c r="V1093">
        <v>618</v>
      </c>
      <c r="W1093">
        <v>24</v>
      </c>
    </row>
    <row r="1094" spans="1:23" x14ac:dyDescent="0.3">
      <c r="A1094" t="s">
        <v>1193</v>
      </c>
      <c r="B1094" t="s">
        <v>1194</v>
      </c>
      <c r="C1094" t="s">
        <v>36</v>
      </c>
      <c r="D1094" t="s">
        <v>1195</v>
      </c>
      <c r="E1094">
        <v>109880</v>
      </c>
      <c r="F1094" t="s">
        <v>55</v>
      </c>
      <c r="G1094" t="s">
        <v>28</v>
      </c>
      <c r="H1094" t="s">
        <v>56</v>
      </c>
      <c r="I1094" t="s">
        <v>56</v>
      </c>
      <c r="K1094" t="s">
        <v>50</v>
      </c>
      <c r="L1094">
        <v>1</v>
      </c>
      <c r="N1094">
        <v>0</v>
      </c>
      <c r="O1094">
        <v>1</v>
      </c>
      <c r="P1094">
        <v>0</v>
      </c>
      <c r="Q1094">
        <v>0</v>
      </c>
      <c r="R1094">
        <v>0</v>
      </c>
      <c r="S1094">
        <v>1</v>
      </c>
      <c r="T1094" t="s">
        <v>222</v>
      </c>
      <c r="U1094" t="s">
        <v>42</v>
      </c>
      <c r="V1094">
        <v>137</v>
      </c>
    </row>
    <row r="1095" spans="1:23" x14ac:dyDescent="0.3">
      <c r="A1095" t="s">
        <v>1193</v>
      </c>
      <c r="B1095" t="s">
        <v>1194</v>
      </c>
      <c r="C1095" t="s">
        <v>36</v>
      </c>
      <c r="D1095" t="s">
        <v>1195</v>
      </c>
      <c r="E1095">
        <v>109880</v>
      </c>
      <c r="F1095" t="s">
        <v>55</v>
      </c>
      <c r="G1095" t="s">
        <v>28</v>
      </c>
      <c r="H1095" t="s">
        <v>56</v>
      </c>
      <c r="I1095" t="s">
        <v>56</v>
      </c>
      <c r="K1095" t="s">
        <v>50</v>
      </c>
      <c r="L1095">
        <v>1</v>
      </c>
      <c r="N1095">
        <v>0</v>
      </c>
      <c r="O1095">
        <v>1</v>
      </c>
      <c r="P1095">
        <v>0</v>
      </c>
      <c r="Q1095">
        <v>0</v>
      </c>
      <c r="R1095">
        <v>0</v>
      </c>
      <c r="S1095">
        <v>1</v>
      </c>
      <c r="T1095" t="s">
        <v>222</v>
      </c>
      <c r="U1095" t="s">
        <v>42</v>
      </c>
      <c r="V1095">
        <v>137</v>
      </c>
    </row>
    <row r="1096" spans="1:23" x14ac:dyDescent="0.3">
      <c r="A1096" t="s">
        <v>1193</v>
      </c>
      <c r="B1096" t="s">
        <v>1194</v>
      </c>
      <c r="C1096" t="s">
        <v>36</v>
      </c>
      <c r="D1096" t="s">
        <v>1195</v>
      </c>
      <c r="E1096">
        <v>109880</v>
      </c>
      <c r="F1096" t="s">
        <v>55</v>
      </c>
      <c r="G1096" t="s">
        <v>28</v>
      </c>
      <c r="H1096" t="s">
        <v>56</v>
      </c>
      <c r="I1096" t="s">
        <v>56</v>
      </c>
      <c r="K1096" t="s">
        <v>50</v>
      </c>
      <c r="L1096">
        <v>1</v>
      </c>
      <c r="N1096">
        <v>0</v>
      </c>
      <c r="O1096">
        <v>1</v>
      </c>
      <c r="P1096">
        <v>0</v>
      </c>
      <c r="Q1096">
        <v>0</v>
      </c>
      <c r="R1096">
        <v>0</v>
      </c>
      <c r="S1096">
        <v>1</v>
      </c>
      <c r="T1096" t="s">
        <v>222</v>
      </c>
      <c r="U1096" t="s">
        <v>42</v>
      </c>
      <c r="V1096">
        <v>137</v>
      </c>
    </row>
    <row r="1097" spans="1:23" x14ac:dyDescent="0.3">
      <c r="A1097" t="s">
        <v>1193</v>
      </c>
      <c r="B1097" t="s">
        <v>1194</v>
      </c>
      <c r="C1097" t="s">
        <v>36</v>
      </c>
      <c r="D1097" t="s">
        <v>1195</v>
      </c>
      <c r="E1097">
        <v>109880</v>
      </c>
      <c r="F1097" t="s">
        <v>55</v>
      </c>
      <c r="G1097" t="s">
        <v>28</v>
      </c>
      <c r="H1097" t="s">
        <v>56</v>
      </c>
      <c r="I1097" t="s">
        <v>56</v>
      </c>
      <c r="K1097" t="s">
        <v>50</v>
      </c>
      <c r="L1097">
        <v>1</v>
      </c>
      <c r="N1097">
        <v>0</v>
      </c>
      <c r="O1097">
        <v>1</v>
      </c>
      <c r="P1097">
        <v>0</v>
      </c>
      <c r="Q1097">
        <v>0</v>
      </c>
      <c r="R1097">
        <v>0</v>
      </c>
      <c r="S1097">
        <v>1</v>
      </c>
      <c r="T1097" t="s">
        <v>222</v>
      </c>
      <c r="U1097" t="s">
        <v>42</v>
      </c>
      <c r="V1097">
        <v>137</v>
      </c>
    </row>
    <row r="1098" spans="1:23" x14ac:dyDescent="0.3">
      <c r="A1098" t="s">
        <v>1193</v>
      </c>
      <c r="B1098" t="s">
        <v>1194</v>
      </c>
      <c r="C1098" t="s">
        <v>36</v>
      </c>
      <c r="D1098" t="s">
        <v>1195</v>
      </c>
      <c r="E1098">
        <v>109880</v>
      </c>
      <c r="F1098" t="s">
        <v>55</v>
      </c>
      <c r="G1098" t="s">
        <v>28</v>
      </c>
      <c r="H1098" t="s">
        <v>56</v>
      </c>
      <c r="I1098" t="s">
        <v>56</v>
      </c>
      <c r="K1098" t="s">
        <v>50</v>
      </c>
      <c r="L1098">
        <v>1</v>
      </c>
      <c r="N1098">
        <v>0</v>
      </c>
      <c r="O1098">
        <v>1</v>
      </c>
      <c r="P1098">
        <v>0</v>
      </c>
      <c r="Q1098">
        <v>0</v>
      </c>
      <c r="R1098">
        <v>0</v>
      </c>
      <c r="S1098">
        <v>1</v>
      </c>
      <c r="T1098" t="s">
        <v>222</v>
      </c>
      <c r="U1098" t="s">
        <v>42</v>
      </c>
      <c r="V1098">
        <v>137</v>
      </c>
    </row>
    <row r="1099" spans="1:23" x14ac:dyDescent="0.3">
      <c r="A1099" t="s">
        <v>1193</v>
      </c>
      <c r="B1099" t="s">
        <v>1194</v>
      </c>
      <c r="C1099" t="s">
        <v>36</v>
      </c>
      <c r="D1099" t="s">
        <v>1195</v>
      </c>
      <c r="E1099">
        <v>109880</v>
      </c>
      <c r="F1099" t="s">
        <v>55</v>
      </c>
      <c r="G1099" t="s">
        <v>28</v>
      </c>
      <c r="H1099" t="s">
        <v>56</v>
      </c>
      <c r="I1099" t="s">
        <v>56</v>
      </c>
      <c r="K1099" t="s">
        <v>50</v>
      </c>
      <c r="L1099">
        <v>1</v>
      </c>
      <c r="N1099">
        <v>0</v>
      </c>
      <c r="O1099">
        <v>1</v>
      </c>
      <c r="P1099">
        <v>0</v>
      </c>
      <c r="Q1099">
        <v>0</v>
      </c>
      <c r="R1099">
        <v>0</v>
      </c>
      <c r="S1099">
        <v>1</v>
      </c>
      <c r="T1099" t="s">
        <v>222</v>
      </c>
      <c r="U1099" t="s">
        <v>42</v>
      </c>
      <c r="V1099">
        <v>137</v>
      </c>
    </row>
    <row r="1100" spans="1:23" x14ac:dyDescent="0.3">
      <c r="A1100" t="s">
        <v>65</v>
      </c>
      <c r="B1100" t="s">
        <v>58</v>
      </c>
      <c r="C1100" t="s">
        <v>36</v>
      </c>
      <c r="D1100" t="s">
        <v>66</v>
      </c>
      <c r="E1100">
        <v>110000</v>
      </c>
      <c r="F1100" t="s">
        <v>67</v>
      </c>
      <c r="G1100" t="s">
        <v>68</v>
      </c>
      <c r="H1100" t="s">
        <v>29</v>
      </c>
      <c r="I1100" t="s">
        <v>69</v>
      </c>
      <c r="J1100">
        <v>1982</v>
      </c>
      <c r="K1100" t="s">
        <v>50</v>
      </c>
      <c r="L1100">
        <v>0</v>
      </c>
      <c r="M1100">
        <v>2.8</v>
      </c>
      <c r="N1100">
        <v>0</v>
      </c>
      <c r="O1100">
        <v>0</v>
      </c>
      <c r="P1100">
        <v>0</v>
      </c>
      <c r="Q1100">
        <v>0</v>
      </c>
      <c r="R1100">
        <v>0</v>
      </c>
      <c r="S1100">
        <v>0</v>
      </c>
      <c r="T1100" t="s">
        <v>32</v>
      </c>
      <c r="U1100" t="s">
        <v>42</v>
      </c>
      <c r="V1100">
        <v>140</v>
      </c>
      <c r="W1100">
        <v>40</v>
      </c>
    </row>
    <row r="1101" spans="1:23" x14ac:dyDescent="0.3">
      <c r="A1101" t="s">
        <v>176</v>
      </c>
      <c r="B1101" t="s">
        <v>58</v>
      </c>
      <c r="C1101" t="s">
        <v>177</v>
      </c>
      <c r="D1101" t="s">
        <v>178</v>
      </c>
      <c r="E1101">
        <v>110000</v>
      </c>
      <c r="F1101" t="s">
        <v>27</v>
      </c>
      <c r="G1101" t="s">
        <v>28</v>
      </c>
      <c r="H1101" t="s">
        <v>101</v>
      </c>
      <c r="I1101" t="s">
        <v>102</v>
      </c>
      <c r="J1101">
        <v>1863</v>
      </c>
      <c r="K1101" t="s">
        <v>31</v>
      </c>
      <c r="L1101">
        <v>0</v>
      </c>
      <c r="M1101">
        <v>4.2</v>
      </c>
      <c r="N1101">
        <v>1</v>
      </c>
      <c r="O1101">
        <v>0</v>
      </c>
      <c r="P1101">
        <v>0</v>
      </c>
      <c r="Q1101">
        <v>1</v>
      </c>
      <c r="R1101">
        <v>0</v>
      </c>
      <c r="S1101">
        <v>1</v>
      </c>
      <c r="T1101" t="s">
        <v>32</v>
      </c>
      <c r="U1101" t="s">
        <v>51</v>
      </c>
      <c r="V1101">
        <v>571</v>
      </c>
      <c r="W1101">
        <v>159</v>
      </c>
    </row>
    <row r="1102" spans="1:23" x14ac:dyDescent="0.3">
      <c r="A1102" t="s">
        <v>65</v>
      </c>
      <c r="B1102" t="s">
        <v>58</v>
      </c>
      <c r="C1102" t="s">
        <v>36</v>
      </c>
      <c r="D1102" t="s">
        <v>66</v>
      </c>
      <c r="E1102">
        <v>110000</v>
      </c>
      <c r="F1102" t="s">
        <v>67</v>
      </c>
      <c r="G1102" t="s">
        <v>68</v>
      </c>
      <c r="H1102" t="s">
        <v>29</v>
      </c>
      <c r="I1102" t="s">
        <v>69</v>
      </c>
      <c r="J1102">
        <v>1982</v>
      </c>
      <c r="K1102" t="s">
        <v>50</v>
      </c>
      <c r="L1102">
        <v>0</v>
      </c>
      <c r="M1102">
        <v>2.8</v>
      </c>
      <c r="N1102">
        <v>0</v>
      </c>
      <c r="O1102">
        <v>0</v>
      </c>
      <c r="P1102">
        <v>0</v>
      </c>
      <c r="Q1102">
        <v>0</v>
      </c>
      <c r="R1102">
        <v>0</v>
      </c>
      <c r="S1102">
        <v>0</v>
      </c>
      <c r="T1102" t="s">
        <v>32</v>
      </c>
      <c r="U1102" t="s">
        <v>42</v>
      </c>
      <c r="V1102">
        <v>140</v>
      </c>
      <c r="W1102">
        <v>40</v>
      </c>
    </row>
    <row r="1103" spans="1:23" x14ac:dyDescent="0.3">
      <c r="A1103" t="s">
        <v>65</v>
      </c>
      <c r="B1103" t="s">
        <v>58</v>
      </c>
      <c r="C1103" t="s">
        <v>36</v>
      </c>
      <c r="D1103" t="s">
        <v>66</v>
      </c>
      <c r="E1103">
        <v>110000</v>
      </c>
      <c r="F1103" t="s">
        <v>67</v>
      </c>
      <c r="G1103" t="s">
        <v>68</v>
      </c>
      <c r="H1103" t="s">
        <v>29</v>
      </c>
      <c r="I1103" t="s">
        <v>69</v>
      </c>
      <c r="J1103">
        <v>1982</v>
      </c>
      <c r="K1103" t="s">
        <v>50</v>
      </c>
      <c r="L1103">
        <v>0</v>
      </c>
      <c r="M1103">
        <v>2.8</v>
      </c>
      <c r="N1103">
        <v>0</v>
      </c>
      <c r="O1103">
        <v>0</v>
      </c>
      <c r="P1103">
        <v>0</v>
      </c>
      <c r="Q1103">
        <v>0</v>
      </c>
      <c r="R1103">
        <v>0</v>
      </c>
      <c r="S1103">
        <v>0</v>
      </c>
      <c r="T1103" t="s">
        <v>32</v>
      </c>
      <c r="U1103" t="s">
        <v>42</v>
      </c>
      <c r="V1103">
        <v>140</v>
      </c>
      <c r="W1103">
        <v>40</v>
      </c>
    </row>
    <row r="1104" spans="1:23" x14ac:dyDescent="0.3">
      <c r="A1104" t="s">
        <v>65</v>
      </c>
      <c r="B1104" t="s">
        <v>58</v>
      </c>
      <c r="C1104" t="s">
        <v>36</v>
      </c>
      <c r="D1104" t="s">
        <v>66</v>
      </c>
      <c r="E1104">
        <v>110000</v>
      </c>
      <c r="F1104" t="s">
        <v>67</v>
      </c>
      <c r="G1104" t="s">
        <v>68</v>
      </c>
      <c r="H1104" t="s">
        <v>29</v>
      </c>
      <c r="I1104" t="s">
        <v>69</v>
      </c>
      <c r="J1104">
        <v>1982</v>
      </c>
      <c r="K1104" t="s">
        <v>50</v>
      </c>
      <c r="L1104">
        <v>0</v>
      </c>
      <c r="M1104">
        <v>2.8</v>
      </c>
      <c r="N1104">
        <v>0</v>
      </c>
      <c r="O1104">
        <v>0</v>
      </c>
      <c r="P1104">
        <v>0</v>
      </c>
      <c r="Q1104">
        <v>0</v>
      </c>
      <c r="R1104">
        <v>0</v>
      </c>
      <c r="S1104">
        <v>0</v>
      </c>
      <c r="T1104" t="s">
        <v>32</v>
      </c>
      <c r="U1104" t="s">
        <v>42</v>
      </c>
      <c r="V1104">
        <v>140</v>
      </c>
      <c r="W1104">
        <v>40</v>
      </c>
    </row>
    <row r="1105" spans="1:23" x14ac:dyDescent="0.3">
      <c r="A1105" t="s">
        <v>65</v>
      </c>
      <c r="B1105" t="s">
        <v>58</v>
      </c>
      <c r="C1105" t="s">
        <v>36</v>
      </c>
      <c r="D1105" t="s">
        <v>66</v>
      </c>
      <c r="E1105">
        <v>110000</v>
      </c>
      <c r="F1105" t="s">
        <v>67</v>
      </c>
      <c r="G1105" t="s">
        <v>68</v>
      </c>
      <c r="H1105" t="s">
        <v>29</v>
      </c>
      <c r="I1105" t="s">
        <v>69</v>
      </c>
      <c r="J1105">
        <v>1982</v>
      </c>
      <c r="K1105" t="s">
        <v>50</v>
      </c>
      <c r="L1105">
        <v>0</v>
      </c>
      <c r="M1105">
        <v>2.8</v>
      </c>
      <c r="N1105">
        <v>0</v>
      </c>
      <c r="O1105">
        <v>0</v>
      </c>
      <c r="P1105">
        <v>0</v>
      </c>
      <c r="Q1105">
        <v>0</v>
      </c>
      <c r="R1105">
        <v>0</v>
      </c>
      <c r="S1105">
        <v>0</v>
      </c>
      <c r="T1105" t="s">
        <v>32</v>
      </c>
      <c r="U1105" t="s">
        <v>42</v>
      </c>
      <c r="V1105">
        <v>140</v>
      </c>
      <c r="W1105">
        <v>40</v>
      </c>
    </row>
    <row r="1106" spans="1:23" x14ac:dyDescent="0.3">
      <c r="A1106" t="s">
        <v>65</v>
      </c>
      <c r="B1106" t="s">
        <v>58</v>
      </c>
      <c r="C1106" t="s">
        <v>36</v>
      </c>
      <c r="D1106" t="s">
        <v>66</v>
      </c>
      <c r="E1106">
        <v>110000</v>
      </c>
      <c r="F1106" t="s">
        <v>67</v>
      </c>
      <c r="G1106" t="s">
        <v>68</v>
      </c>
      <c r="H1106" t="s">
        <v>29</v>
      </c>
      <c r="I1106" t="s">
        <v>69</v>
      </c>
      <c r="J1106">
        <v>1982</v>
      </c>
      <c r="K1106" t="s">
        <v>50</v>
      </c>
      <c r="L1106">
        <v>0</v>
      </c>
      <c r="M1106">
        <v>2.8</v>
      </c>
      <c r="N1106">
        <v>0</v>
      </c>
      <c r="O1106">
        <v>0</v>
      </c>
      <c r="P1106">
        <v>0</v>
      </c>
      <c r="Q1106">
        <v>0</v>
      </c>
      <c r="R1106">
        <v>0</v>
      </c>
      <c r="S1106">
        <v>0</v>
      </c>
      <c r="T1106" t="s">
        <v>32</v>
      </c>
      <c r="U1106" t="s">
        <v>42</v>
      </c>
      <c r="V1106">
        <v>140</v>
      </c>
      <c r="W1106">
        <v>40</v>
      </c>
    </row>
    <row r="1107" spans="1:23" x14ac:dyDescent="0.3">
      <c r="A1107" t="s">
        <v>65</v>
      </c>
      <c r="B1107" t="s">
        <v>58</v>
      </c>
      <c r="C1107" t="s">
        <v>36</v>
      </c>
      <c r="D1107" t="s">
        <v>66</v>
      </c>
      <c r="E1107">
        <v>110000</v>
      </c>
      <c r="F1107" t="s">
        <v>67</v>
      </c>
      <c r="G1107" t="s">
        <v>68</v>
      </c>
      <c r="H1107" t="s">
        <v>29</v>
      </c>
      <c r="I1107" t="s">
        <v>69</v>
      </c>
      <c r="J1107">
        <v>1982</v>
      </c>
      <c r="K1107" t="s">
        <v>50</v>
      </c>
      <c r="L1107">
        <v>0</v>
      </c>
      <c r="M1107">
        <v>2.8</v>
      </c>
      <c r="N1107">
        <v>0</v>
      </c>
      <c r="O1107">
        <v>0</v>
      </c>
      <c r="P1107">
        <v>0</v>
      </c>
      <c r="Q1107">
        <v>0</v>
      </c>
      <c r="R1107">
        <v>0</v>
      </c>
      <c r="S1107">
        <v>0</v>
      </c>
      <c r="T1107" t="s">
        <v>32</v>
      </c>
      <c r="U1107" t="s">
        <v>42</v>
      </c>
      <c r="V1107">
        <v>140</v>
      </c>
      <c r="W1107">
        <v>40</v>
      </c>
    </row>
    <row r="1108" spans="1:23" x14ac:dyDescent="0.3">
      <c r="A1108" t="s">
        <v>65</v>
      </c>
      <c r="B1108" t="s">
        <v>58</v>
      </c>
      <c r="C1108" t="s">
        <v>36</v>
      </c>
      <c r="D1108" t="s">
        <v>66</v>
      </c>
      <c r="E1108">
        <v>110000</v>
      </c>
      <c r="F1108" t="s">
        <v>67</v>
      </c>
      <c r="G1108" t="s">
        <v>68</v>
      </c>
      <c r="H1108" t="s">
        <v>29</v>
      </c>
      <c r="I1108" t="s">
        <v>69</v>
      </c>
      <c r="J1108">
        <v>1982</v>
      </c>
      <c r="K1108" t="s">
        <v>50</v>
      </c>
      <c r="L1108">
        <v>0</v>
      </c>
      <c r="M1108">
        <v>2.8</v>
      </c>
      <c r="N1108">
        <v>0</v>
      </c>
      <c r="O1108">
        <v>0</v>
      </c>
      <c r="P1108">
        <v>0</v>
      </c>
      <c r="Q1108">
        <v>0</v>
      </c>
      <c r="R1108">
        <v>0</v>
      </c>
      <c r="S1108">
        <v>0</v>
      </c>
      <c r="T1108" t="s">
        <v>32</v>
      </c>
      <c r="U1108" t="s">
        <v>42</v>
      </c>
      <c r="V1108">
        <v>140</v>
      </c>
      <c r="W1108">
        <v>40</v>
      </c>
    </row>
    <row r="1109" spans="1:23" x14ac:dyDescent="0.3">
      <c r="A1109" t="s">
        <v>176</v>
      </c>
      <c r="B1109" t="s">
        <v>58</v>
      </c>
      <c r="C1109" t="s">
        <v>177</v>
      </c>
      <c r="D1109" t="s">
        <v>178</v>
      </c>
      <c r="E1109">
        <v>110000</v>
      </c>
      <c r="F1109" t="s">
        <v>27</v>
      </c>
      <c r="G1109" t="s">
        <v>28</v>
      </c>
      <c r="H1109" t="s">
        <v>101</v>
      </c>
      <c r="I1109" t="s">
        <v>102</v>
      </c>
      <c r="J1109">
        <v>1863</v>
      </c>
      <c r="K1109" t="s">
        <v>31</v>
      </c>
      <c r="L1109">
        <v>0</v>
      </c>
      <c r="M1109">
        <v>4.2</v>
      </c>
      <c r="N1109">
        <v>1</v>
      </c>
      <c r="O1109">
        <v>0</v>
      </c>
      <c r="P1109">
        <v>0</v>
      </c>
      <c r="Q1109">
        <v>1</v>
      </c>
      <c r="R1109">
        <v>0</v>
      </c>
      <c r="S1109">
        <v>1</v>
      </c>
      <c r="T1109" t="s">
        <v>32</v>
      </c>
      <c r="U1109" t="s">
        <v>51</v>
      </c>
      <c r="V1109">
        <v>571</v>
      </c>
      <c r="W1109">
        <v>159</v>
      </c>
    </row>
    <row r="1110" spans="1:23" x14ac:dyDescent="0.3">
      <c r="A1110" t="s">
        <v>65</v>
      </c>
      <c r="B1110" t="s">
        <v>58</v>
      </c>
      <c r="C1110" t="s">
        <v>36</v>
      </c>
      <c r="D1110" t="s">
        <v>66</v>
      </c>
      <c r="E1110">
        <v>110000</v>
      </c>
      <c r="F1110" t="s">
        <v>67</v>
      </c>
      <c r="G1110" t="s">
        <v>68</v>
      </c>
      <c r="H1110" t="s">
        <v>29</v>
      </c>
      <c r="I1110" t="s">
        <v>69</v>
      </c>
      <c r="J1110">
        <v>1982</v>
      </c>
      <c r="K1110" t="s">
        <v>50</v>
      </c>
      <c r="L1110">
        <v>0</v>
      </c>
      <c r="M1110">
        <v>2.8</v>
      </c>
      <c r="N1110">
        <v>0</v>
      </c>
      <c r="O1110">
        <v>0</v>
      </c>
      <c r="P1110">
        <v>0</v>
      </c>
      <c r="Q1110">
        <v>0</v>
      </c>
      <c r="R1110">
        <v>0</v>
      </c>
      <c r="S1110">
        <v>0</v>
      </c>
      <c r="T1110" t="s">
        <v>32</v>
      </c>
      <c r="U1110" t="s">
        <v>42</v>
      </c>
      <c r="V1110">
        <v>140</v>
      </c>
      <c r="W1110">
        <v>40</v>
      </c>
    </row>
    <row r="1111" spans="1:23" x14ac:dyDescent="0.3">
      <c r="A1111" t="s">
        <v>176</v>
      </c>
      <c r="B1111" t="s">
        <v>58</v>
      </c>
      <c r="C1111" t="s">
        <v>177</v>
      </c>
      <c r="D1111" t="s">
        <v>178</v>
      </c>
      <c r="E1111">
        <v>110000</v>
      </c>
      <c r="F1111" t="s">
        <v>27</v>
      </c>
      <c r="G1111" t="s">
        <v>28</v>
      </c>
      <c r="H1111" t="s">
        <v>101</v>
      </c>
      <c r="I1111" t="s">
        <v>102</v>
      </c>
      <c r="J1111">
        <v>1863</v>
      </c>
      <c r="K1111" t="s">
        <v>31</v>
      </c>
      <c r="L1111">
        <v>0</v>
      </c>
      <c r="M1111">
        <v>4.2</v>
      </c>
      <c r="N1111">
        <v>1</v>
      </c>
      <c r="O1111">
        <v>0</v>
      </c>
      <c r="P1111">
        <v>0</v>
      </c>
      <c r="Q1111">
        <v>1</v>
      </c>
      <c r="R1111">
        <v>0</v>
      </c>
      <c r="S1111">
        <v>1</v>
      </c>
      <c r="T1111" t="s">
        <v>32</v>
      </c>
      <c r="U1111" t="s">
        <v>51</v>
      </c>
      <c r="V1111">
        <v>571</v>
      </c>
      <c r="W1111">
        <v>159</v>
      </c>
    </row>
    <row r="1112" spans="1:23" x14ac:dyDescent="0.3">
      <c r="A1112" t="s">
        <v>65</v>
      </c>
      <c r="B1112" t="s">
        <v>58</v>
      </c>
      <c r="C1112" t="s">
        <v>36</v>
      </c>
      <c r="D1112" t="s">
        <v>66</v>
      </c>
      <c r="E1112">
        <v>110000</v>
      </c>
      <c r="F1112" t="s">
        <v>67</v>
      </c>
      <c r="G1112" t="s">
        <v>68</v>
      </c>
      <c r="H1112" t="s">
        <v>29</v>
      </c>
      <c r="I1112" t="s">
        <v>69</v>
      </c>
      <c r="J1112">
        <v>1982</v>
      </c>
      <c r="K1112" t="s">
        <v>50</v>
      </c>
      <c r="L1112">
        <v>0</v>
      </c>
      <c r="M1112">
        <v>2.8</v>
      </c>
      <c r="N1112">
        <v>0</v>
      </c>
      <c r="O1112">
        <v>0</v>
      </c>
      <c r="P1112">
        <v>0</v>
      </c>
      <c r="Q1112">
        <v>0</v>
      </c>
      <c r="R1112">
        <v>0</v>
      </c>
      <c r="S1112">
        <v>0</v>
      </c>
      <c r="T1112" t="s">
        <v>32</v>
      </c>
      <c r="U1112" t="s">
        <v>42</v>
      </c>
      <c r="V1112">
        <v>140</v>
      </c>
      <c r="W1112">
        <v>40</v>
      </c>
    </row>
    <row r="1113" spans="1:23" x14ac:dyDescent="0.3">
      <c r="A1113" t="s">
        <v>176</v>
      </c>
      <c r="B1113" t="s">
        <v>58</v>
      </c>
      <c r="C1113" t="s">
        <v>177</v>
      </c>
      <c r="D1113" t="s">
        <v>501</v>
      </c>
      <c r="E1113">
        <v>110000</v>
      </c>
      <c r="F1113" t="s">
        <v>27</v>
      </c>
      <c r="G1113" t="s">
        <v>28</v>
      </c>
      <c r="H1113" t="s">
        <v>101</v>
      </c>
      <c r="I1113" t="s">
        <v>102</v>
      </c>
      <c r="J1113">
        <v>1863</v>
      </c>
      <c r="K1113" t="s">
        <v>31</v>
      </c>
      <c r="L1113">
        <v>0</v>
      </c>
      <c r="M1113">
        <v>4.2</v>
      </c>
      <c r="N1113">
        <v>1</v>
      </c>
      <c r="O1113">
        <v>0</v>
      </c>
      <c r="P1113">
        <v>0</v>
      </c>
      <c r="Q1113">
        <v>1</v>
      </c>
      <c r="R1113">
        <v>0</v>
      </c>
      <c r="S1113">
        <v>1</v>
      </c>
      <c r="T1113" t="s">
        <v>32</v>
      </c>
      <c r="U1113" t="s">
        <v>51</v>
      </c>
      <c r="V1113">
        <v>573</v>
      </c>
      <c r="W1113">
        <v>159</v>
      </c>
    </row>
    <row r="1114" spans="1:23" x14ac:dyDescent="0.3">
      <c r="A1114" t="s">
        <v>65</v>
      </c>
      <c r="B1114" t="s">
        <v>58</v>
      </c>
      <c r="C1114" t="s">
        <v>36</v>
      </c>
      <c r="D1114" t="s">
        <v>66</v>
      </c>
      <c r="E1114">
        <v>110000</v>
      </c>
      <c r="F1114" t="s">
        <v>67</v>
      </c>
      <c r="G1114" t="s">
        <v>68</v>
      </c>
      <c r="H1114" t="s">
        <v>29</v>
      </c>
      <c r="I1114" t="s">
        <v>69</v>
      </c>
      <c r="J1114">
        <v>1982</v>
      </c>
      <c r="K1114" t="s">
        <v>50</v>
      </c>
      <c r="L1114">
        <v>0</v>
      </c>
      <c r="M1114">
        <v>2.8</v>
      </c>
      <c r="N1114">
        <v>0</v>
      </c>
      <c r="O1114">
        <v>0</v>
      </c>
      <c r="P1114">
        <v>0</v>
      </c>
      <c r="Q1114">
        <v>0</v>
      </c>
      <c r="R1114">
        <v>0</v>
      </c>
      <c r="S1114">
        <v>0</v>
      </c>
      <c r="T1114" t="s">
        <v>32</v>
      </c>
      <c r="U1114" t="s">
        <v>42</v>
      </c>
      <c r="V1114">
        <v>140</v>
      </c>
      <c r="W1114">
        <v>40</v>
      </c>
    </row>
    <row r="1115" spans="1:23" x14ac:dyDescent="0.3">
      <c r="A1115" t="s">
        <v>176</v>
      </c>
      <c r="B1115" t="s">
        <v>58</v>
      </c>
      <c r="C1115" t="s">
        <v>177</v>
      </c>
      <c r="D1115" t="s">
        <v>501</v>
      </c>
      <c r="E1115">
        <v>110000</v>
      </c>
      <c r="F1115" t="s">
        <v>27</v>
      </c>
      <c r="G1115" t="s">
        <v>28</v>
      </c>
      <c r="H1115" t="s">
        <v>101</v>
      </c>
      <c r="I1115" t="s">
        <v>102</v>
      </c>
      <c r="J1115">
        <v>1863</v>
      </c>
      <c r="K1115" t="s">
        <v>31</v>
      </c>
      <c r="L1115">
        <v>0</v>
      </c>
      <c r="M1115">
        <v>4.2</v>
      </c>
      <c r="N1115">
        <v>1</v>
      </c>
      <c r="O1115">
        <v>0</v>
      </c>
      <c r="P1115">
        <v>0</v>
      </c>
      <c r="Q1115">
        <v>1</v>
      </c>
      <c r="R1115">
        <v>0</v>
      </c>
      <c r="S1115">
        <v>1</v>
      </c>
      <c r="T1115" t="s">
        <v>32</v>
      </c>
      <c r="U1115" t="s">
        <v>51</v>
      </c>
      <c r="V1115">
        <v>573</v>
      </c>
      <c r="W1115">
        <v>159</v>
      </c>
    </row>
    <row r="1116" spans="1:23" x14ac:dyDescent="0.3">
      <c r="A1116" t="s">
        <v>65</v>
      </c>
      <c r="B1116" t="s">
        <v>58</v>
      </c>
      <c r="C1116" t="s">
        <v>36</v>
      </c>
      <c r="D1116" t="s">
        <v>66</v>
      </c>
      <c r="E1116">
        <v>110000</v>
      </c>
      <c r="F1116" t="s">
        <v>67</v>
      </c>
      <c r="G1116" t="s">
        <v>68</v>
      </c>
      <c r="H1116" t="s">
        <v>29</v>
      </c>
      <c r="I1116" t="s">
        <v>69</v>
      </c>
      <c r="J1116">
        <v>1982</v>
      </c>
      <c r="K1116" t="s">
        <v>50</v>
      </c>
      <c r="L1116">
        <v>0</v>
      </c>
      <c r="M1116">
        <v>2.8</v>
      </c>
      <c r="N1116">
        <v>0</v>
      </c>
      <c r="O1116">
        <v>0</v>
      </c>
      <c r="P1116">
        <v>0</v>
      </c>
      <c r="Q1116">
        <v>0</v>
      </c>
      <c r="R1116">
        <v>0</v>
      </c>
      <c r="S1116">
        <v>0</v>
      </c>
      <c r="T1116" t="s">
        <v>32</v>
      </c>
      <c r="U1116" t="s">
        <v>42</v>
      </c>
      <c r="V1116">
        <v>140</v>
      </c>
      <c r="W1116">
        <v>40</v>
      </c>
    </row>
    <row r="1117" spans="1:23" x14ac:dyDescent="0.3">
      <c r="A1117" t="s">
        <v>176</v>
      </c>
      <c r="B1117" t="s">
        <v>58</v>
      </c>
      <c r="C1117" t="s">
        <v>177</v>
      </c>
      <c r="D1117" t="s">
        <v>501</v>
      </c>
      <c r="E1117">
        <v>110000</v>
      </c>
      <c r="F1117" t="s">
        <v>27</v>
      </c>
      <c r="G1117" t="s">
        <v>28</v>
      </c>
      <c r="H1117" t="s">
        <v>101</v>
      </c>
      <c r="I1117" t="s">
        <v>102</v>
      </c>
      <c r="J1117">
        <v>1863</v>
      </c>
      <c r="K1117" t="s">
        <v>31</v>
      </c>
      <c r="L1117">
        <v>0</v>
      </c>
      <c r="M1117">
        <v>4.2</v>
      </c>
      <c r="N1117">
        <v>1</v>
      </c>
      <c r="O1117">
        <v>0</v>
      </c>
      <c r="P1117">
        <v>0</v>
      </c>
      <c r="Q1117">
        <v>1</v>
      </c>
      <c r="R1117">
        <v>0</v>
      </c>
      <c r="S1117">
        <v>1</v>
      </c>
      <c r="T1117" t="s">
        <v>32</v>
      </c>
      <c r="U1117" t="s">
        <v>51</v>
      </c>
      <c r="V1117">
        <v>573</v>
      </c>
      <c r="W1117">
        <v>159</v>
      </c>
    </row>
    <row r="1118" spans="1:23" x14ac:dyDescent="0.3">
      <c r="A1118" t="s">
        <v>65</v>
      </c>
      <c r="B1118" t="s">
        <v>58</v>
      </c>
      <c r="C1118" t="s">
        <v>36</v>
      </c>
      <c r="D1118" t="s">
        <v>66</v>
      </c>
      <c r="E1118">
        <v>110000</v>
      </c>
      <c r="F1118" t="s">
        <v>67</v>
      </c>
      <c r="G1118" t="s">
        <v>68</v>
      </c>
      <c r="H1118" t="s">
        <v>29</v>
      </c>
      <c r="I1118" t="s">
        <v>69</v>
      </c>
      <c r="J1118">
        <v>1982</v>
      </c>
      <c r="K1118" t="s">
        <v>50</v>
      </c>
      <c r="L1118">
        <v>0</v>
      </c>
      <c r="M1118">
        <v>2.8</v>
      </c>
      <c r="N1118">
        <v>0</v>
      </c>
      <c r="O1118">
        <v>0</v>
      </c>
      <c r="P1118">
        <v>0</v>
      </c>
      <c r="Q1118">
        <v>0</v>
      </c>
      <c r="R1118">
        <v>0</v>
      </c>
      <c r="S1118">
        <v>0</v>
      </c>
      <c r="T1118" t="s">
        <v>32</v>
      </c>
      <c r="U1118" t="s">
        <v>42</v>
      </c>
      <c r="V1118">
        <v>140</v>
      </c>
      <c r="W1118">
        <v>40</v>
      </c>
    </row>
    <row r="1119" spans="1:23" x14ac:dyDescent="0.3">
      <c r="A1119" t="s">
        <v>176</v>
      </c>
      <c r="B1119" t="s">
        <v>58</v>
      </c>
      <c r="C1119" t="s">
        <v>177</v>
      </c>
      <c r="D1119" t="s">
        <v>178</v>
      </c>
      <c r="E1119">
        <v>110000</v>
      </c>
      <c r="F1119" t="s">
        <v>27</v>
      </c>
      <c r="G1119" t="s">
        <v>28</v>
      </c>
      <c r="H1119" t="s">
        <v>101</v>
      </c>
      <c r="I1119" t="s">
        <v>102</v>
      </c>
      <c r="J1119">
        <v>1863</v>
      </c>
      <c r="K1119" t="s">
        <v>31</v>
      </c>
      <c r="L1119">
        <v>0</v>
      </c>
      <c r="M1119">
        <v>4.2</v>
      </c>
      <c r="N1119">
        <v>1</v>
      </c>
      <c r="O1119">
        <v>0</v>
      </c>
      <c r="P1119">
        <v>0</v>
      </c>
      <c r="Q1119">
        <v>1</v>
      </c>
      <c r="R1119">
        <v>0</v>
      </c>
      <c r="S1119">
        <v>1</v>
      </c>
      <c r="T1119" t="s">
        <v>32</v>
      </c>
      <c r="U1119" t="s">
        <v>51</v>
      </c>
      <c r="V1119">
        <v>571</v>
      </c>
      <c r="W1119">
        <v>159</v>
      </c>
    </row>
    <row r="1120" spans="1:23" x14ac:dyDescent="0.3">
      <c r="A1120" t="s">
        <v>65</v>
      </c>
      <c r="B1120" t="s">
        <v>58</v>
      </c>
      <c r="C1120" t="s">
        <v>36</v>
      </c>
      <c r="D1120" t="s">
        <v>66</v>
      </c>
      <c r="E1120">
        <v>110000</v>
      </c>
      <c r="F1120" t="s">
        <v>67</v>
      </c>
      <c r="G1120" t="s">
        <v>68</v>
      </c>
      <c r="H1120" t="s">
        <v>29</v>
      </c>
      <c r="I1120" t="s">
        <v>69</v>
      </c>
      <c r="J1120">
        <v>1982</v>
      </c>
      <c r="K1120" t="s">
        <v>50</v>
      </c>
      <c r="L1120">
        <v>0</v>
      </c>
      <c r="M1120">
        <v>2.8</v>
      </c>
      <c r="N1120">
        <v>0</v>
      </c>
      <c r="O1120">
        <v>0</v>
      </c>
      <c r="P1120">
        <v>0</v>
      </c>
      <c r="Q1120">
        <v>0</v>
      </c>
      <c r="R1120">
        <v>0</v>
      </c>
      <c r="S1120">
        <v>0</v>
      </c>
      <c r="T1120" t="s">
        <v>32</v>
      </c>
      <c r="U1120" t="s">
        <v>42</v>
      </c>
      <c r="V1120">
        <v>140</v>
      </c>
      <c r="W1120">
        <v>40</v>
      </c>
    </row>
    <row r="1121" spans="1:23" x14ac:dyDescent="0.3">
      <c r="A1121" t="s">
        <v>176</v>
      </c>
      <c r="B1121" t="s">
        <v>58</v>
      </c>
      <c r="C1121" t="s">
        <v>177</v>
      </c>
      <c r="D1121" t="s">
        <v>501</v>
      </c>
      <c r="E1121">
        <v>110000</v>
      </c>
      <c r="F1121" t="s">
        <v>27</v>
      </c>
      <c r="G1121" t="s">
        <v>28</v>
      </c>
      <c r="H1121" t="s">
        <v>101</v>
      </c>
      <c r="I1121" t="s">
        <v>102</v>
      </c>
      <c r="J1121">
        <v>1863</v>
      </c>
      <c r="K1121" t="s">
        <v>31</v>
      </c>
      <c r="L1121">
        <v>0</v>
      </c>
      <c r="M1121">
        <v>4.2</v>
      </c>
      <c r="N1121">
        <v>1</v>
      </c>
      <c r="O1121">
        <v>0</v>
      </c>
      <c r="P1121">
        <v>0</v>
      </c>
      <c r="Q1121">
        <v>1</v>
      </c>
      <c r="R1121">
        <v>0</v>
      </c>
      <c r="S1121">
        <v>1</v>
      </c>
      <c r="T1121" t="s">
        <v>32</v>
      </c>
      <c r="U1121" t="s">
        <v>51</v>
      </c>
      <c r="V1121">
        <v>573</v>
      </c>
      <c r="W1121">
        <v>159</v>
      </c>
    </row>
    <row r="1122" spans="1:23" x14ac:dyDescent="0.3">
      <c r="A1122" t="s">
        <v>65</v>
      </c>
      <c r="B1122" t="s">
        <v>58</v>
      </c>
      <c r="C1122" t="s">
        <v>36</v>
      </c>
      <c r="D1122" t="s">
        <v>66</v>
      </c>
      <c r="E1122">
        <v>110000</v>
      </c>
      <c r="F1122" t="s">
        <v>67</v>
      </c>
      <c r="G1122" t="s">
        <v>68</v>
      </c>
      <c r="H1122" t="s">
        <v>29</v>
      </c>
      <c r="I1122" t="s">
        <v>69</v>
      </c>
      <c r="J1122">
        <v>1982</v>
      </c>
      <c r="K1122" t="s">
        <v>50</v>
      </c>
      <c r="L1122">
        <v>0</v>
      </c>
      <c r="M1122">
        <v>2.8</v>
      </c>
      <c r="N1122">
        <v>0</v>
      </c>
      <c r="O1122">
        <v>0</v>
      </c>
      <c r="P1122">
        <v>0</v>
      </c>
      <c r="Q1122">
        <v>0</v>
      </c>
      <c r="R1122">
        <v>0</v>
      </c>
      <c r="S1122">
        <v>0</v>
      </c>
      <c r="T1122" t="s">
        <v>32</v>
      </c>
      <c r="U1122" t="s">
        <v>42</v>
      </c>
      <c r="V1122">
        <v>140</v>
      </c>
      <c r="W1122">
        <v>40</v>
      </c>
    </row>
    <row r="1123" spans="1:23" x14ac:dyDescent="0.3">
      <c r="A1123" t="s">
        <v>176</v>
      </c>
      <c r="B1123" t="s">
        <v>58</v>
      </c>
      <c r="C1123" t="s">
        <v>177</v>
      </c>
      <c r="D1123" t="s">
        <v>501</v>
      </c>
      <c r="E1123">
        <v>110000</v>
      </c>
      <c r="F1123" t="s">
        <v>27</v>
      </c>
      <c r="G1123" t="s">
        <v>28</v>
      </c>
      <c r="H1123" t="s">
        <v>101</v>
      </c>
      <c r="I1123" t="s">
        <v>102</v>
      </c>
      <c r="J1123">
        <v>1863</v>
      </c>
      <c r="K1123" t="s">
        <v>31</v>
      </c>
      <c r="L1123">
        <v>0</v>
      </c>
      <c r="M1123">
        <v>4.2</v>
      </c>
      <c r="N1123">
        <v>1</v>
      </c>
      <c r="O1123">
        <v>0</v>
      </c>
      <c r="P1123">
        <v>0</v>
      </c>
      <c r="Q1123">
        <v>1</v>
      </c>
      <c r="R1123">
        <v>0</v>
      </c>
      <c r="S1123">
        <v>1</v>
      </c>
      <c r="T1123" t="s">
        <v>32</v>
      </c>
      <c r="U1123" t="s">
        <v>51</v>
      </c>
      <c r="V1123">
        <v>573</v>
      </c>
      <c r="W1123">
        <v>159</v>
      </c>
    </row>
    <row r="1124" spans="1:23" x14ac:dyDescent="0.3">
      <c r="A1124" t="s">
        <v>65</v>
      </c>
      <c r="B1124" t="s">
        <v>58</v>
      </c>
      <c r="C1124" t="s">
        <v>36</v>
      </c>
      <c r="D1124" t="s">
        <v>66</v>
      </c>
      <c r="E1124">
        <v>110000</v>
      </c>
      <c r="F1124" t="s">
        <v>67</v>
      </c>
      <c r="G1124" t="s">
        <v>68</v>
      </c>
      <c r="H1124" t="s">
        <v>29</v>
      </c>
      <c r="I1124" t="s">
        <v>69</v>
      </c>
      <c r="J1124">
        <v>1982</v>
      </c>
      <c r="K1124" t="s">
        <v>50</v>
      </c>
      <c r="L1124">
        <v>0</v>
      </c>
      <c r="M1124">
        <v>2.8</v>
      </c>
      <c r="N1124">
        <v>0</v>
      </c>
      <c r="O1124">
        <v>0</v>
      </c>
      <c r="P1124">
        <v>0</v>
      </c>
      <c r="Q1124">
        <v>0</v>
      </c>
      <c r="R1124">
        <v>0</v>
      </c>
      <c r="S1124">
        <v>0</v>
      </c>
      <c r="T1124" t="s">
        <v>32</v>
      </c>
      <c r="U1124" t="s">
        <v>42</v>
      </c>
      <c r="V1124">
        <v>140</v>
      </c>
      <c r="W1124">
        <v>40</v>
      </c>
    </row>
    <row r="1125" spans="1:23" x14ac:dyDescent="0.3">
      <c r="A1125" t="s">
        <v>176</v>
      </c>
      <c r="B1125" t="s">
        <v>58</v>
      </c>
      <c r="C1125" t="s">
        <v>177</v>
      </c>
      <c r="D1125" t="s">
        <v>501</v>
      </c>
      <c r="E1125">
        <v>110000</v>
      </c>
      <c r="F1125" t="s">
        <v>27</v>
      </c>
      <c r="G1125" t="s">
        <v>28</v>
      </c>
      <c r="H1125" t="s">
        <v>101</v>
      </c>
      <c r="I1125" t="s">
        <v>102</v>
      </c>
      <c r="J1125">
        <v>1863</v>
      </c>
      <c r="K1125" t="s">
        <v>31</v>
      </c>
      <c r="L1125">
        <v>0</v>
      </c>
      <c r="M1125">
        <v>4.2</v>
      </c>
      <c r="N1125">
        <v>1</v>
      </c>
      <c r="O1125">
        <v>0</v>
      </c>
      <c r="P1125">
        <v>0</v>
      </c>
      <c r="Q1125">
        <v>1</v>
      </c>
      <c r="R1125">
        <v>0</v>
      </c>
      <c r="S1125">
        <v>1</v>
      </c>
      <c r="T1125" t="s">
        <v>32</v>
      </c>
      <c r="U1125" t="s">
        <v>51</v>
      </c>
      <c r="V1125">
        <v>573</v>
      </c>
      <c r="W1125">
        <v>159</v>
      </c>
    </row>
    <row r="1126" spans="1:23" x14ac:dyDescent="0.3">
      <c r="A1126" t="s">
        <v>65</v>
      </c>
      <c r="B1126" t="s">
        <v>58</v>
      </c>
      <c r="C1126" t="s">
        <v>36</v>
      </c>
      <c r="D1126" t="s">
        <v>66</v>
      </c>
      <c r="E1126">
        <v>110000</v>
      </c>
      <c r="F1126" t="s">
        <v>67</v>
      </c>
      <c r="G1126" t="s">
        <v>68</v>
      </c>
      <c r="H1126" t="s">
        <v>29</v>
      </c>
      <c r="I1126" t="s">
        <v>69</v>
      </c>
      <c r="J1126">
        <v>1982</v>
      </c>
      <c r="K1126" t="s">
        <v>50</v>
      </c>
      <c r="L1126">
        <v>0</v>
      </c>
      <c r="M1126">
        <v>2.8</v>
      </c>
      <c r="N1126">
        <v>0</v>
      </c>
      <c r="O1126">
        <v>0</v>
      </c>
      <c r="P1126">
        <v>0</v>
      </c>
      <c r="Q1126">
        <v>0</v>
      </c>
      <c r="R1126">
        <v>0</v>
      </c>
      <c r="S1126">
        <v>0</v>
      </c>
      <c r="T1126" t="s">
        <v>32</v>
      </c>
      <c r="U1126" t="s">
        <v>42</v>
      </c>
      <c r="V1126">
        <v>140</v>
      </c>
      <c r="W1126">
        <v>40</v>
      </c>
    </row>
    <row r="1127" spans="1:23" x14ac:dyDescent="0.3">
      <c r="A1127" t="s">
        <v>176</v>
      </c>
      <c r="B1127" t="s">
        <v>58</v>
      </c>
      <c r="C1127" t="s">
        <v>177</v>
      </c>
      <c r="D1127" t="s">
        <v>501</v>
      </c>
      <c r="E1127">
        <v>110000</v>
      </c>
      <c r="F1127" t="s">
        <v>27</v>
      </c>
      <c r="G1127" t="s">
        <v>28</v>
      </c>
      <c r="H1127" t="s">
        <v>101</v>
      </c>
      <c r="I1127" t="s">
        <v>102</v>
      </c>
      <c r="J1127">
        <v>1863</v>
      </c>
      <c r="K1127" t="s">
        <v>31</v>
      </c>
      <c r="L1127">
        <v>0</v>
      </c>
      <c r="M1127">
        <v>4.2</v>
      </c>
      <c r="N1127">
        <v>1</v>
      </c>
      <c r="O1127">
        <v>0</v>
      </c>
      <c r="P1127">
        <v>0</v>
      </c>
      <c r="Q1127">
        <v>1</v>
      </c>
      <c r="R1127">
        <v>0</v>
      </c>
      <c r="S1127">
        <v>1</v>
      </c>
      <c r="T1127" t="s">
        <v>32</v>
      </c>
      <c r="U1127" t="s">
        <v>51</v>
      </c>
      <c r="V1127">
        <v>573</v>
      </c>
      <c r="W1127">
        <v>159</v>
      </c>
    </row>
    <row r="1128" spans="1:23" x14ac:dyDescent="0.3">
      <c r="A1128" t="s">
        <v>65</v>
      </c>
      <c r="B1128" t="s">
        <v>58</v>
      </c>
      <c r="C1128" t="s">
        <v>36</v>
      </c>
      <c r="D1128" t="s">
        <v>66</v>
      </c>
      <c r="E1128">
        <v>110000</v>
      </c>
      <c r="F1128" t="s">
        <v>67</v>
      </c>
      <c r="G1128" t="s">
        <v>68</v>
      </c>
      <c r="H1128" t="s">
        <v>29</v>
      </c>
      <c r="I1128" t="s">
        <v>69</v>
      </c>
      <c r="J1128">
        <v>1982</v>
      </c>
      <c r="K1128" t="s">
        <v>50</v>
      </c>
      <c r="L1128">
        <v>0</v>
      </c>
      <c r="M1128">
        <v>2.8</v>
      </c>
      <c r="N1128">
        <v>0</v>
      </c>
      <c r="O1128">
        <v>0</v>
      </c>
      <c r="P1128">
        <v>0</v>
      </c>
      <c r="Q1128">
        <v>0</v>
      </c>
      <c r="R1128">
        <v>0</v>
      </c>
      <c r="S1128">
        <v>0</v>
      </c>
      <c r="T1128" t="s">
        <v>32</v>
      </c>
      <c r="U1128" t="s">
        <v>42</v>
      </c>
      <c r="V1128">
        <v>140</v>
      </c>
      <c r="W1128">
        <v>40</v>
      </c>
    </row>
    <row r="1129" spans="1:23" x14ac:dyDescent="0.3">
      <c r="A1129" t="s">
        <v>65</v>
      </c>
      <c r="B1129" t="s">
        <v>58</v>
      </c>
      <c r="C1129" t="s">
        <v>36</v>
      </c>
      <c r="D1129" t="s">
        <v>66</v>
      </c>
      <c r="E1129">
        <v>110000</v>
      </c>
      <c r="F1129" t="s">
        <v>67</v>
      </c>
      <c r="G1129" t="s">
        <v>68</v>
      </c>
      <c r="H1129" t="s">
        <v>29</v>
      </c>
      <c r="I1129" t="s">
        <v>69</v>
      </c>
      <c r="J1129">
        <v>1982</v>
      </c>
      <c r="K1129" t="s">
        <v>50</v>
      </c>
      <c r="L1129">
        <v>0</v>
      </c>
      <c r="M1129">
        <v>2.8</v>
      </c>
      <c r="N1129">
        <v>0</v>
      </c>
      <c r="O1129">
        <v>0</v>
      </c>
      <c r="P1129">
        <v>0</v>
      </c>
      <c r="Q1129">
        <v>0</v>
      </c>
      <c r="R1129">
        <v>0</v>
      </c>
      <c r="S1129">
        <v>0</v>
      </c>
      <c r="T1129" t="s">
        <v>32</v>
      </c>
      <c r="U1129" t="s">
        <v>42</v>
      </c>
      <c r="V1129">
        <v>140</v>
      </c>
      <c r="W1129">
        <v>40</v>
      </c>
    </row>
    <row r="1130" spans="1:23" x14ac:dyDescent="0.3">
      <c r="A1130" t="s">
        <v>619</v>
      </c>
      <c r="B1130" t="s">
        <v>620</v>
      </c>
      <c r="C1130" t="s">
        <v>621</v>
      </c>
      <c r="D1130" t="s">
        <v>622</v>
      </c>
      <c r="E1130">
        <v>110000</v>
      </c>
      <c r="F1130" t="s">
        <v>60</v>
      </c>
      <c r="G1130" t="s">
        <v>270</v>
      </c>
      <c r="H1130" t="s">
        <v>56</v>
      </c>
      <c r="I1130" t="s">
        <v>56</v>
      </c>
      <c r="K1130" t="s">
        <v>50</v>
      </c>
      <c r="L1130">
        <v>0</v>
      </c>
      <c r="M1130">
        <v>3.7</v>
      </c>
      <c r="N1130">
        <v>1</v>
      </c>
      <c r="O1130">
        <v>0</v>
      </c>
      <c r="P1130">
        <v>0</v>
      </c>
      <c r="Q1130">
        <v>0</v>
      </c>
      <c r="R1130">
        <v>1</v>
      </c>
      <c r="S1130">
        <v>1</v>
      </c>
      <c r="T1130" t="s">
        <v>32</v>
      </c>
      <c r="U1130" t="s">
        <v>51</v>
      </c>
      <c r="V1130">
        <v>433</v>
      </c>
    </row>
    <row r="1131" spans="1:23" x14ac:dyDescent="0.3">
      <c r="A1131" t="s">
        <v>701</v>
      </c>
      <c r="B1131" t="s">
        <v>58</v>
      </c>
      <c r="C1131" t="s">
        <v>36</v>
      </c>
      <c r="D1131" t="s">
        <v>702</v>
      </c>
      <c r="E1131">
        <v>110000</v>
      </c>
      <c r="F1131" t="s">
        <v>151</v>
      </c>
      <c r="G1131" t="s">
        <v>48</v>
      </c>
      <c r="H1131" t="s">
        <v>74</v>
      </c>
      <c r="I1131" t="s">
        <v>703</v>
      </c>
      <c r="J1131">
        <v>2015</v>
      </c>
      <c r="K1131" t="s">
        <v>50</v>
      </c>
      <c r="L1131">
        <v>0</v>
      </c>
      <c r="M1131">
        <v>4.5999999999999996</v>
      </c>
      <c r="N1131">
        <v>1</v>
      </c>
      <c r="O1131">
        <v>0</v>
      </c>
      <c r="P1131">
        <v>0</v>
      </c>
      <c r="Q1131">
        <v>1</v>
      </c>
      <c r="R1131">
        <v>0</v>
      </c>
      <c r="S1131">
        <v>1</v>
      </c>
      <c r="T1131" t="s">
        <v>32</v>
      </c>
      <c r="U1131" t="s">
        <v>51</v>
      </c>
      <c r="V1131">
        <v>396</v>
      </c>
      <c r="W1131">
        <v>7</v>
      </c>
    </row>
    <row r="1132" spans="1:23" x14ac:dyDescent="0.3">
      <c r="A1132" t="s">
        <v>701</v>
      </c>
      <c r="B1132" t="s">
        <v>58</v>
      </c>
      <c r="C1132" t="s">
        <v>36</v>
      </c>
      <c r="D1132" t="s">
        <v>702</v>
      </c>
      <c r="E1132">
        <v>110000</v>
      </c>
      <c r="F1132" t="s">
        <v>151</v>
      </c>
      <c r="G1132" t="s">
        <v>48</v>
      </c>
      <c r="H1132" t="s">
        <v>74</v>
      </c>
      <c r="I1132" t="s">
        <v>703</v>
      </c>
      <c r="J1132">
        <v>2015</v>
      </c>
      <c r="K1132" t="s">
        <v>50</v>
      </c>
      <c r="L1132">
        <v>0</v>
      </c>
      <c r="M1132">
        <v>4.5999999999999996</v>
      </c>
      <c r="N1132">
        <v>1</v>
      </c>
      <c r="O1132">
        <v>0</v>
      </c>
      <c r="P1132">
        <v>0</v>
      </c>
      <c r="Q1132">
        <v>1</v>
      </c>
      <c r="R1132">
        <v>0</v>
      </c>
      <c r="S1132">
        <v>1</v>
      </c>
      <c r="T1132" t="s">
        <v>32</v>
      </c>
      <c r="U1132" t="s">
        <v>51</v>
      </c>
      <c r="V1132">
        <v>396</v>
      </c>
      <c r="W1132">
        <v>7</v>
      </c>
    </row>
    <row r="1133" spans="1:23" x14ac:dyDescent="0.3">
      <c r="A1133" t="s">
        <v>619</v>
      </c>
      <c r="B1133" t="s">
        <v>620</v>
      </c>
      <c r="C1133" t="s">
        <v>621</v>
      </c>
      <c r="D1133" t="s">
        <v>622</v>
      </c>
      <c r="E1133">
        <v>110000</v>
      </c>
      <c r="F1133" t="s">
        <v>60</v>
      </c>
      <c r="G1133" t="s">
        <v>270</v>
      </c>
      <c r="H1133" t="s">
        <v>56</v>
      </c>
      <c r="I1133" t="s">
        <v>56</v>
      </c>
      <c r="K1133" t="s">
        <v>50</v>
      </c>
      <c r="L1133">
        <v>0</v>
      </c>
      <c r="M1133">
        <v>3.7</v>
      </c>
      <c r="N1133">
        <v>1</v>
      </c>
      <c r="O1133">
        <v>0</v>
      </c>
      <c r="P1133">
        <v>0</v>
      </c>
      <c r="Q1133">
        <v>0</v>
      </c>
      <c r="R1133">
        <v>1</v>
      </c>
      <c r="S1133">
        <v>1</v>
      </c>
      <c r="T1133" t="s">
        <v>32</v>
      </c>
      <c r="U1133" t="s">
        <v>51</v>
      </c>
      <c r="V1133">
        <v>433</v>
      </c>
    </row>
    <row r="1134" spans="1:23" x14ac:dyDescent="0.3">
      <c r="A1134" t="s">
        <v>701</v>
      </c>
      <c r="B1134" t="s">
        <v>58</v>
      </c>
      <c r="C1134" t="s">
        <v>36</v>
      </c>
      <c r="D1134" t="s">
        <v>702</v>
      </c>
      <c r="E1134">
        <v>110000</v>
      </c>
      <c r="F1134" t="s">
        <v>151</v>
      </c>
      <c r="G1134" t="s">
        <v>48</v>
      </c>
      <c r="H1134" t="s">
        <v>74</v>
      </c>
      <c r="I1134" t="s">
        <v>703</v>
      </c>
      <c r="J1134">
        <v>2015</v>
      </c>
      <c r="K1134" t="s">
        <v>50</v>
      </c>
      <c r="L1134">
        <v>0</v>
      </c>
      <c r="M1134">
        <v>4.5999999999999996</v>
      </c>
      <c r="N1134">
        <v>1</v>
      </c>
      <c r="O1134">
        <v>0</v>
      </c>
      <c r="P1134">
        <v>0</v>
      </c>
      <c r="Q1134">
        <v>1</v>
      </c>
      <c r="R1134">
        <v>0</v>
      </c>
      <c r="S1134">
        <v>1</v>
      </c>
      <c r="T1134" t="s">
        <v>32</v>
      </c>
      <c r="U1134" t="s">
        <v>51</v>
      </c>
      <c r="V1134">
        <v>396</v>
      </c>
      <c r="W1134">
        <v>7</v>
      </c>
    </row>
    <row r="1135" spans="1:23" x14ac:dyDescent="0.3">
      <c r="A1135" t="s">
        <v>934</v>
      </c>
      <c r="B1135" t="s">
        <v>935</v>
      </c>
      <c r="C1135" t="s">
        <v>36</v>
      </c>
      <c r="D1135" t="s">
        <v>936</v>
      </c>
      <c r="E1135">
        <v>110000</v>
      </c>
      <c r="F1135" t="s">
        <v>60</v>
      </c>
      <c r="G1135" t="s">
        <v>28</v>
      </c>
      <c r="H1135" t="s">
        <v>56</v>
      </c>
      <c r="I1135" t="s">
        <v>56</v>
      </c>
      <c r="J1135">
        <v>2017</v>
      </c>
      <c r="K1135" t="s">
        <v>112</v>
      </c>
      <c r="L1135">
        <v>1</v>
      </c>
      <c r="N1135">
        <v>0</v>
      </c>
      <c r="O1135">
        <v>1</v>
      </c>
      <c r="P1135">
        <v>0</v>
      </c>
      <c r="Q1135">
        <v>1</v>
      </c>
      <c r="R1135">
        <v>0</v>
      </c>
      <c r="S1135">
        <v>0</v>
      </c>
      <c r="T1135" t="s">
        <v>222</v>
      </c>
      <c r="U1135" t="s">
        <v>42</v>
      </c>
      <c r="V1135">
        <v>48</v>
      </c>
      <c r="W1135">
        <v>5</v>
      </c>
    </row>
    <row r="1136" spans="1:23" x14ac:dyDescent="0.3">
      <c r="A1136" t="s">
        <v>964</v>
      </c>
      <c r="B1136" t="s">
        <v>965</v>
      </c>
      <c r="C1136" t="s">
        <v>36</v>
      </c>
      <c r="D1136" t="s">
        <v>966</v>
      </c>
      <c r="E1136">
        <v>110000</v>
      </c>
      <c r="F1136" t="s">
        <v>55</v>
      </c>
      <c r="G1136" t="s">
        <v>28</v>
      </c>
      <c r="H1136" t="s">
        <v>56</v>
      </c>
      <c r="I1136" t="s">
        <v>56</v>
      </c>
      <c r="K1136" t="s">
        <v>50</v>
      </c>
      <c r="L1136">
        <v>1</v>
      </c>
      <c r="N1136">
        <v>1</v>
      </c>
      <c r="O1136">
        <v>1</v>
      </c>
      <c r="P1136">
        <v>0</v>
      </c>
      <c r="Q1136">
        <v>0</v>
      </c>
      <c r="R1136">
        <v>0</v>
      </c>
      <c r="S1136">
        <v>0</v>
      </c>
      <c r="T1136" t="s">
        <v>222</v>
      </c>
      <c r="U1136" t="s">
        <v>42</v>
      </c>
      <c r="V1136">
        <v>181</v>
      </c>
    </row>
    <row r="1137" spans="1:23" x14ac:dyDescent="0.3">
      <c r="A1137" t="s">
        <v>1029</v>
      </c>
      <c r="B1137" t="s">
        <v>1030</v>
      </c>
      <c r="C1137" t="s">
        <v>36</v>
      </c>
      <c r="D1137" t="s">
        <v>1031</v>
      </c>
      <c r="E1137">
        <v>110000</v>
      </c>
      <c r="F1137" t="s">
        <v>47</v>
      </c>
      <c r="G1137" t="s">
        <v>48</v>
      </c>
      <c r="H1137" t="s">
        <v>29</v>
      </c>
      <c r="I1137" t="s">
        <v>30</v>
      </c>
      <c r="J1137">
        <v>2017</v>
      </c>
      <c r="K1137" t="s">
        <v>50</v>
      </c>
      <c r="L1137">
        <v>0</v>
      </c>
      <c r="M1137">
        <v>4.0999999999999996</v>
      </c>
      <c r="N1137">
        <v>1</v>
      </c>
      <c r="O1137">
        <v>0</v>
      </c>
      <c r="P1137">
        <v>1</v>
      </c>
      <c r="Q1137">
        <v>1</v>
      </c>
      <c r="R1137">
        <v>0</v>
      </c>
      <c r="S1137">
        <v>1</v>
      </c>
      <c r="T1137" t="s">
        <v>222</v>
      </c>
      <c r="U1137" t="s">
        <v>51</v>
      </c>
      <c r="V1137">
        <v>663</v>
      </c>
      <c r="W1137">
        <v>5</v>
      </c>
    </row>
    <row r="1138" spans="1:23" x14ac:dyDescent="0.3">
      <c r="A1138" t="s">
        <v>1056</v>
      </c>
      <c r="B1138" t="s">
        <v>387</v>
      </c>
      <c r="C1138" t="s">
        <v>36</v>
      </c>
      <c r="D1138" t="s">
        <v>1057</v>
      </c>
      <c r="E1138">
        <v>110000</v>
      </c>
      <c r="F1138" t="s">
        <v>56</v>
      </c>
      <c r="G1138" t="s">
        <v>56</v>
      </c>
      <c r="H1138" t="s">
        <v>56</v>
      </c>
      <c r="I1138" t="s">
        <v>56</v>
      </c>
      <c r="K1138" t="s">
        <v>56</v>
      </c>
      <c r="L1138">
        <v>0</v>
      </c>
      <c r="N1138">
        <v>1</v>
      </c>
      <c r="O1138">
        <v>0</v>
      </c>
      <c r="P1138">
        <v>0</v>
      </c>
      <c r="Q1138">
        <v>1</v>
      </c>
      <c r="R1138">
        <v>1</v>
      </c>
      <c r="S1138">
        <v>0</v>
      </c>
      <c r="T1138" t="s">
        <v>222</v>
      </c>
      <c r="U1138" t="s">
        <v>51</v>
      </c>
      <c r="V1138">
        <v>328</v>
      </c>
    </row>
    <row r="1139" spans="1:23" x14ac:dyDescent="0.3">
      <c r="A1139" t="s">
        <v>934</v>
      </c>
      <c r="B1139" t="s">
        <v>935</v>
      </c>
      <c r="C1139" t="s">
        <v>36</v>
      </c>
      <c r="D1139" t="s">
        <v>936</v>
      </c>
      <c r="E1139">
        <v>110000</v>
      </c>
      <c r="F1139" t="s">
        <v>60</v>
      </c>
      <c r="G1139" t="s">
        <v>28</v>
      </c>
      <c r="H1139" t="s">
        <v>56</v>
      </c>
      <c r="I1139" t="s">
        <v>56</v>
      </c>
      <c r="J1139">
        <v>2017</v>
      </c>
      <c r="K1139" t="s">
        <v>112</v>
      </c>
      <c r="L1139">
        <v>1</v>
      </c>
      <c r="N1139">
        <v>0</v>
      </c>
      <c r="O1139">
        <v>1</v>
      </c>
      <c r="P1139">
        <v>0</v>
      </c>
      <c r="Q1139">
        <v>1</v>
      </c>
      <c r="R1139">
        <v>0</v>
      </c>
      <c r="S1139">
        <v>0</v>
      </c>
      <c r="T1139" t="s">
        <v>222</v>
      </c>
      <c r="U1139" t="s">
        <v>42</v>
      </c>
      <c r="V1139">
        <v>48</v>
      </c>
      <c r="W1139">
        <v>5</v>
      </c>
    </row>
    <row r="1140" spans="1:23" x14ac:dyDescent="0.3">
      <c r="A1140" t="s">
        <v>964</v>
      </c>
      <c r="B1140" t="s">
        <v>965</v>
      </c>
      <c r="C1140" t="s">
        <v>36</v>
      </c>
      <c r="D1140" t="s">
        <v>966</v>
      </c>
      <c r="E1140">
        <v>110000</v>
      </c>
      <c r="F1140" t="s">
        <v>55</v>
      </c>
      <c r="G1140" t="s">
        <v>28</v>
      </c>
      <c r="H1140" t="s">
        <v>56</v>
      </c>
      <c r="I1140" t="s">
        <v>56</v>
      </c>
      <c r="K1140" t="s">
        <v>50</v>
      </c>
      <c r="L1140">
        <v>1</v>
      </c>
      <c r="N1140">
        <v>1</v>
      </c>
      <c r="O1140">
        <v>1</v>
      </c>
      <c r="P1140">
        <v>0</v>
      </c>
      <c r="Q1140">
        <v>0</v>
      </c>
      <c r="R1140">
        <v>0</v>
      </c>
      <c r="S1140">
        <v>0</v>
      </c>
      <c r="T1140" t="s">
        <v>222</v>
      </c>
      <c r="U1140" t="s">
        <v>42</v>
      </c>
      <c r="V1140">
        <v>181</v>
      </c>
    </row>
    <row r="1141" spans="1:23" x14ac:dyDescent="0.3">
      <c r="A1141" t="s">
        <v>1029</v>
      </c>
      <c r="B1141" t="s">
        <v>1030</v>
      </c>
      <c r="C1141" t="s">
        <v>36</v>
      </c>
      <c r="D1141" t="s">
        <v>1031</v>
      </c>
      <c r="E1141">
        <v>110000</v>
      </c>
      <c r="F1141" t="s">
        <v>47</v>
      </c>
      <c r="G1141" t="s">
        <v>48</v>
      </c>
      <c r="H1141" t="s">
        <v>29</v>
      </c>
      <c r="I1141" t="s">
        <v>30</v>
      </c>
      <c r="J1141">
        <v>2017</v>
      </c>
      <c r="K1141" t="s">
        <v>50</v>
      </c>
      <c r="L1141">
        <v>0</v>
      </c>
      <c r="M1141">
        <v>4.0999999999999996</v>
      </c>
      <c r="N1141">
        <v>1</v>
      </c>
      <c r="O1141">
        <v>0</v>
      </c>
      <c r="P1141">
        <v>1</v>
      </c>
      <c r="Q1141">
        <v>1</v>
      </c>
      <c r="R1141">
        <v>0</v>
      </c>
      <c r="S1141">
        <v>1</v>
      </c>
      <c r="T1141" t="s">
        <v>222</v>
      </c>
      <c r="U1141" t="s">
        <v>51</v>
      </c>
      <c r="V1141">
        <v>663</v>
      </c>
      <c r="W1141">
        <v>5</v>
      </c>
    </row>
    <row r="1142" spans="1:23" x14ac:dyDescent="0.3">
      <c r="A1142" t="s">
        <v>1056</v>
      </c>
      <c r="B1142" t="s">
        <v>387</v>
      </c>
      <c r="C1142" t="s">
        <v>36</v>
      </c>
      <c r="D1142" t="s">
        <v>1081</v>
      </c>
      <c r="E1142">
        <v>110000</v>
      </c>
      <c r="F1142" t="s">
        <v>56</v>
      </c>
      <c r="G1142" t="s">
        <v>56</v>
      </c>
      <c r="H1142" t="s">
        <v>56</v>
      </c>
      <c r="I1142" t="s">
        <v>56</v>
      </c>
      <c r="K1142" t="s">
        <v>56</v>
      </c>
      <c r="L1142">
        <v>0</v>
      </c>
      <c r="N1142">
        <v>1</v>
      </c>
      <c r="O1142">
        <v>0</v>
      </c>
      <c r="P1142">
        <v>0</v>
      </c>
      <c r="Q1142">
        <v>1</v>
      </c>
      <c r="R1142">
        <v>1</v>
      </c>
      <c r="S1142">
        <v>0</v>
      </c>
      <c r="T1142" t="s">
        <v>222</v>
      </c>
      <c r="U1142" t="s">
        <v>51</v>
      </c>
      <c r="V1142">
        <v>336</v>
      </c>
    </row>
    <row r="1143" spans="1:23" x14ac:dyDescent="0.3">
      <c r="A1143" t="s">
        <v>1243</v>
      </c>
      <c r="B1143" t="s">
        <v>1033</v>
      </c>
      <c r="C1143" t="s">
        <v>36</v>
      </c>
      <c r="D1143" t="s">
        <v>1244</v>
      </c>
      <c r="E1143">
        <v>110000</v>
      </c>
      <c r="F1143" t="s">
        <v>60</v>
      </c>
      <c r="G1143" t="s">
        <v>48</v>
      </c>
      <c r="H1143" t="s">
        <v>56</v>
      </c>
      <c r="I1143" t="s">
        <v>56</v>
      </c>
      <c r="K1143" t="s">
        <v>112</v>
      </c>
      <c r="L1143">
        <v>1</v>
      </c>
      <c r="M1143">
        <v>3.3</v>
      </c>
      <c r="N1143">
        <v>1</v>
      </c>
      <c r="O1143">
        <v>0</v>
      </c>
      <c r="P1143">
        <v>0</v>
      </c>
      <c r="Q1143">
        <v>0</v>
      </c>
      <c r="R1143">
        <v>0</v>
      </c>
      <c r="S1143">
        <v>0</v>
      </c>
      <c r="T1143" t="s">
        <v>222</v>
      </c>
      <c r="U1143" t="s">
        <v>51</v>
      </c>
      <c r="V1143">
        <v>353</v>
      </c>
    </row>
    <row r="1144" spans="1:23" x14ac:dyDescent="0.3">
      <c r="A1144" t="s">
        <v>1243</v>
      </c>
      <c r="B1144" t="s">
        <v>1033</v>
      </c>
      <c r="C1144" t="s">
        <v>36</v>
      </c>
      <c r="D1144" t="s">
        <v>1244</v>
      </c>
      <c r="E1144">
        <v>110000</v>
      </c>
      <c r="F1144" t="s">
        <v>60</v>
      </c>
      <c r="G1144" t="s">
        <v>48</v>
      </c>
      <c r="H1144" t="s">
        <v>56</v>
      </c>
      <c r="I1144" t="s">
        <v>56</v>
      </c>
      <c r="K1144" t="s">
        <v>112</v>
      </c>
      <c r="L1144">
        <v>1</v>
      </c>
      <c r="M1144">
        <v>3.3</v>
      </c>
      <c r="N1144">
        <v>1</v>
      </c>
      <c r="O1144">
        <v>0</v>
      </c>
      <c r="P1144">
        <v>0</v>
      </c>
      <c r="Q1144">
        <v>0</v>
      </c>
      <c r="R1144">
        <v>0</v>
      </c>
      <c r="S1144">
        <v>0</v>
      </c>
      <c r="T1144" t="s">
        <v>222</v>
      </c>
      <c r="U1144" t="s">
        <v>51</v>
      </c>
      <c r="V1144">
        <v>353</v>
      </c>
    </row>
    <row r="1145" spans="1:23" x14ac:dyDescent="0.3">
      <c r="A1145" t="s">
        <v>934</v>
      </c>
      <c r="B1145" t="s">
        <v>935</v>
      </c>
      <c r="C1145" t="s">
        <v>36</v>
      </c>
      <c r="D1145" t="s">
        <v>936</v>
      </c>
      <c r="E1145">
        <v>110000</v>
      </c>
      <c r="F1145" t="s">
        <v>60</v>
      </c>
      <c r="G1145" t="s">
        <v>28</v>
      </c>
      <c r="H1145" t="s">
        <v>56</v>
      </c>
      <c r="I1145" t="s">
        <v>56</v>
      </c>
      <c r="J1145">
        <v>2017</v>
      </c>
      <c r="K1145" t="s">
        <v>112</v>
      </c>
      <c r="L1145">
        <v>1</v>
      </c>
      <c r="N1145">
        <v>0</v>
      </c>
      <c r="O1145">
        <v>1</v>
      </c>
      <c r="P1145">
        <v>0</v>
      </c>
      <c r="Q1145">
        <v>1</v>
      </c>
      <c r="R1145">
        <v>0</v>
      </c>
      <c r="S1145">
        <v>0</v>
      </c>
      <c r="T1145" t="s">
        <v>222</v>
      </c>
      <c r="U1145" t="s">
        <v>42</v>
      </c>
      <c r="V1145">
        <v>48</v>
      </c>
      <c r="W1145">
        <v>5</v>
      </c>
    </row>
    <row r="1146" spans="1:23" x14ac:dyDescent="0.3">
      <c r="A1146" t="s">
        <v>964</v>
      </c>
      <c r="B1146" t="s">
        <v>965</v>
      </c>
      <c r="C1146" t="s">
        <v>36</v>
      </c>
      <c r="D1146" t="s">
        <v>966</v>
      </c>
      <c r="E1146">
        <v>110000</v>
      </c>
      <c r="F1146" t="s">
        <v>55</v>
      </c>
      <c r="G1146" t="s">
        <v>28</v>
      </c>
      <c r="H1146" t="s">
        <v>56</v>
      </c>
      <c r="I1146" t="s">
        <v>56</v>
      </c>
      <c r="K1146" t="s">
        <v>50</v>
      </c>
      <c r="L1146">
        <v>1</v>
      </c>
      <c r="N1146">
        <v>1</v>
      </c>
      <c r="O1146">
        <v>1</v>
      </c>
      <c r="P1146">
        <v>0</v>
      </c>
      <c r="Q1146">
        <v>0</v>
      </c>
      <c r="R1146">
        <v>0</v>
      </c>
      <c r="S1146">
        <v>0</v>
      </c>
      <c r="T1146" t="s">
        <v>222</v>
      </c>
      <c r="U1146" t="s">
        <v>42</v>
      </c>
      <c r="V1146">
        <v>181</v>
      </c>
    </row>
    <row r="1147" spans="1:23" x14ac:dyDescent="0.3">
      <c r="A1147" t="s">
        <v>934</v>
      </c>
      <c r="B1147" t="s">
        <v>935</v>
      </c>
      <c r="C1147" t="s">
        <v>36</v>
      </c>
      <c r="D1147" t="s">
        <v>936</v>
      </c>
      <c r="E1147">
        <v>110000</v>
      </c>
      <c r="F1147" t="s">
        <v>60</v>
      </c>
      <c r="G1147" t="s">
        <v>28</v>
      </c>
      <c r="H1147" t="s">
        <v>56</v>
      </c>
      <c r="I1147" t="s">
        <v>56</v>
      </c>
      <c r="J1147">
        <v>2017</v>
      </c>
      <c r="K1147" t="s">
        <v>112</v>
      </c>
      <c r="L1147">
        <v>1</v>
      </c>
      <c r="N1147">
        <v>0</v>
      </c>
      <c r="O1147">
        <v>1</v>
      </c>
      <c r="P1147">
        <v>0</v>
      </c>
      <c r="Q1147">
        <v>1</v>
      </c>
      <c r="R1147">
        <v>0</v>
      </c>
      <c r="S1147">
        <v>0</v>
      </c>
      <c r="T1147" t="s">
        <v>222</v>
      </c>
      <c r="U1147" t="s">
        <v>42</v>
      </c>
      <c r="V1147">
        <v>48</v>
      </c>
      <c r="W1147">
        <v>5</v>
      </c>
    </row>
    <row r="1148" spans="1:23" x14ac:dyDescent="0.3">
      <c r="A1148" t="s">
        <v>964</v>
      </c>
      <c r="B1148" t="s">
        <v>965</v>
      </c>
      <c r="C1148" t="s">
        <v>36</v>
      </c>
      <c r="D1148" t="s">
        <v>966</v>
      </c>
      <c r="E1148">
        <v>110000</v>
      </c>
      <c r="F1148" t="s">
        <v>55</v>
      </c>
      <c r="G1148" t="s">
        <v>28</v>
      </c>
      <c r="H1148" t="s">
        <v>56</v>
      </c>
      <c r="I1148" t="s">
        <v>56</v>
      </c>
      <c r="K1148" t="s">
        <v>50</v>
      </c>
      <c r="L1148">
        <v>1</v>
      </c>
      <c r="N1148">
        <v>1</v>
      </c>
      <c r="O1148">
        <v>1</v>
      </c>
      <c r="P1148">
        <v>0</v>
      </c>
      <c r="Q1148">
        <v>0</v>
      </c>
      <c r="R1148">
        <v>0</v>
      </c>
      <c r="S1148">
        <v>0</v>
      </c>
      <c r="T1148" t="s">
        <v>222</v>
      </c>
      <c r="U1148" t="s">
        <v>42</v>
      </c>
      <c r="V1148">
        <v>181</v>
      </c>
    </row>
    <row r="1149" spans="1:23" x14ac:dyDescent="0.3">
      <c r="A1149" t="s">
        <v>934</v>
      </c>
      <c r="B1149" t="s">
        <v>935</v>
      </c>
      <c r="C1149" t="s">
        <v>36</v>
      </c>
      <c r="D1149" t="s">
        <v>936</v>
      </c>
      <c r="E1149">
        <v>110000</v>
      </c>
      <c r="F1149" t="s">
        <v>60</v>
      </c>
      <c r="G1149" t="s">
        <v>28</v>
      </c>
      <c r="H1149" t="s">
        <v>56</v>
      </c>
      <c r="I1149" t="s">
        <v>56</v>
      </c>
      <c r="J1149">
        <v>2017</v>
      </c>
      <c r="K1149" t="s">
        <v>112</v>
      </c>
      <c r="L1149">
        <v>1</v>
      </c>
      <c r="N1149">
        <v>0</v>
      </c>
      <c r="O1149">
        <v>1</v>
      </c>
      <c r="P1149">
        <v>0</v>
      </c>
      <c r="Q1149">
        <v>1</v>
      </c>
      <c r="R1149">
        <v>0</v>
      </c>
      <c r="S1149">
        <v>0</v>
      </c>
      <c r="T1149" t="s">
        <v>222</v>
      </c>
      <c r="U1149" t="s">
        <v>42</v>
      </c>
      <c r="V1149">
        <v>48</v>
      </c>
      <c r="W1149">
        <v>5</v>
      </c>
    </row>
    <row r="1150" spans="1:23" x14ac:dyDescent="0.3">
      <c r="A1150" t="s">
        <v>964</v>
      </c>
      <c r="B1150" t="s">
        <v>965</v>
      </c>
      <c r="C1150" t="s">
        <v>36</v>
      </c>
      <c r="D1150" t="s">
        <v>966</v>
      </c>
      <c r="E1150">
        <v>110000</v>
      </c>
      <c r="F1150" t="s">
        <v>55</v>
      </c>
      <c r="G1150" t="s">
        <v>28</v>
      </c>
      <c r="H1150" t="s">
        <v>56</v>
      </c>
      <c r="I1150" t="s">
        <v>56</v>
      </c>
      <c r="K1150" t="s">
        <v>50</v>
      </c>
      <c r="L1150">
        <v>1</v>
      </c>
      <c r="N1150">
        <v>1</v>
      </c>
      <c r="O1150">
        <v>1</v>
      </c>
      <c r="P1150">
        <v>0</v>
      </c>
      <c r="Q1150">
        <v>0</v>
      </c>
      <c r="R1150">
        <v>0</v>
      </c>
      <c r="S1150">
        <v>0</v>
      </c>
      <c r="T1150" t="s">
        <v>222</v>
      </c>
      <c r="U1150" t="s">
        <v>42</v>
      </c>
      <c r="V1150">
        <v>181</v>
      </c>
    </row>
    <row r="1151" spans="1:23" x14ac:dyDescent="0.3">
      <c r="A1151" t="s">
        <v>934</v>
      </c>
      <c r="B1151" t="s">
        <v>935</v>
      </c>
      <c r="C1151" t="s">
        <v>36</v>
      </c>
      <c r="D1151" t="s">
        <v>936</v>
      </c>
      <c r="E1151">
        <v>110000</v>
      </c>
      <c r="F1151" t="s">
        <v>60</v>
      </c>
      <c r="G1151" t="s">
        <v>28</v>
      </c>
      <c r="H1151" t="s">
        <v>56</v>
      </c>
      <c r="I1151" t="s">
        <v>56</v>
      </c>
      <c r="J1151">
        <v>2017</v>
      </c>
      <c r="K1151" t="s">
        <v>112</v>
      </c>
      <c r="L1151">
        <v>1</v>
      </c>
      <c r="N1151">
        <v>0</v>
      </c>
      <c r="O1151">
        <v>1</v>
      </c>
      <c r="P1151">
        <v>0</v>
      </c>
      <c r="Q1151">
        <v>1</v>
      </c>
      <c r="R1151">
        <v>0</v>
      </c>
      <c r="S1151">
        <v>0</v>
      </c>
      <c r="T1151" t="s">
        <v>222</v>
      </c>
      <c r="U1151" t="s">
        <v>42</v>
      </c>
      <c r="V1151">
        <v>48</v>
      </c>
      <c r="W1151">
        <v>5</v>
      </c>
    </row>
    <row r="1152" spans="1:23" x14ac:dyDescent="0.3">
      <c r="A1152" t="s">
        <v>964</v>
      </c>
      <c r="B1152" t="s">
        <v>965</v>
      </c>
      <c r="C1152" t="s">
        <v>36</v>
      </c>
      <c r="D1152" t="s">
        <v>966</v>
      </c>
      <c r="E1152">
        <v>110000</v>
      </c>
      <c r="F1152" t="s">
        <v>55</v>
      </c>
      <c r="G1152" t="s">
        <v>28</v>
      </c>
      <c r="H1152" t="s">
        <v>56</v>
      </c>
      <c r="I1152" t="s">
        <v>56</v>
      </c>
      <c r="K1152" t="s">
        <v>50</v>
      </c>
      <c r="L1152">
        <v>1</v>
      </c>
      <c r="N1152">
        <v>1</v>
      </c>
      <c r="O1152">
        <v>1</v>
      </c>
      <c r="P1152">
        <v>0</v>
      </c>
      <c r="Q1152">
        <v>0</v>
      </c>
      <c r="R1152">
        <v>0</v>
      </c>
      <c r="S1152">
        <v>0</v>
      </c>
      <c r="T1152" t="s">
        <v>222</v>
      </c>
      <c r="U1152" t="s">
        <v>42</v>
      </c>
      <c r="V1152">
        <v>181</v>
      </c>
    </row>
    <row r="1153" spans="1:23" x14ac:dyDescent="0.3">
      <c r="A1153" t="s">
        <v>1166</v>
      </c>
      <c r="B1153" t="s">
        <v>387</v>
      </c>
      <c r="C1153" t="s">
        <v>1167</v>
      </c>
      <c r="D1153" t="s">
        <v>1168</v>
      </c>
      <c r="E1153">
        <v>110164</v>
      </c>
      <c r="F1153" t="s">
        <v>151</v>
      </c>
      <c r="G1153" t="s">
        <v>48</v>
      </c>
      <c r="H1153" t="s">
        <v>39</v>
      </c>
      <c r="I1153" t="s">
        <v>40</v>
      </c>
      <c r="K1153" t="s">
        <v>166</v>
      </c>
      <c r="L1153">
        <v>0</v>
      </c>
      <c r="M1153">
        <v>3.4</v>
      </c>
      <c r="N1153">
        <v>0</v>
      </c>
      <c r="O1153">
        <v>0</v>
      </c>
      <c r="P1153">
        <v>0</v>
      </c>
      <c r="Q1153">
        <v>0</v>
      </c>
      <c r="R1153">
        <v>1</v>
      </c>
      <c r="S1153">
        <v>0</v>
      </c>
      <c r="T1153" t="s">
        <v>222</v>
      </c>
      <c r="U1153" t="s">
        <v>51</v>
      </c>
      <c r="V1153">
        <v>361</v>
      </c>
    </row>
    <row r="1154" spans="1:23" x14ac:dyDescent="0.3">
      <c r="A1154" t="s">
        <v>262</v>
      </c>
      <c r="B1154" t="s">
        <v>58</v>
      </c>
      <c r="C1154" t="s">
        <v>263</v>
      </c>
      <c r="D1154" t="s">
        <v>264</v>
      </c>
      <c r="E1154">
        <v>110520</v>
      </c>
      <c r="F1154" t="s">
        <v>27</v>
      </c>
      <c r="G1154" t="s">
        <v>265</v>
      </c>
      <c r="H1154" t="s">
        <v>162</v>
      </c>
      <c r="I1154" t="s">
        <v>266</v>
      </c>
      <c r="J1154">
        <v>1977</v>
      </c>
      <c r="K1154" t="s">
        <v>50</v>
      </c>
      <c r="L1154">
        <v>0</v>
      </c>
      <c r="M1154">
        <v>4.0999999999999996</v>
      </c>
      <c r="N1154">
        <v>1</v>
      </c>
      <c r="O1154">
        <v>0</v>
      </c>
      <c r="P1154">
        <v>0</v>
      </c>
      <c r="Q1154">
        <v>1</v>
      </c>
      <c r="R1154">
        <v>0</v>
      </c>
      <c r="S1154">
        <v>1</v>
      </c>
      <c r="T1154" t="s">
        <v>32</v>
      </c>
      <c r="U1154" t="s">
        <v>51</v>
      </c>
      <c r="V1154">
        <v>2781</v>
      </c>
      <c r="W1154">
        <v>45</v>
      </c>
    </row>
    <row r="1155" spans="1:23" x14ac:dyDescent="0.3">
      <c r="A1155" t="s">
        <v>734</v>
      </c>
      <c r="B1155" t="s">
        <v>735</v>
      </c>
      <c r="C1155" t="s">
        <v>736</v>
      </c>
      <c r="D1155" t="s">
        <v>737</v>
      </c>
      <c r="E1155">
        <v>110710</v>
      </c>
      <c r="F1155" t="s">
        <v>27</v>
      </c>
      <c r="G1155" t="s">
        <v>68</v>
      </c>
      <c r="H1155" t="s">
        <v>248</v>
      </c>
      <c r="I1155" t="s">
        <v>249</v>
      </c>
      <c r="J1155">
        <v>1936</v>
      </c>
      <c r="K1155" t="s">
        <v>31</v>
      </c>
      <c r="L1155">
        <v>0</v>
      </c>
      <c r="M1155">
        <v>3.2</v>
      </c>
      <c r="N1155">
        <v>1</v>
      </c>
      <c r="O1155">
        <v>0</v>
      </c>
      <c r="P1155">
        <v>0</v>
      </c>
      <c r="Q1155">
        <v>0</v>
      </c>
      <c r="R1155">
        <v>1</v>
      </c>
      <c r="S1155">
        <v>1</v>
      </c>
      <c r="T1155" t="s">
        <v>32</v>
      </c>
      <c r="U1155" t="s">
        <v>51</v>
      </c>
      <c r="V1155">
        <v>671</v>
      </c>
      <c r="W1155">
        <v>86</v>
      </c>
    </row>
    <row r="1156" spans="1:23" x14ac:dyDescent="0.3">
      <c r="A1156" t="s">
        <v>734</v>
      </c>
      <c r="B1156" t="s">
        <v>735</v>
      </c>
      <c r="C1156" t="s">
        <v>736</v>
      </c>
      <c r="D1156" t="s">
        <v>893</v>
      </c>
      <c r="E1156">
        <v>110710</v>
      </c>
      <c r="F1156" t="s">
        <v>27</v>
      </c>
      <c r="G1156" t="s">
        <v>68</v>
      </c>
      <c r="H1156" t="s">
        <v>248</v>
      </c>
      <c r="I1156" t="s">
        <v>249</v>
      </c>
      <c r="J1156">
        <v>1936</v>
      </c>
      <c r="K1156" t="s">
        <v>31</v>
      </c>
      <c r="L1156">
        <v>0</v>
      </c>
      <c r="M1156">
        <v>3.2</v>
      </c>
      <c r="N1156">
        <v>1</v>
      </c>
      <c r="O1156">
        <v>0</v>
      </c>
      <c r="P1156">
        <v>0</v>
      </c>
      <c r="Q1156">
        <v>0</v>
      </c>
      <c r="R1156">
        <v>1</v>
      </c>
      <c r="S1156">
        <v>1</v>
      </c>
      <c r="T1156" t="s">
        <v>32</v>
      </c>
      <c r="U1156" t="s">
        <v>51</v>
      </c>
      <c r="V1156">
        <v>673</v>
      </c>
      <c r="W1156">
        <v>86</v>
      </c>
    </row>
    <row r="1157" spans="1:23" x14ac:dyDescent="0.3">
      <c r="A1157" t="s">
        <v>132</v>
      </c>
      <c r="B1157" t="s">
        <v>133</v>
      </c>
      <c r="C1157" t="s">
        <v>134</v>
      </c>
      <c r="D1157" t="s">
        <v>135</v>
      </c>
      <c r="E1157">
        <v>110783</v>
      </c>
      <c r="F1157" t="s">
        <v>55</v>
      </c>
      <c r="G1157" t="s">
        <v>48</v>
      </c>
      <c r="H1157" t="s">
        <v>56</v>
      </c>
      <c r="I1157" t="s">
        <v>56</v>
      </c>
      <c r="K1157" t="s">
        <v>50</v>
      </c>
      <c r="L1157">
        <v>0</v>
      </c>
      <c r="M1157">
        <v>4.7</v>
      </c>
      <c r="N1157">
        <v>1</v>
      </c>
      <c r="O1157">
        <v>0</v>
      </c>
      <c r="P1157">
        <v>0</v>
      </c>
      <c r="Q1157">
        <v>1</v>
      </c>
      <c r="R1157">
        <v>0</v>
      </c>
      <c r="S1157">
        <v>1</v>
      </c>
      <c r="T1157" t="s">
        <v>32</v>
      </c>
      <c r="U1157" t="s">
        <v>42</v>
      </c>
      <c r="V1157">
        <v>529</v>
      </c>
    </row>
    <row r="1158" spans="1:23" x14ac:dyDescent="0.3">
      <c r="A1158" t="s">
        <v>132</v>
      </c>
      <c r="B1158" t="s">
        <v>133</v>
      </c>
      <c r="C1158" t="s">
        <v>134</v>
      </c>
      <c r="D1158" t="s">
        <v>135</v>
      </c>
      <c r="E1158">
        <v>110783</v>
      </c>
      <c r="F1158" t="s">
        <v>55</v>
      </c>
      <c r="G1158" t="s">
        <v>48</v>
      </c>
      <c r="H1158" t="s">
        <v>56</v>
      </c>
      <c r="I1158" t="s">
        <v>56</v>
      </c>
      <c r="K1158" t="s">
        <v>50</v>
      </c>
      <c r="L1158">
        <v>0</v>
      </c>
      <c r="M1158">
        <v>4.7</v>
      </c>
      <c r="N1158">
        <v>1</v>
      </c>
      <c r="O1158">
        <v>0</v>
      </c>
      <c r="P1158">
        <v>0</v>
      </c>
      <c r="Q1158">
        <v>1</v>
      </c>
      <c r="R1158">
        <v>0</v>
      </c>
      <c r="S1158">
        <v>1</v>
      </c>
      <c r="T1158" t="s">
        <v>32</v>
      </c>
      <c r="U1158" t="s">
        <v>42</v>
      </c>
      <c r="V1158">
        <v>529</v>
      </c>
    </row>
    <row r="1159" spans="1:23" x14ac:dyDescent="0.3">
      <c r="A1159" t="s">
        <v>132</v>
      </c>
      <c r="B1159" t="s">
        <v>133</v>
      </c>
      <c r="C1159" t="s">
        <v>134</v>
      </c>
      <c r="D1159" t="s">
        <v>135</v>
      </c>
      <c r="E1159">
        <v>110783</v>
      </c>
      <c r="F1159" t="s">
        <v>55</v>
      </c>
      <c r="G1159" t="s">
        <v>48</v>
      </c>
      <c r="H1159" t="s">
        <v>56</v>
      </c>
      <c r="I1159" t="s">
        <v>56</v>
      </c>
      <c r="K1159" t="s">
        <v>50</v>
      </c>
      <c r="L1159">
        <v>0</v>
      </c>
      <c r="M1159">
        <v>4.7</v>
      </c>
      <c r="N1159">
        <v>1</v>
      </c>
      <c r="O1159">
        <v>0</v>
      </c>
      <c r="P1159">
        <v>0</v>
      </c>
      <c r="Q1159">
        <v>1</v>
      </c>
      <c r="R1159">
        <v>0</v>
      </c>
      <c r="S1159">
        <v>1</v>
      </c>
      <c r="T1159" t="s">
        <v>32</v>
      </c>
      <c r="U1159" t="s">
        <v>42</v>
      </c>
      <c r="V1159">
        <v>529</v>
      </c>
    </row>
    <row r="1160" spans="1:23" x14ac:dyDescent="0.3">
      <c r="A1160" t="s">
        <v>132</v>
      </c>
      <c r="B1160" t="s">
        <v>133</v>
      </c>
      <c r="C1160" t="s">
        <v>134</v>
      </c>
      <c r="D1160" t="s">
        <v>135</v>
      </c>
      <c r="E1160">
        <v>110783</v>
      </c>
      <c r="F1160" t="s">
        <v>55</v>
      </c>
      <c r="G1160" t="s">
        <v>48</v>
      </c>
      <c r="H1160" t="s">
        <v>56</v>
      </c>
      <c r="I1160" t="s">
        <v>56</v>
      </c>
      <c r="K1160" t="s">
        <v>50</v>
      </c>
      <c r="L1160">
        <v>0</v>
      </c>
      <c r="M1160">
        <v>4.7</v>
      </c>
      <c r="N1160">
        <v>1</v>
      </c>
      <c r="O1160">
        <v>0</v>
      </c>
      <c r="P1160">
        <v>0</v>
      </c>
      <c r="Q1160">
        <v>1</v>
      </c>
      <c r="R1160">
        <v>0</v>
      </c>
      <c r="S1160">
        <v>1</v>
      </c>
      <c r="T1160" t="s">
        <v>32</v>
      </c>
      <c r="U1160" t="s">
        <v>42</v>
      </c>
      <c r="V1160">
        <v>529</v>
      </c>
    </row>
    <row r="1161" spans="1:23" x14ac:dyDescent="0.3">
      <c r="A1161" t="s">
        <v>132</v>
      </c>
      <c r="B1161" t="s">
        <v>133</v>
      </c>
      <c r="C1161" t="s">
        <v>134</v>
      </c>
      <c r="D1161" t="s">
        <v>135</v>
      </c>
      <c r="E1161">
        <v>110783</v>
      </c>
      <c r="F1161" t="s">
        <v>55</v>
      </c>
      <c r="G1161" t="s">
        <v>48</v>
      </c>
      <c r="H1161" t="s">
        <v>56</v>
      </c>
      <c r="I1161" t="s">
        <v>56</v>
      </c>
      <c r="K1161" t="s">
        <v>50</v>
      </c>
      <c r="L1161">
        <v>0</v>
      </c>
      <c r="M1161">
        <v>4.7</v>
      </c>
      <c r="N1161">
        <v>1</v>
      </c>
      <c r="O1161">
        <v>0</v>
      </c>
      <c r="P1161">
        <v>0</v>
      </c>
      <c r="Q1161">
        <v>1</v>
      </c>
      <c r="R1161">
        <v>0</v>
      </c>
      <c r="S1161">
        <v>1</v>
      </c>
      <c r="T1161" t="s">
        <v>32</v>
      </c>
      <c r="U1161" t="s">
        <v>42</v>
      </c>
      <c r="V1161">
        <v>529</v>
      </c>
    </row>
    <row r="1162" spans="1:23" x14ac:dyDescent="0.3">
      <c r="A1162" t="s">
        <v>132</v>
      </c>
      <c r="B1162" t="s">
        <v>133</v>
      </c>
      <c r="C1162" t="s">
        <v>134</v>
      </c>
      <c r="D1162" t="s">
        <v>135</v>
      </c>
      <c r="E1162">
        <v>110783</v>
      </c>
      <c r="F1162" t="s">
        <v>55</v>
      </c>
      <c r="G1162" t="s">
        <v>48</v>
      </c>
      <c r="H1162" t="s">
        <v>56</v>
      </c>
      <c r="I1162" t="s">
        <v>56</v>
      </c>
      <c r="K1162" t="s">
        <v>50</v>
      </c>
      <c r="L1162">
        <v>0</v>
      </c>
      <c r="M1162">
        <v>4.7</v>
      </c>
      <c r="N1162">
        <v>1</v>
      </c>
      <c r="O1162">
        <v>0</v>
      </c>
      <c r="P1162">
        <v>0</v>
      </c>
      <c r="Q1162">
        <v>1</v>
      </c>
      <c r="R1162">
        <v>0</v>
      </c>
      <c r="S1162">
        <v>1</v>
      </c>
      <c r="T1162" t="s">
        <v>32</v>
      </c>
      <c r="U1162" t="s">
        <v>42</v>
      </c>
      <c r="V1162">
        <v>529</v>
      </c>
    </row>
    <row r="1163" spans="1:23" x14ac:dyDescent="0.3">
      <c r="A1163" t="s">
        <v>132</v>
      </c>
      <c r="B1163" t="s">
        <v>133</v>
      </c>
      <c r="C1163" t="s">
        <v>134</v>
      </c>
      <c r="D1163" t="s">
        <v>135</v>
      </c>
      <c r="E1163">
        <v>110783</v>
      </c>
      <c r="F1163" t="s">
        <v>55</v>
      </c>
      <c r="G1163" t="s">
        <v>48</v>
      </c>
      <c r="H1163" t="s">
        <v>56</v>
      </c>
      <c r="I1163" t="s">
        <v>56</v>
      </c>
      <c r="K1163" t="s">
        <v>50</v>
      </c>
      <c r="L1163">
        <v>0</v>
      </c>
      <c r="M1163">
        <v>4.7</v>
      </c>
      <c r="N1163">
        <v>1</v>
      </c>
      <c r="O1163">
        <v>0</v>
      </c>
      <c r="P1163">
        <v>0</v>
      </c>
      <c r="Q1163">
        <v>1</v>
      </c>
      <c r="R1163">
        <v>0</v>
      </c>
      <c r="S1163">
        <v>1</v>
      </c>
      <c r="T1163" t="s">
        <v>32</v>
      </c>
      <c r="U1163" t="s">
        <v>42</v>
      </c>
      <c r="V1163">
        <v>529</v>
      </c>
    </row>
    <row r="1164" spans="1:23" x14ac:dyDescent="0.3">
      <c r="A1164" t="s">
        <v>132</v>
      </c>
      <c r="B1164" t="s">
        <v>133</v>
      </c>
      <c r="C1164" t="s">
        <v>134</v>
      </c>
      <c r="D1164" t="s">
        <v>135</v>
      </c>
      <c r="E1164">
        <v>110783</v>
      </c>
      <c r="F1164" t="s">
        <v>55</v>
      </c>
      <c r="G1164" t="s">
        <v>48</v>
      </c>
      <c r="H1164" t="s">
        <v>56</v>
      </c>
      <c r="I1164" t="s">
        <v>56</v>
      </c>
      <c r="K1164" t="s">
        <v>50</v>
      </c>
      <c r="L1164">
        <v>0</v>
      </c>
      <c r="M1164">
        <v>4.7</v>
      </c>
      <c r="N1164">
        <v>1</v>
      </c>
      <c r="O1164">
        <v>0</v>
      </c>
      <c r="P1164">
        <v>0</v>
      </c>
      <c r="Q1164">
        <v>1</v>
      </c>
      <c r="R1164">
        <v>0</v>
      </c>
      <c r="S1164">
        <v>1</v>
      </c>
      <c r="T1164" t="s">
        <v>32</v>
      </c>
      <c r="U1164" t="s">
        <v>42</v>
      </c>
      <c r="V1164">
        <v>529</v>
      </c>
    </row>
    <row r="1165" spans="1:23" x14ac:dyDescent="0.3">
      <c r="A1165" t="s">
        <v>132</v>
      </c>
      <c r="B1165" t="s">
        <v>133</v>
      </c>
      <c r="C1165" t="s">
        <v>134</v>
      </c>
      <c r="D1165" t="s">
        <v>135</v>
      </c>
      <c r="E1165">
        <v>110783</v>
      </c>
      <c r="F1165" t="s">
        <v>55</v>
      </c>
      <c r="G1165" t="s">
        <v>48</v>
      </c>
      <c r="H1165" t="s">
        <v>56</v>
      </c>
      <c r="I1165" t="s">
        <v>56</v>
      </c>
      <c r="K1165" t="s">
        <v>50</v>
      </c>
      <c r="L1165">
        <v>0</v>
      </c>
      <c r="M1165">
        <v>4.7</v>
      </c>
      <c r="N1165">
        <v>1</v>
      </c>
      <c r="O1165">
        <v>0</v>
      </c>
      <c r="P1165">
        <v>0</v>
      </c>
      <c r="Q1165">
        <v>1</v>
      </c>
      <c r="R1165">
        <v>0</v>
      </c>
      <c r="S1165">
        <v>1</v>
      </c>
      <c r="T1165" t="s">
        <v>32</v>
      </c>
      <c r="U1165" t="s">
        <v>42</v>
      </c>
      <c r="V1165">
        <v>529</v>
      </c>
    </row>
    <row r="1166" spans="1:23" x14ac:dyDescent="0.3">
      <c r="A1166" t="s">
        <v>132</v>
      </c>
      <c r="B1166" t="s">
        <v>133</v>
      </c>
      <c r="C1166" t="s">
        <v>134</v>
      </c>
      <c r="D1166" t="s">
        <v>135</v>
      </c>
      <c r="E1166">
        <v>110783</v>
      </c>
      <c r="F1166" t="s">
        <v>55</v>
      </c>
      <c r="G1166" t="s">
        <v>48</v>
      </c>
      <c r="H1166" t="s">
        <v>56</v>
      </c>
      <c r="I1166" t="s">
        <v>56</v>
      </c>
      <c r="K1166" t="s">
        <v>50</v>
      </c>
      <c r="L1166">
        <v>0</v>
      </c>
      <c r="M1166">
        <v>4.7</v>
      </c>
      <c r="N1166">
        <v>1</v>
      </c>
      <c r="O1166">
        <v>0</v>
      </c>
      <c r="P1166">
        <v>0</v>
      </c>
      <c r="Q1166">
        <v>1</v>
      </c>
      <c r="R1166">
        <v>0</v>
      </c>
      <c r="S1166">
        <v>1</v>
      </c>
      <c r="T1166" t="s">
        <v>32</v>
      </c>
      <c r="U1166" t="s">
        <v>42</v>
      </c>
      <c r="V1166">
        <v>529</v>
      </c>
    </row>
    <row r="1167" spans="1:23" x14ac:dyDescent="0.3">
      <c r="A1167" t="s">
        <v>132</v>
      </c>
      <c r="B1167" t="s">
        <v>133</v>
      </c>
      <c r="C1167" t="s">
        <v>134</v>
      </c>
      <c r="D1167" t="s">
        <v>135</v>
      </c>
      <c r="E1167">
        <v>110783</v>
      </c>
      <c r="F1167" t="s">
        <v>55</v>
      </c>
      <c r="G1167" t="s">
        <v>48</v>
      </c>
      <c r="H1167" t="s">
        <v>56</v>
      </c>
      <c r="I1167" t="s">
        <v>56</v>
      </c>
      <c r="K1167" t="s">
        <v>50</v>
      </c>
      <c r="L1167">
        <v>0</v>
      </c>
      <c r="M1167">
        <v>4.7</v>
      </c>
      <c r="N1167">
        <v>1</v>
      </c>
      <c r="O1167">
        <v>0</v>
      </c>
      <c r="P1167">
        <v>0</v>
      </c>
      <c r="Q1167">
        <v>1</v>
      </c>
      <c r="R1167">
        <v>0</v>
      </c>
      <c r="S1167">
        <v>1</v>
      </c>
      <c r="T1167" t="s">
        <v>32</v>
      </c>
      <c r="U1167" t="s">
        <v>42</v>
      </c>
      <c r="V1167">
        <v>529</v>
      </c>
    </row>
    <row r="1168" spans="1:23" x14ac:dyDescent="0.3">
      <c r="A1168" t="s">
        <v>132</v>
      </c>
      <c r="B1168" t="s">
        <v>133</v>
      </c>
      <c r="C1168" t="s">
        <v>134</v>
      </c>
      <c r="D1168" t="s">
        <v>135</v>
      </c>
      <c r="E1168">
        <v>110783</v>
      </c>
      <c r="F1168" t="s">
        <v>55</v>
      </c>
      <c r="G1168" t="s">
        <v>48</v>
      </c>
      <c r="H1168" t="s">
        <v>56</v>
      </c>
      <c r="I1168" t="s">
        <v>56</v>
      </c>
      <c r="K1168" t="s">
        <v>50</v>
      </c>
      <c r="L1168">
        <v>0</v>
      </c>
      <c r="M1168">
        <v>4.7</v>
      </c>
      <c r="N1168">
        <v>1</v>
      </c>
      <c r="O1168">
        <v>0</v>
      </c>
      <c r="P1168">
        <v>0</v>
      </c>
      <c r="Q1168">
        <v>1</v>
      </c>
      <c r="R1168">
        <v>0</v>
      </c>
      <c r="S1168">
        <v>1</v>
      </c>
      <c r="T1168" t="s">
        <v>32</v>
      </c>
      <c r="U1168" t="s">
        <v>42</v>
      </c>
      <c r="V1168">
        <v>529</v>
      </c>
    </row>
    <row r="1169" spans="1:23" x14ac:dyDescent="0.3">
      <c r="A1169" t="s">
        <v>132</v>
      </c>
      <c r="B1169" t="s">
        <v>133</v>
      </c>
      <c r="C1169" t="s">
        <v>134</v>
      </c>
      <c r="D1169" t="s">
        <v>135</v>
      </c>
      <c r="E1169">
        <v>110783</v>
      </c>
      <c r="F1169" t="s">
        <v>55</v>
      </c>
      <c r="G1169" t="s">
        <v>48</v>
      </c>
      <c r="H1169" t="s">
        <v>56</v>
      </c>
      <c r="I1169" t="s">
        <v>56</v>
      </c>
      <c r="K1169" t="s">
        <v>50</v>
      </c>
      <c r="L1169">
        <v>0</v>
      </c>
      <c r="M1169">
        <v>4.7</v>
      </c>
      <c r="N1169">
        <v>1</v>
      </c>
      <c r="O1169">
        <v>0</v>
      </c>
      <c r="P1169">
        <v>0</v>
      </c>
      <c r="Q1169">
        <v>1</v>
      </c>
      <c r="R1169">
        <v>0</v>
      </c>
      <c r="S1169">
        <v>1</v>
      </c>
      <c r="T1169" t="s">
        <v>32</v>
      </c>
      <c r="U1169" t="s">
        <v>42</v>
      </c>
      <c r="V1169">
        <v>529</v>
      </c>
    </row>
    <row r="1170" spans="1:23" x14ac:dyDescent="0.3">
      <c r="A1170" t="s">
        <v>132</v>
      </c>
      <c r="B1170" t="s">
        <v>133</v>
      </c>
      <c r="C1170" t="s">
        <v>134</v>
      </c>
      <c r="D1170" t="s">
        <v>135</v>
      </c>
      <c r="E1170">
        <v>110783</v>
      </c>
      <c r="F1170" t="s">
        <v>55</v>
      </c>
      <c r="G1170" t="s">
        <v>48</v>
      </c>
      <c r="H1170" t="s">
        <v>56</v>
      </c>
      <c r="I1170" t="s">
        <v>56</v>
      </c>
      <c r="K1170" t="s">
        <v>50</v>
      </c>
      <c r="L1170">
        <v>0</v>
      </c>
      <c r="M1170">
        <v>4.7</v>
      </c>
      <c r="N1170">
        <v>1</v>
      </c>
      <c r="O1170">
        <v>0</v>
      </c>
      <c r="P1170">
        <v>0</v>
      </c>
      <c r="Q1170">
        <v>1</v>
      </c>
      <c r="R1170">
        <v>0</v>
      </c>
      <c r="S1170">
        <v>1</v>
      </c>
      <c r="T1170" t="s">
        <v>32</v>
      </c>
      <c r="U1170" t="s">
        <v>42</v>
      </c>
      <c r="V1170">
        <v>529</v>
      </c>
    </row>
    <row r="1171" spans="1:23" x14ac:dyDescent="0.3">
      <c r="A1171" t="s">
        <v>132</v>
      </c>
      <c r="B1171" t="s">
        <v>133</v>
      </c>
      <c r="C1171" t="s">
        <v>134</v>
      </c>
      <c r="D1171" t="s">
        <v>135</v>
      </c>
      <c r="E1171">
        <v>110783</v>
      </c>
      <c r="F1171" t="s">
        <v>55</v>
      </c>
      <c r="G1171" t="s">
        <v>48</v>
      </c>
      <c r="H1171" t="s">
        <v>56</v>
      </c>
      <c r="I1171" t="s">
        <v>56</v>
      </c>
      <c r="K1171" t="s">
        <v>50</v>
      </c>
      <c r="L1171">
        <v>0</v>
      </c>
      <c r="M1171">
        <v>4.7</v>
      </c>
      <c r="N1171">
        <v>1</v>
      </c>
      <c r="O1171">
        <v>0</v>
      </c>
      <c r="P1171">
        <v>0</v>
      </c>
      <c r="Q1171">
        <v>1</v>
      </c>
      <c r="R1171">
        <v>0</v>
      </c>
      <c r="S1171">
        <v>1</v>
      </c>
      <c r="T1171" t="s">
        <v>32</v>
      </c>
      <c r="U1171" t="s">
        <v>42</v>
      </c>
      <c r="V1171">
        <v>529</v>
      </c>
    </row>
    <row r="1172" spans="1:23" x14ac:dyDescent="0.3">
      <c r="A1172" t="s">
        <v>132</v>
      </c>
      <c r="B1172" t="s">
        <v>133</v>
      </c>
      <c r="C1172" t="s">
        <v>134</v>
      </c>
      <c r="D1172" t="s">
        <v>135</v>
      </c>
      <c r="E1172">
        <v>110783</v>
      </c>
      <c r="F1172" t="s">
        <v>55</v>
      </c>
      <c r="G1172" t="s">
        <v>48</v>
      </c>
      <c r="H1172" t="s">
        <v>56</v>
      </c>
      <c r="I1172" t="s">
        <v>56</v>
      </c>
      <c r="K1172" t="s">
        <v>50</v>
      </c>
      <c r="L1172">
        <v>0</v>
      </c>
      <c r="M1172">
        <v>4.7</v>
      </c>
      <c r="N1172">
        <v>1</v>
      </c>
      <c r="O1172">
        <v>0</v>
      </c>
      <c r="P1172">
        <v>0</v>
      </c>
      <c r="Q1172">
        <v>1</v>
      </c>
      <c r="R1172">
        <v>0</v>
      </c>
      <c r="S1172">
        <v>1</v>
      </c>
      <c r="T1172" t="s">
        <v>32</v>
      </c>
      <c r="U1172" t="s">
        <v>42</v>
      </c>
      <c r="V1172">
        <v>529</v>
      </c>
    </row>
    <row r="1173" spans="1:23" x14ac:dyDescent="0.3">
      <c r="A1173" t="s">
        <v>132</v>
      </c>
      <c r="B1173" t="s">
        <v>133</v>
      </c>
      <c r="C1173" t="s">
        <v>134</v>
      </c>
      <c r="D1173" t="s">
        <v>135</v>
      </c>
      <c r="E1173">
        <v>110783</v>
      </c>
      <c r="F1173" t="s">
        <v>55</v>
      </c>
      <c r="G1173" t="s">
        <v>48</v>
      </c>
      <c r="H1173" t="s">
        <v>56</v>
      </c>
      <c r="I1173" t="s">
        <v>56</v>
      </c>
      <c r="K1173" t="s">
        <v>50</v>
      </c>
      <c r="L1173">
        <v>0</v>
      </c>
      <c r="M1173">
        <v>4.7</v>
      </c>
      <c r="N1173">
        <v>1</v>
      </c>
      <c r="O1173">
        <v>0</v>
      </c>
      <c r="P1173">
        <v>0</v>
      </c>
      <c r="Q1173">
        <v>1</v>
      </c>
      <c r="R1173">
        <v>0</v>
      </c>
      <c r="S1173">
        <v>1</v>
      </c>
      <c r="T1173" t="s">
        <v>32</v>
      </c>
      <c r="U1173" t="s">
        <v>42</v>
      </c>
      <c r="V1173">
        <v>529</v>
      </c>
    </row>
    <row r="1174" spans="1:23" x14ac:dyDescent="0.3">
      <c r="A1174" t="s">
        <v>2003</v>
      </c>
      <c r="B1174" t="s">
        <v>2004</v>
      </c>
      <c r="C1174" t="s">
        <v>72</v>
      </c>
      <c r="D1174" t="s">
        <v>2005</v>
      </c>
      <c r="E1174">
        <v>110823</v>
      </c>
      <c r="F1174" t="s">
        <v>27</v>
      </c>
      <c r="G1174" t="s">
        <v>28</v>
      </c>
      <c r="H1174" t="s">
        <v>120</v>
      </c>
      <c r="I1174" t="s">
        <v>1428</v>
      </c>
      <c r="J1174">
        <v>2014</v>
      </c>
      <c r="K1174" t="s">
        <v>41</v>
      </c>
      <c r="L1174">
        <v>0</v>
      </c>
      <c r="M1174">
        <v>4.2</v>
      </c>
      <c r="N1174">
        <v>1</v>
      </c>
      <c r="O1174">
        <v>0</v>
      </c>
      <c r="P1174">
        <v>0</v>
      </c>
      <c r="Q1174">
        <v>1</v>
      </c>
      <c r="R1174">
        <v>0</v>
      </c>
      <c r="S1174">
        <v>1</v>
      </c>
      <c r="T1174" t="s">
        <v>1725</v>
      </c>
      <c r="U1174" t="s">
        <v>51</v>
      </c>
      <c r="V1174">
        <v>477</v>
      </c>
      <c r="W1174">
        <v>8</v>
      </c>
    </row>
    <row r="1175" spans="1:23" x14ac:dyDescent="0.3">
      <c r="A1175" t="s">
        <v>293</v>
      </c>
      <c r="B1175" t="s">
        <v>117</v>
      </c>
      <c r="C1175" t="s">
        <v>453</v>
      </c>
      <c r="D1175" t="s">
        <v>454</v>
      </c>
      <c r="E1175">
        <v>110963</v>
      </c>
      <c r="F1175" t="s">
        <v>27</v>
      </c>
      <c r="G1175" t="s">
        <v>28</v>
      </c>
      <c r="H1175" t="s">
        <v>297</v>
      </c>
      <c r="I1175" t="s">
        <v>298</v>
      </c>
      <c r="J1175">
        <v>2019</v>
      </c>
      <c r="K1175" t="s">
        <v>50</v>
      </c>
      <c r="L1175">
        <v>0</v>
      </c>
      <c r="M1175">
        <v>4</v>
      </c>
      <c r="N1175">
        <v>0</v>
      </c>
      <c r="O1175">
        <v>0</v>
      </c>
      <c r="P1175">
        <v>0</v>
      </c>
      <c r="Q1175">
        <v>0</v>
      </c>
      <c r="R1175">
        <v>1</v>
      </c>
      <c r="S1175">
        <v>1</v>
      </c>
      <c r="T1175" t="s">
        <v>32</v>
      </c>
      <c r="U1175" t="s">
        <v>51</v>
      </c>
      <c r="V1175">
        <v>434</v>
      </c>
      <c r="W1175">
        <v>3</v>
      </c>
    </row>
    <row r="1176" spans="1:23" x14ac:dyDescent="0.3">
      <c r="A1176" t="s">
        <v>631</v>
      </c>
      <c r="B1176" t="s">
        <v>689</v>
      </c>
      <c r="C1176" t="s">
        <v>633</v>
      </c>
      <c r="D1176" t="s">
        <v>690</v>
      </c>
      <c r="E1176">
        <v>112316</v>
      </c>
      <c r="F1176" t="s">
        <v>67</v>
      </c>
      <c r="G1176" t="s">
        <v>68</v>
      </c>
      <c r="H1176" t="s">
        <v>86</v>
      </c>
      <c r="I1176" t="s">
        <v>281</v>
      </c>
      <c r="J1176">
        <v>1998</v>
      </c>
      <c r="K1176" t="s">
        <v>166</v>
      </c>
      <c r="L1176">
        <v>0</v>
      </c>
      <c r="M1176">
        <v>4.4000000000000004</v>
      </c>
      <c r="N1176">
        <v>0</v>
      </c>
      <c r="O1176">
        <v>0</v>
      </c>
      <c r="P1176">
        <v>0</v>
      </c>
      <c r="Q1176">
        <v>0</v>
      </c>
      <c r="R1176">
        <v>0</v>
      </c>
      <c r="S1176">
        <v>1</v>
      </c>
      <c r="T1176" t="s">
        <v>32</v>
      </c>
      <c r="U1176" t="s">
        <v>33</v>
      </c>
      <c r="V1176">
        <v>640</v>
      </c>
      <c r="W1176">
        <v>24</v>
      </c>
    </row>
    <row r="1177" spans="1:23" x14ac:dyDescent="0.3">
      <c r="A1177" t="s">
        <v>631</v>
      </c>
      <c r="B1177" t="s">
        <v>689</v>
      </c>
      <c r="C1177" t="s">
        <v>633</v>
      </c>
      <c r="D1177" t="s">
        <v>690</v>
      </c>
      <c r="E1177">
        <v>112316</v>
      </c>
      <c r="F1177" t="s">
        <v>67</v>
      </c>
      <c r="G1177" t="s">
        <v>68</v>
      </c>
      <c r="H1177" t="s">
        <v>86</v>
      </c>
      <c r="I1177" t="s">
        <v>281</v>
      </c>
      <c r="J1177">
        <v>1998</v>
      </c>
      <c r="K1177" t="s">
        <v>166</v>
      </c>
      <c r="L1177">
        <v>0</v>
      </c>
      <c r="M1177">
        <v>4.4000000000000004</v>
      </c>
      <c r="N1177">
        <v>0</v>
      </c>
      <c r="O1177">
        <v>0</v>
      </c>
      <c r="P1177">
        <v>0</v>
      </c>
      <c r="Q1177">
        <v>0</v>
      </c>
      <c r="R1177">
        <v>0</v>
      </c>
      <c r="S1177">
        <v>1</v>
      </c>
      <c r="T1177" t="s">
        <v>32</v>
      </c>
      <c r="U1177" t="s">
        <v>33</v>
      </c>
      <c r="V1177">
        <v>640</v>
      </c>
      <c r="W1177">
        <v>24</v>
      </c>
    </row>
    <row r="1178" spans="1:23" x14ac:dyDescent="0.3">
      <c r="A1178" t="s">
        <v>631</v>
      </c>
      <c r="B1178" t="s">
        <v>689</v>
      </c>
      <c r="C1178" t="s">
        <v>633</v>
      </c>
      <c r="D1178" t="s">
        <v>690</v>
      </c>
      <c r="E1178">
        <v>112316</v>
      </c>
      <c r="F1178" t="s">
        <v>67</v>
      </c>
      <c r="G1178" t="s">
        <v>68</v>
      </c>
      <c r="H1178" t="s">
        <v>86</v>
      </c>
      <c r="I1178" t="s">
        <v>281</v>
      </c>
      <c r="J1178">
        <v>1998</v>
      </c>
      <c r="K1178" t="s">
        <v>166</v>
      </c>
      <c r="L1178">
        <v>0</v>
      </c>
      <c r="M1178">
        <v>4.4000000000000004</v>
      </c>
      <c r="N1178">
        <v>0</v>
      </c>
      <c r="O1178">
        <v>0</v>
      </c>
      <c r="P1178">
        <v>0</v>
      </c>
      <c r="Q1178">
        <v>0</v>
      </c>
      <c r="R1178">
        <v>0</v>
      </c>
      <c r="S1178">
        <v>1</v>
      </c>
      <c r="T1178" t="s">
        <v>32</v>
      </c>
      <c r="U1178" t="s">
        <v>33</v>
      </c>
      <c r="V1178">
        <v>640</v>
      </c>
      <c r="W1178">
        <v>24</v>
      </c>
    </row>
    <row r="1179" spans="1:23" x14ac:dyDescent="0.3">
      <c r="A1179" t="s">
        <v>1215</v>
      </c>
      <c r="B1179" t="s">
        <v>387</v>
      </c>
      <c r="C1179" t="s">
        <v>403</v>
      </c>
      <c r="D1179" t="s">
        <v>1216</v>
      </c>
      <c r="E1179">
        <v>112436</v>
      </c>
      <c r="F1179" t="s">
        <v>67</v>
      </c>
      <c r="G1179" t="s">
        <v>48</v>
      </c>
      <c r="H1179" t="s">
        <v>348</v>
      </c>
      <c r="I1179" t="s">
        <v>348</v>
      </c>
      <c r="J1179">
        <v>2021</v>
      </c>
      <c r="K1179" t="s">
        <v>212</v>
      </c>
      <c r="L1179">
        <v>0</v>
      </c>
      <c r="M1179">
        <v>4.5</v>
      </c>
      <c r="N1179">
        <v>1</v>
      </c>
      <c r="O1179">
        <v>0</v>
      </c>
      <c r="P1179">
        <v>0</v>
      </c>
      <c r="Q1179">
        <v>1</v>
      </c>
      <c r="R1179">
        <v>0</v>
      </c>
      <c r="S1179">
        <v>1</v>
      </c>
      <c r="T1179" t="s">
        <v>222</v>
      </c>
      <c r="U1179" t="s">
        <v>51</v>
      </c>
      <c r="V1179">
        <v>468</v>
      </c>
      <c r="W1179">
        <v>1</v>
      </c>
    </row>
    <row r="1180" spans="1:23" x14ac:dyDescent="0.3">
      <c r="A1180" t="s">
        <v>669</v>
      </c>
      <c r="B1180" t="s">
        <v>670</v>
      </c>
      <c r="C1180" t="s">
        <v>671</v>
      </c>
      <c r="D1180" t="s">
        <v>672</v>
      </c>
      <c r="E1180">
        <v>113000</v>
      </c>
      <c r="F1180" t="s">
        <v>151</v>
      </c>
      <c r="G1180" t="s">
        <v>28</v>
      </c>
      <c r="H1180" t="s">
        <v>56</v>
      </c>
      <c r="I1180" t="s">
        <v>56</v>
      </c>
      <c r="K1180" t="s">
        <v>50</v>
      </c>
      <c r="L1180">
        <v>0</v>
      </c>
      <c r="M1180">
        <v>4.2</v>
      </c>
      <c r="N1180">
        <v>0</v>
      </c>
      <c r="O1180">
        <v>0</v>
      </c>
      <c r="P1180">
        <v>0</v>
      </c>
      <c r="Q1180">
        <v>0</v>
      </c>
      <c r="R1180">
        <v>1</v>
      </c>
      <c r="S1180">
        <v>0</v>
      </c>
      <c r="T1180" t="s">
        <v>32</v>
      </c>
      <c r="U1180" t="s">
        <v>51</v>
      </c>
      <c r="V1180">
        <v>884</v>
      </c>
    </row>
    <row r="1181" spans="1:23" x14ac:dyDescent="0.3">
      <c r="A1181" t="s">
        <v>669</v>
      </c>
      <c r="B1181" t="s">
        <v>670</v>
      </c>
      <c r="C1181" t="s">
        <v>671</v>
      </c>
      <c r="D1181" t="s">
        <v>672</v>
      </c>
      <c r="E1181">
        <v>113000</v>
      </c>
      <c r="F1181" t="s">
        <v>151</v>
      </c>
      <c r="G1181" t="s">
        <v>28</v>
      </c>
      <c r="H1181" t="s">
        <v>56</v>
      </c>
      <c r="I1181" t="s">
        <v>56</v>
      </c>
      <c r="K1181" t="s">
        <v>50</v>
      </c>
      <c r="L1181">
        <v>0</v>
      </c>
      <c r="M1181">
        <v>4.2</v>
      </c>
      <c r="N1181">
        <v>0</v>
      </c>
      <c r="O1181">
        <v>0</v>
      </c>
      <c r="P1181">
        <v>0</v>
      </c>
      <c r="Q1181">
        <v>0</v>
      </c>
      <c r="R1181">
        <v>1</v>
      </c>
      <c r="S1181">
        <v>0</v>
      </c>
      <c r="T1181" t="s">
        <v>32</v>
      </c>
      <c r="U1181" t="s">
        <v>51</v>
      </c>
      <c r="V1181">
        <v>884</v>
      </c>
    </row>
    <row r="1182" spans="1:23" x14ac:dyDescent="0.3">
      <c r="A1182" t="s">
        <v>1588</v>
      </c>
      <c r="B1182" t="s">
        <v>572</v>
      </c>
      <c r="C1182" t="s">
        <v>36</v>
      </c>
      <c r="D1182" t="s">
        <v>1589</v>
      </c>
      <c r="E1182">
        <v>113000</v>
      </c>
      <c r="F1182" t="s">
        <v>55</v>
      </c>
      <c r="G1182" t="s">
        <v>28</v>
      </c>
      <c r="H1182" t="s">
        <v>56</v>
      </c>
      <c r="I1182" t="s">
        <v>56</v>
      </c>
      <c r="K1182" t="s">
        <v>50</v>
      </c>
      <c r="L1182">
        <v>1</v>
      </c>
      <c r="N1182">
        <v>0</v>
      </c>
      <c r="O1182">
        <v>0</v>
      </c>
      <c r="P1182">
        <v>0</v>
      </c>
      <c r="Q1182">
        <v>0</v>
      </c>
      <c r="R1182">
        <v>0</v>
      </c>
      <c r="S1182">
        <v>0</v>
      </c>
      <c r="T1182" t="s">
        <v>92</v>
      </c>
      <c r="U1182" t="s">
        <v>51</v>
      </c>
      <c r="V1182">
        <v>175</v>
      </c>
    </row>
    <row r="1183" spans="1:23" x14ac:dyDescent="0.3">
      <c r="A1183" t="s">
        <v>1941</v>
      </c>
      <c r="B1183" t="s">
        <v>1942</v>
      </c>
      <c r="C1183" t="s">
        <v>1943</v>
      </c>
      <c r="D1183" t="s">
        <v>1944</v>
      </c>
      <c r="E1183">
        <v>113455</v>
      </c>
      <c r="F1183" t="s">
        <v>60</v>
      </c>
      <c r="G1183" t="s">
        <v>48</v>
      </c>
      <c r="H1183" t="s">
        <v>80</v>
      </c>
      <c r="I1183" t="s">
        <v>81</v>
      </c>
      <c r="K1183" t="s">
        <v>50</v>
      </c>
      <c r="L1183">
        <v>0</v>
      </c>
      <c r="N1183">
        <v>0</v>
      </c>
      <c r="O1183">
        <v>0</v>
      </c>
      <c r="P1183">
        <v>0</v>
      </c>
      <c r="Q1183">
        <v>0</v>
      </c>
      <c r="R1183">
        <v>1</v>
      </c>
      <c r="S1183">
        <v>1</v>
      </c>
      <c r="T1183" t="s">
        <v>32</v>
      </c>
      <c r="U1183" t="s">
        <v>51</v>
      </c>
      <c r="V1183">
        <v>301</v>
      </c>
    </row>
    <row r="1184" spans="1:23" x14ac:dyDescent="0.3">
      <c r="A1184" t="s">
        <v>1941</v>
      </c>
      <c r="B1184" t="s">
        <v>1942</v>
      </c>
      <c r="C1184" t="s">
        <v>1943</v>
      </c>
      <c r="D1184" t="s">
        <v>1944</v>
      </c>
      <c r="E1184">
        <v>113455</v>
      </c>
      <c r="F1184" t="s">
        <v>60</v>
      </c>
      <c r="G1184" t="s">
        <v>48</v>
      </c>
      <c r="H1184" t="s">
        <v>80</v>
      </c>
      <c r="I1184" t="s">
        <v>81</v>
      </c>
      <c r="K1184" t="s">
        <v>50</v>
      </c>
      <c r="L1184">
        <v>0</v>
      </c>
      <c r="N1184">
        <v>0</v>
      </c>
      <c r="O1184">
        <v>0</v>
      </c>
      <c r="P1184">
        <v>0</v>
      </c>
      <c r="Q1184">
        <v>0</v>
      </c>
      <c r="R1184">
        <v>1</v>
      </c>
      <c r="S1184">
        <v>1</v>
      </c>
      <c r="T1184" t="s">
        <v>32</v>
      </c>
      <c r="U1184" t="s">
        <v>51</v>
      </c>
      <c r="V1184">
        <v>301</v>
      </c>
    </row>
    <row r="1185" spans="1:23" x14ac:dyDescent="0.3">
      <c r="A1185" t="s">
        <v>116</v>
      </c>
      <c r="B1185" t="s">
        <v>396</v>
      </c>
      <c r="C1185" t="s">
        <v>397</v>
      </c>
      <c r="D1185" t="s">
        <v>398</v>
      </c>
      <c r="E1185">
        <v>113641</v>
      </c>
      <c r="F1185" t="s">
        <v>27</v>
      </c>
      <c r="G1185" t="s">
        <v>28</v>
      </c>
      <c r="H1185" t="s">
        <v>120</v>
      </c>
      <c r="I1185" t="s">
        <v>121</v>
      </c>
      <c r="J1185">
        <v>1979</v>
      </c>
      <c r="K1185" t="s">
        <v>31</v>
      </c>
      <c r="L1185">
        <v>0</v>
      </c>
      <c r="M1185">
        <v>4.2</v>
      </c>
      <c r="N1185">
        <v>1</v>
      </c>
      <c r="O1185">
        <v>0</v>
      </c>
      <c r="P1185">
        <v>1</v>
      </c>
      <c r="Q1185">
        <v>0</v>
      </c>
      <c r="R1185">
        <v>0</v>
      </c>
      <c r="S1185">
        <v>0</v>
      </c>
      <c r="T1185" t="s">
        <v>32</v>
      </c>
      <c r="U1185" t="s">
        <v>51</v>
      </c>
      <c r="V1185">
        <v>560</v>
      </c>
      <c r="W1185">
        <v>43</v>
      </c>
    </row>
    <row r="1186" spans="1:23" x14ac:dyDescent="0.3">
      <c r="A1186" t="s">
        <v>139</v>
      </c>
      <c r="B1186" t="s">
        <v>58</v>
      </c>
      <c r="C1186" t="s">
        <v>341</v>
      </c>
      <c r="D1186" t="s">
        <v>342</v>
      </c>
      <c r="E1186">
        <v>113644</v>
      </c>
      <c r="F1186" t="s">
        <v>27</v>
      </c>
      <c r="G1186" t="s">
        <v>28</v>
      </c>
      <c r="H1186" t="s">
        <v>29</v>
      </c>
      <c r="I1186" t="s">
        <v>69</v>
      </c>
      <c r="J1186">
        <v>1911</v>
      </c>
      <c r="K1186" t="s">
        <v>31</v>
      </c>
      <c r="L1186">
        <v>0</v>
      </c>
      <c r="M1186">
        <v>4.0999999999999996</v>
      </c>
      <c r="N1186">
        <v>1</v>
      </c>
      <c r="O1186">
        <v>0</v>
      </c>
      <c r="P1186">
        <v>1</v>
      </c>
      <c r="Q1186">
        <v>1</v>
      </c>
      <c r="R1186">
        <v>0</v>
      </c>
      <c r="S1186">
        <v>1</v>
      </c>
      <c r="T1186" t="s">
        <v>32</v>
      </c>
      <c r="U1186" t="s">
        <v>51</v>
      </c>
      <c r="V1186">
        <v>736</v>
      </c>
      <c r="W1186">
        <v>111</v>
      </c>
    </row>
    <row r="1187" spans="1:23" x14ac:dyDescent="0.3">
      <c r="A1187" t="s">
        <v>126</v>
      </c>
      <c r="B1187" t="s">
        <v>127</v>
      </c>
      <c r="C1187" t="s">
        <v>128</v>
      </c>
      <c r="D1187" t="s">
        <v>129</v>
      </c>
      <c r="E1187">
        <v>113710</v>
      </c>
      <c r="F1187" t="s">
        <v>27</v>
      </c>
      <c r="G1187" t="s">
        <v>28</v>
      </c>
      <c r="H1187" t="s">
        <v>29</v>
      </c>
      <c r="I1187" t="s">
        <v>64</v>
      </c>
      <c r="J1187">
        <v>1994</v>
      </c>
      <c r="K1187" t="s">
        <v>31</v>
      </c>
      <c r="L1187">
        <v>0</v>
      </c>
      <c r="M1187">
        <v>3.8</v>
      </c>
      <c r="N1187">
        <v>1</v>
      </c>
      <c r="O1187">
        <v>0</v>
      </c>
      <c r="P1187">
        <v>0</v>
      </c>
      <c r="Q1187">
        <v>0</v>
      </c>
      <c r="R1187">
        <v>1</v>
      </c>
      <c r="S1187">
        <v>1</v>
      </c>
      <c r="T1187" t="s">
        <v>32</v>
      </c>
      <c r="U1187" t="s">
        <v>42</v>
      </c>
      <c r="V1187">
        <v>404</v>
      </c>
      <c r="W1187">
        <v>28</v>
      </c>
    </row>
    <row r="1188" spans="1:23" x14ac:dyDescent="0.3">
      <c r="A1188" t="s">
        <v>126</v>
      </c>
      <c r="B1188" t="s">
        <v>127</v>
      </c>
      <c r="C1188" t="s">
        <v>128</v>
      </c>
      <c r="D1188" t="s">
        <v>490</v>
      </c>
      <c r="E1188">
        <v>113710</v>
      </c>
      <c r="F1188" t="s">
        <v>27</v>
      </c>
      <c r="G1188" t="s">
        <v>28</v>
      </c>
      <c r="H1188" t="s">
        <v>29</v>
      </c>
      <c r="I1188" t="s">
        <v>64</v>
      </c>
      <c r="J1188">
        <v>1994</v>
      </c>
      <c r="K1188" t="s">
        <v>31</v>
      </c>
      <c r="L1188">
        <v>0</v>
      </c>
      <c r="M1188">
        <v>3.8</v>
      </c>
      <c r="N1188">
        <v>1</v>
      </c>
      <c r="O1188">
        <v>0</v>
      </c>
      <c r="P1188">
        <v>0</v>
      </c>
      <c r="Q1188">
        <v>0</v>
      </c>
      <c r="R1188">
        <v>1</v>
      </c>
      <c r="S1188">
        <v>1</v>
      </c>
      <c r="T1188" t="s">
        <v>32</v>
      </c>
      <c r="U1188" t="s">
        <v>42</v>
      </c>
      <c r="V1188">
        <v>406</v>
      </c>
      <c r="W1188">
        <v>28</v>
      </c>
    </row>
    <row r="1189" spans="1:23" x14ac:dyDescent="0.3">
      <c r="A1189" t="s">
        <v>126</v>
      </c>
      <c r="B1189" t="s">
        <v>127</v>
      </c>
      <c r="C1189" t="s">
        <v>128</v>
      </c>
      <c r="D1189" t="s">
        <v>490</v>
      </c>
      <c r="E1189">
        <v>113710</v>
      </c>
      <c r="F1189" t="s">
        <v>27</v>
      </c>
      <c r="G1189" t="s">
        <v>28</v>
      </c>
      <c r="H1189" t="s">
        <v>29</v>
      </c>
      <c r="I1189" t="s">
        <v>64</v>
      </c>
      <c r="J1189">
        <v>1994</v>
      </c>
      <c r="K1189" t="s">
        <v>31</v>
      </c>
      <c r="L1189">
        <v>0</v>
      </c>
      <c r="M1189">
        <v>3.8</v>
      </c>
      <c r="N1189">
        <v>1</v>
      </c>
      <c r="O1189">
        <v>0</v>
      </c>
      <c r="P1189">
        <v>0</v>
      </c>
      <c r="Q1189">
        <v>0</v>
      </c>
      <c r="R1189">
        <v>1</v>
      </c>
      <c r="S1189">
        <v>1</v>
      </c>
      <c r="T1189" t="s">
        <v>32</v>
      </c>
      <c r="U1189" t="s">
        <v>42</v>
      </c>
      <c r="V1189">
        <v>406</v>
      </c>
      <c r="W1189">
        <v>28</v>
      </c>
    </row>
    <row r="1190" spans="1:23" x14ac:dyDescent="0.3">
      <c r="A1190" t="s">
        <v>126</v>
      </c>
      <c r="B1190" t="s">
        <v>127</v>
      </c>
      <c r="C1190" t="s">
        <v>128</v>
      </c>
      <c r="D1190" t="s">
        <v>129</v>
      </c>
      <c r="E1190">
        <v>113710</v>
      </c>
      <c r="F1190" t="s">
        <v>27</v>
      </c>
      <c r="G1190" t="s">
        <v>28</v>
      </c>
      <c r="H1190" t="s">
        <v>29</v>
      </c>
      <c r="I1190" t="s">
        <v>64</v>
      </c>
      <c r="J1190">
        <v>1994</v>
      </c>
      <c r="K1190" t="s">
        <v>31</v>
      </c>
      <c r="L1190">
        <v>0</v>
      </c>
      <c r="M1190">
        <v>3.8</v>
      </c>
      <c r="N1190">
        <v>1</v>
      </c>
      <c r="O1190">
        <v>0</v>
      </c>
      <c r="P1190">
        <v>0</v>
      </c>
      <c r="Q1190">
        <v>0</v>
      </c>
      <c r="R1190">
        <v>1</v>
      </c>
      <c r="S1190">
        <v>1</v>
      </c>
      <c r="T1190" t="s">
        <v>32</v>
      </c>
      <c r="U1190" t="s">
        <v>42</v>
      </c>
      <c r="V1190">
        <v>404</v>
      </c>
      <c r="W1190">
        <v>28</v>
      </c>
    </row>
    <row r="1191" spans="1:23" x14ac:dyDescent="0.3">
      <c r="A1191" t="s">
        <v>126</v>
      </c>
      <c r="B1191" t="s">
        <v>127</v>
      </c>
      <c r="C1191" t="s">
        <v>128</v>
      </c>
      <c r="D1191" t="s">
        <v>490</v>
      </c>
      <c r="E1191">
        <v>113710</v>
      </c>
      <c r="F1191" t="s">
        <v>27</v>
      </c>
      <c r="G1191" t="s">
        <v>28</v>
      </c>
      <c r="H1191" t="s">
        <v>29</v>
      </c>
      <c r="I1191" t="s">
        <v>64</v>
      </c>
      <c r="J1191">
        <v>1994</v>
      </c>
      <c r="K1191" t="s">
        <v>31</v>
      </c>
      <c r="L1191">
        <v>0</v>
      </c>
      <c r="M1191">
        <v>3.8</v>
      </c>
      <c r="N1191">
        <v>1</v>
      </c>
      <c r="O1191">
        <v>0</v>
      </c>
      <c r="P1191">
        <v>0</v>
      </c>
      <c r="Q1191">
        <v>0</v>
      </c>
      <c r="R1191">
        <v>1</v>
      </c>
      <c r="S1191">
        <v>1</v>
      </c>
      <c r="T1191" t="s">
        <v>32</v>
      </c>
      <c r="U1191" t="s">
        <v>42</v>
      </c>
      <c r="V1191">
        <v>406</v>
      </c>
      <c r="W1191">
        <v>28</v>
      </c>
    </row>
    <row r="1192" spans="1:23" x14ac:dyDescent="0.3">
      <c r="A1192" t="s">
        <v>126</v>
      </c>
      <c r="B1192" t="s">
        <v>127</v>
      </c>
      <c r="C1192" t="s">
        <v>128</v>
      </c>
      <c r="D1192" t="s">
        <v>490</v>
      </c>
      <c r="E1192">
        <v>113710</v>
      </c>
      <c r="F1192" t="s">
        <v>27</v>
      </c>
      <c r="G1192" t="s">
        <v>28</v>
      </c>
      <c r="H1192" t="s">
        <v>29</v>
      </c>
      <c r="I1192" t="s">
        <v>64</v>
      </c>
      <c r="J1192">
        <v>1994</v>
      </c>
      <c r="K1192" t="s">
        <v>31</v>
      </c>
      <c r="L1192">
        <v>0</v>
      </c>
      <c r="M1192">
        <v>3.8</v>
      </c>
      <c r="N1192">
        <v>1</v>
      </c>
      <c r="O1192">
        <v>0</v>
      </c>
      <c r="P1192">
        <v>0</v>
      </c>
      <c r="Q1192">
        <v>0</v>
      </c>
      <c r="R1192">
        <v>1</v>
      </c>
      <c r="S1192">
        <v>1</v>
      </c>
      <c r="T1192" t="s">
        <v>32</v>
      </c>
      <c r="U1192" t="s">
        <v>42</v>
      </c>
      <c r="V1192">
        <v>406</v>
      </c>
      <c r="W1192">
        <v>28</v>
      </c>
    </row>
    <row r="1193" spans="1:23" x14ac:dyDescent="0.3">
      <c r="A1193" t="s">
        <v>126</v>
      </c>
      <c r="B1193" t="s">
        <v>127</v>
      </c>
      <c r="C1193" t="s">
        <v>128</v>
      </c>
      <c r="D1193" t="s">
        <v>500</v>
      </c>
      <c r="E1193">
        <v>113710</v>
      </c>
      <c r="F1193" t="s">
        <v>27</v>
      </c>
      <c r="G1193" t="s">
        <v>28</v>
      </c>
      <c r="H1193" t="s">
        <v>29</v>
      </c>
      <c r="I1193" t="s">
        <v>64</v>
      </c>
      <c r="J1193">
        <v>1994</v>
      </c>
      <c r="K1193" t="s">
        <v>31</v>
      </c>
      <c r="L1193">
        <v>0</v>
      </c>
      <c r="M1193">
        <v>3.8</v>
      </c>
      <c r="N1193">
        <v>1</v>
      </c>
      <c r="O1193">
        <v>0</v>
      </c>
      <c r="P1193">
        <v>0</v>
      </c>
      <c r="Q1193">
        <v>0</v>
      </c>
      <c r="R1193">
        <v>1</v>
      </c>
      <c r="S1193">
        <v>1</v>
      </c>
      <c r="T1193" t="s">
        <v>32</v>
      </c>
      <c r="U1193" t="s">
        <v>42</v>
      </c>
      <c r="V1193">
        <v>406</v>
      </c>
      <c r="W1193">
        <v>28</v>
      </c>
    </row>
    <row r="1194" spans="1:23" x14ac:dyDescent="0.3">
      <c r="A1194" t="s">
        <v>126</v>
      </c>
      <c r="B1194" t="s">
        <v>127</v>
      </c>
      <c r="C1194" t="s">
        <v>128</v>
      </c>
      <c r="D1194" t="s">
        <v>129</v>
      </c>
      <c r="E1194">
        <v>113710</v>
      </c>
      <c r="F1194" t="s">
        <v>27</v>
      </c>
      <c r="G1194" t="s">
        <v>28</v>
      </c>
      <c r="H1194" t="s">
        <v>29</v>
      </c>
      <c r="I1194" t="s">
        <v>64</v>
      </c>
      <c r="J1194">
        <v>1994</v>
      </c>
      <c r="K1194" t="s">
        <v>31</v>
      </c>
      <c r="L1194">
        <v>0</v>
      </c>
      <c r="M1194">
        <v>3.8</v>
      </c>
      <c r="N1194">
        <v>1</v>
      </c>
      <c r="O1194">
        <v>0</v>
      </c>
      <c r="P1194">
        <v>0</v>
      </c>
      <c r="Q1194">
        <v>0</v>
      </c>
      <c r="R1194">
        <v>1</v>
      </c>
      <c r="S1194">
        <v>1</v>
      </c>
      <c r="T1194" t="s">
        <v>32</v>
      </c>
      <c r="U1194" t="s">
        <v>42</v>
      </c>
      <c r="V1194">
        <v>404</v>
      </c>
      <c r="W1194">
        <v>28</v>
      </c>
    </row>
    <row r="1195" spans="1:23" x14ac:dyDescent="0.3">
      <c r="A1195" t="s">
        <v>126</v>
      </c>
      <c r="B1195" t="s">
        <v>127</v>
      </c>
      <c r="C1195" t="s">
        <v>128</v>
      </c>
      <c r="D1195" t="s">
        <v>500</v>
      </c>
      <c r="E1195">
        <v>113710</v>
      </c>
      <c r="F1195" t="s">
        <v>27</v>
      </c>
      <c r="G1195" t="s">
        <v>28</v>
      </c>
      <c r="H1195" t="s">
        <v>29</v>
      </c>
      <c r="I1195" t="s">
        <v>64</v>
      </c>
      <c r="J1195">
        <v>1994</v>
      </c>
      <c r="K1195" t="s">
        <v>31</v>
      </c>
      <c r="L1195">
        <v>0</v>
      </c>
      <c r="M1195">
        <v>3.8</v>
      </c>
      <c r="N1195">
        <v>1</v>
      </c>
      <c r="O1195">
        <v>0</v>
      </c>
      <c r="P1195">
        <v>0</v>
      </c>
      <c r="Q1195">
        <v>0</v>
      </c>
      <c r="R1195">
        <v>1</v>
      </c>
      <c r="S1195">
        <v>1</v>
      </c>
      <c r="T1195" t="s">
        <v>32</v>
      </c>
      <c r="U1195" t="s">
        <v>42</v>
      </c>
      <c r="V1195">
        <v>406</v>
      </c>
      <c r="W1195">
        <v>28</v>
      </c>
    </row>
    <row r="1196" spans="1:23" x14ac:dyDescent="0.3">
      <c r="A1196" t="s">
        <v>126</v>
      </c>
      <c r="B1196" t="s">
        <v>127</v>
      </c>
      <c r="C1196" t="s">
        <v>128</v>
      </c>
      <c r="D1196" t="s">
        <v>500</v>
      </c>
      <c r="E1196">
        <v>113710</v>
      </c>
      <c r="F1196" t="s">
        <v>27</v>
      </c>
      <c r="G1196" t="s">
        <v>28</v>
      </c>
      <c r="H1196" t="s">
        <v>29</v>
      </c>
      <c r="I1196" t="s">
        <v>64</v>
      </c>
      <c r="J1196">
        <v>1994</v>
      </c>
      <c r="K1196" t="s">
        <v>31</v>
      </c>
      <c r="L1196">
        <v>0</v>
      </c>
      <c r="M1196">
        <v>3.8</v>
      </c>
      <c r="N1196">
        <v>1</v>
      </c>
      <c r="O1196">
        <v>0</v>
      </c>
      <c r="P1196">
        <v>0</v>
      </c>
      <c r="Q1196">
        <v>0</v>
      </c>
      <c r="R1196">
        <v>1</v>
      </c>
      <c r="S1196">
        <v>1</v>
      </c>
      <c r="T1196" t="s">
        <v>32</v>
      </c>
      <c r="U1196" t="s">
        <v>42</v>
      </c>
      <c r="V1196">
        <v>406</v>
      </c>
      <c r="W1196">
        <v>28</v>
      </c>
    </row>
    <row r="1197" spans="1:23" x14ac:dyDescent="0.3">
      <c r="A1197" t="s">
        <v>126</v>
      </c>
      <c r="B1197" t="s">
        <v>127</v>
      </c>
      <c r="C1197" t="s">
        <v>128</v>
      </c>
      <c r="D1197" t="s">
        <v>500</v>
      </c>
      <c r="E1197">
        <v>113710</v>
      </c>
      <c r="F1197" t="s">
        <v>27</v>
      </c>
      <c r="G1197" t="s">
        <v>28</v>
      </c>
      <c r="H1197" t="s">
        <v>29</v>
      </c>
      <c r="I1197" t="s">
        <v>64</v>
      </c>
      <c r="J1197">
        <v>1994</v>
      </c>
      <c r="K1197" t="s">
        <v>31</v>
      </c>
      <c r="L1197">
        <v>0</v>
      </c>
      <c r="M1197">
        <v>3.8</v>
      </c>
      <c r="N1197">
        <v>1</v>
      </c>
      <c r="O1197">
        <v>0</v>
      </c>
      <c r="P1197">
        <v>0</v>
      </c>
      <c r="Q1197">
        <v>0</v>
      </c>
      <c r="R1197">
        <v>1</v>
      </c>
      <c r="S1197">
        <v>1</v>
      </c>
      <c r="T1197" t="s">
        <v>32</v>
      </c>
      <c r="U1197" t="s">
        <v>42</v>
      </c>
      <c r="V1197">
        <v>406</v>
      </c>
      <c r="W1197">
        <v>28</v>
      </c>
    </row>
    <row r="1198" spans="1:23" x14ac:dyDescent="0.3">
      <c r="A1198" t="s">
        <v>126</v>
      </c>
      <c r="B1198" t="s">
        <v>127</v>
      </c>
      <c r="C1198" t="s">
        <v>128</v>
      </c>
      <c r="D1198" t="s">
        <v>490</v>
      </c>
      <c r="E1198">
        <v>113710</v>
      </c>
      <c r="F1198" t="s">
        <v>27</v>
      </c>
      <c r="G1198" t="s">
        <v>28</v>
      </c>
      <c r="H1198" t="s">
        <v>29</v>
      </c>
      <c r="I1198" t="s">
        <v>64</v>
      </c>
      <c r="J1198">
        <v>1994</v>
      </c>
      <c r="K1198" t="s">
        <v>31</v>
      </c>
      <c r="L1198">
        <v>0</v>
      </c>
      <c r="M1198">
        <v>3.8</v>
      </c>
      <c r="N1198">
        <v>1</v>
      </c>
      <c r="O1198">
        <v>0</v>
      </c>
      <c r="P1198">
        <v>0</v>
      </c>
      <c r="Q1198">
        <v>0</v>
      </c>
      <c r="R1198">
        <v>1</v>
      </c>
      <c r="S1198">
        <v>1</v>
      </c>
      <c r="T1198" t="s">
        <v>32</v>
      </c>
      <c r="U1198" t="s">
        <v>42</v>
      </c>
      <c r="V1198">
        <v>406</v>
      </c>
      <c r="W1198">
        <v>28</v>
      </c>
    </row>
    <row r="1199" spans="1:23" x14ac:dyDescent="0.3">
      <c r="A1199" t="s">
        <v>126</v>
      </c>
      <c r="B1199" t="s">
        <v>127</v>
      </c>
      <c r="C1199" t="s">
        <v>128</v>
      </c>
      <c r="D1199" t="s">
        <v>490</v>
      </c>
      <c r="E1199">
        <v>113710</v>
      </c>
      <c r="F1199" t="s">
        <v>27</v>
      </c>
      <c r="G1199" t="s">
        <v>28</v>
      </c>
      <c r="H1199" t="s">
        <v>29</v>
      </c>
      <c r="I1199" t="s">
        <v>64</v>
      </c>
      <c r="J1199">
        <v>1994</v>
      </c>
      <c r="K1199" t="s">
        <v>31</v>
      </c>
      <c r="L1199">
        <v>0</v>
      </c>
      <c r="M1199">
        <v>3.8</v>
      </c>
      <c r="N1199">
        <v>1</v>
      </c>
      <c r="O1199">
        <v>0</v>
      </c>
      <c r="P1199">
        <v>0</v>
      </c>
      <c r="Q1199">
        <v>0</v>
      </c>
      <c r="R1199">
        <v>1</v>
      </c>
      <c r="S1199">
        <v>1</v>
      </c>
      <c r="T1199" t="s">
        <v>32</v>
      </c>
      <c r="U1199" t="s">
        <v>42</v>
      </c>
      <c r="V1199">
        <v>406</v>
      </c>
      <c r="W1199">
        <v>28</v>
      </c>
    </row>
    <row r="1200" spans="1:23" x14ac:dyDescent="0.3">
      <c r="A1200" t="s">
        <v>126</v>
      </c>
      <c r="B1200" t="s">
        <v>127</v>
      </c>
      <c r="C1200" t="s">
        <v>128</v>
      </c>
      <c r="D1200" t="s">
        <v>500</v>
      </c>
      <c r="E1200">
        <v>113710</v>
      </c>
      <c r="F1200" t="s">
        <v>27</v>
      </c>
      <c r="G1200" t="s">
        <v>28</v>
      </c>
      <c r="H1200" t="s">
        <v>29</v>
      </c>
      <c r="I1200" t="s">
        <v>64</v>
      </c>
      <c r="J1200">
        <v>1994</v>
      </c>
      <c r="K1200" t="s">
        <v>31</v>
      </c>
      <c r="L1200">
        <v>0</v>
      </c>
      <c r="M1200">
        <v>3.8</v>
      </c>
      <c r="N1200">
        <v>1</v>
      </c>
      <c r="O1200">
        <v>0</v>
      </c>
      <c r="P1200">
        <v>0</v>
      </c>
      <c r="Q1200">
        <v>0</v>
      </c>
      <c r="R1200">
        <v>1</v>
      </c>
      <c r="S1200">
        <v>1</v>
      </c>
      <c r="T1200" t="s">
        <v>32</v>
      </c>
      <c r="U1200" t="s">
        <v>42</v>
      </c>
      <c r="V1200">
        <v>406</v>
      </c>
      <c r="W1200">
        <v>28</v>
      </c>
    </row>
    <row r="1201" spans="1:23" x14ac:dyDescent="0.3">
      <c r="A1201" t="s">
        <v>126</v>
      </c>
      <c r="B1201" t="s">
        <v>127</v>
      </c>
      <c r="C1201" t="s">
        <v>128</v>
      </c>
      <c r="D1201" t="s">
        <v>500</v>
      </c>
      <c r="E1201">
        <v>113710</v>
      </c>
      <c r="F1201" t="s">
        <v>27</v>
      </c>
      <c r="G1201" t="s">
        <v>28</v>
      </c>
      <c r="H1201" t="s">
        <v>29</v>
      </c>
      <c r="I1201" t="s">
        <v>64</v>
      </c>
      <c r="J1201">
        <v>1994</v>
      </c>
      <c r="K1201" t="s">
        <v>31</v>
      </c>
      <c r="L1201">
        <v>0</v>
      </c>
      <c r="M1201">
        <v>3.8</v>
      </c>
      <c r="N1201">
        <v>1</v>
      </c>
      <c r="O1201">
        <v>0</v>
      </c>
      <c r="P1201">
        <v>0</v>
      </c>
      <c r="Q1201">
        <v>0</v>
      </c>
      <c r="R1201">
        <v>1</v>
      </c>
      <c r="S1201">
        <v>1</v>
      </c>
      <c r="T1201" t="s">
        <v>32</v>
      </c>
      <c r="U1201" t="s">
        <v>42</v>
      </c>
      <c r="V1201">
        <v>406</v>
      </c>
      <c r="W1201">
        <v>28</v>
      </c>
    </row>
    <row r="1202" spans="1:23" x14ac:dyDescent="0.3">
      <c r="A1202" t="s">
        <v>126</v>
      </c>
      <c r="B1202" t="s">
        <v>127</v>
      </c>
      <c r="C1202" t="s">
        <v>128</v>
      </c>
      <c r="D1202" t="s">
        <v>129</v>
      </c>
      <c r="E1202">
        <v>113710</v>
      </c>
      <c r="F1202" t="s">
        <v>27</v>
      </c>
      <c r="G1202" t="s">
        <v>28</v>
      </c>
      <c r="H1202" t="s">
        <v>29</v>
      </c>
      <c r="I1202" t="s">
        <v>64</v>
      </c>
      <c r="J1202">
        <v>1994</v>
      </c>
      <c r="K1202" t="s">
        <v>31</v>
      </c>
      <c r="L1202">
        <v>0</v>
      </c>
      <c r="M1202">
        <v>3.8</v>
      </c>
      <c r="N1202">
        <v>1</v>
      </c>
      <c r="O1202">
        <v>0</v>
      </c>
      <c r="P1202">
        <v>0</v>
      </c>
      <c r="Q1202">
        <v>0</v>
      </c>
      <c r="R1202">
        <v>1</v>
      </c>
      <c r="S1202">
        <v>1</v>
      </c>
      <c r="T1202" t="s">
        <v>32</v>
      </c>
      <c r="U1202" t="s">
        <v>42</v>
      </c>
      <c r="V1202">
        <v>404</v>
      </c>
      <c r="W1202">
        <v>28</v>
      </c>
    </row>
    <row r="1203" spans="1:23" x14ac:dyDescent="0.3">
      <c r="A1203" t="s">
        <v>126</v>
      </c>
      <c r="B1203" t="s">
        <v>127</v>
      </c>
      <c r="C1203" t="s">
        <v>128</v>
      </c>
      <c r="D1203" t="s">
        <v>129</v>
      </c>
      <c r="E1203">
        <v>113710</v>
      </c>
      <c r="F1203" t="s">
        <v>27</v>
      </c>
      <c r="G1203" t="s">
        <v>28</v>
      </c>
      <c r="H1203" t="s">
        <v>29</v>
      </c>
      <c r="I1203" t="s">
        <v>64</v>
      </c>
      <c r="J1203">
        <v>1994</v>
      </c>
      <c r="K1203" t="s">
        <v>31</v>
      </c>
      <c r="L1203">
        <v>0</v>
      </c>
      <c r="M1203">
        <v>3.8</v>
      </c>
      <c r="N1203">
        <v>1</v>
      </c>
      <c r="O1203">
        <v>0</v>
      </c>
      <c r="P1203">
        <v>0</v>
      </c>
      <c r="Q1203">
        <v>0</v>
      </c>
      <c r="R1203">
        <v>1</v>
      </c>
      <c r="S1203">
        <v>1</v>
      </c>
      <c r="T1203" t="s">
        <v>32</v>
      </c>
      <c r="U1203" t="s">
        <v>42</v>
      </c>
      <c r="V1203">
        <v>404</v>
      </c>
      <c r="W1203">
        <v>28</v>
      </c>
    </row>
    <row r="1204" spans="1:23" x14ac:dyDescent="0.3">
      <c r="A1204" t="s">
        <v>126</v>
      </c>
      <c r="B1204" t="s">
        <v>127</v>
      </c>
      <c r="C1204" t="s">
        <v>128</v>
      </c>
      <c r="D1204" t="s">
        <v>490</v>
      </c>
      <c r="E1204">
        <v>113710</v>
      </c>
      <c r="F1204" t="s">
        <v>27</v>
      </c>
      <c r="G1204" t="s">
        <v>28</v>
      </c>
      <c r="H1204" t="s">
        <v>29</v>
      </c>
      <c r="I1204" t="s">
        <v>64</v>
      </c>
      <c r="J1204">
        <v>1994</v>
      </c>
      <c r="K1204" t="s">
        <v>31</v>
      </c>
      <c r="L1204">
        <v>0</v>
      </c>
      <c r="M1204">
        <v>3.8</v>
      </c>
      <c r="N1204">
        <v>1</v>
      </c>
      <c r="O1204">
        <v>0</v>
      </c>
      <c r="P1204">
        <v>0</v>
      </c>
      <c r="Q1204">
        <v>0</v>
      </c>
      <c r="R1204">
        <v>1</v>
      </c>
      <c r="S1204">
        <v>1</v>
      </c>
      <c r="T1204" t="s">
        <v>32</v>
      </c>
      <c r="U1204" t="s">
        <v>42</v>
      </c>
      <c r="V1204">
        <v>406</v>
      </c>
      <c r="W1204">
        <v>28</v>
      </c>
    </row>
    <row r="1205" spans="1:23" x14ac:dyDescent="0.3">
      <c r="A1205" t="s">
        <v>126</v>
      </c>
      <c r="B1205" t="s">
        <v>127</v>
      </c>
      <c r="C1205" t="s">
        <v>128</v>
      </c>
      <c r="D1205" t="s">
        <v>500</v>
      </c>
      <c r="E1205">
        <v>113710</v>
      </c>
      <c r="F1205" t="s">
        <v>27</v>
      </c>
      <c r="G1205" t="s">
        <v>28</v>
      </c>
      <c r="H1205" t="s">
        <v>29</v>
      </c>
      <c r="I1205" t="s">
        <v>64</v>
      </c>
      <c r="J1205">
        <v>1994</v>
      </c>
      <c r="K1205" t="s">
        <v>31</v>
      </c>
      <c r="L1205">
        <v>0</v>
      </c>
      <c r="M1205">
        <v>3.8</v>
      </c>
      <c r="N1205">
        <v>1</v>
      </c>
      <c r="O1205">
        <v>0</v>
      </c>
      <c r="P1205">
        <v>0</v>
      </c>
      <c r="Q1205">
        <v>0</v>
      </c>
      <c r="R1205">
        <v>1</v>
      </c>
      <c r="S1205">
        <v>1</v>
      </c>
      <c r="T1205" t="s">
        <v>32</v>
      </c>
      <c r="U1205" t="s">
        <v>42</v>
      </c>
      <c r="V1205">
        <v>406</v>
      </c>
      <c r="W1205">
        <v>28</v>
      </c>
    </row>
    <row r="1206" spans="1:23" x14ac:dyDescent="0.3">
      <c r="A1206" t="s">
        <v>551</v>
      </c>
      <c r="B1206" t="s">
        <v>58</v>
      </c>
      <c r="C1206" t="s">
        <v>552</v>
      </c>
      <c r="D1206" t="s">
        <v>553</v>
      </c>
      <c r="E1206">
        <v>113750</v>
      </c>
      <c r="F1206" t="s">
        <v>67</v>
      </c>
      <c r="G1206" t="s">
        <v>28</v>
      </c>
      <c r="H1206" t="s">
        <v>110</v>
      </c>
      <c r="I1206" t="s">
        <v>554</v>
      </c>
      <c r="J1206">
        <v>1968</v>
      </c>
      <c r="K1206" t="s">
        <v>41</v>
      </c>
      <c r="L1206">
        <v>0</v>
      </c>
      <c r="M1206">
        <v>3.9</v>
      </c>
      <c r="N1206">
        <v>1</v>
      </c>
      <c r="O1206">
        <v>0</v>
      </c>
      <c r="P1206">
        <v>0</v>
      </c>
      <c r="Q1206">
        <v>0</v>
      </c>
      <c r="R1206">
        <v>0</v>
      </c>
      <c r="S1206">
        <v>0</v>
      </c>
      <c r="T1206" t="s">
        <v>32</v>
      </c>
      <c r="U1206" t="s">
        <v>51</v>
      </c>
      <c r="V1206">
        <v>328</v>
      </c>
      <c r="W1206">
        <v>54</v>
      </c>
    </row>
    <row r="1207" spans="1:23" x14ac:dyDescent="0.3">
      <c r="A1207" t="s">
        <v>551</v>
      </c>
      <c r="B1207" t="s">
        <v>58</v>
      </c>
      <c r="C1207" t="s">
        <v>552</v>
      </c>
      <c r="D1207" t="s">
        <v>553</v>
      </c>
      <c r="E1207">
        <v>113750</v>
      </c>
      <c r="F1207" t="s">
        <v>67</v>
      </c>
      <c r="G1207" t="s">
        <v>28</v>
      </c>
      <c r="H1207" t="s">
        <v>110</v>
      </c>
      <c r="I1207" t="s">
        <v>554</v>
      </c>
      <c r="J1207">
        <v>1968</v>
      </c>
      <c r="K1207" t="s">
        <v>41</v>
      </c>
      <c r="L1207">
        <v>0</v>
      </c>
      <c r="M1207">
        <v>3.9</v>
      </c>
      <c r="N1207">
        <v>1</v>
      </c>
      <c r="O1207">
        <v>0</v>
      </c>
      <c r="P1207">
        <v>0</v>
      </c>
      <c r="Q1207">
        <v>0</v>
      </c>
      <c r="R1207">
        <v>0</v>
      </c>
      <c r="S1207">
        <v>0</v>
      </c>
      <c r="T1207" t="s">
        <v>32</v>
      </c>
      <c r="U1207" t="s">
        <v>51</v>
      </c>
      <c r="V1207">
        <v>328</v>
      </c>
      <c r="W1207">
        <v>54</v>
      </c>
    </row>
    <row r="1208" spans="1:23" x14ac:dyDescent="0.3">
      <c r="A1208" t="s">
        <v>551</v>
      </c>
      <c r="B1208" t="s">
        <v>58</v>
      </c>
      <c r="C1208" t="s">
        <v>552</v>
      </c>
      <c r="D1208" t="s">
        <v>553</v>
      </c>
      <c r="E1208">
        <v>113750</v>
      </c>
      <c r="F1208" t="s">
        <v>67</v>
      </c>
      <c r="G1208" t="s">
        <v>28</v>
      </c>
      <c r="H1208" t="s">
        <v>110</v>
      </c>
      <c r="I1208" t="s">
        <v>554</v>
      </c>
      <c r="J1208">
        <v>1968</v>
      </c>
      <c r="K1208" t="s">
        <v>41</v>
      </c>
      <c r="L1208">
        <v>0</v>
      </c>
      <c r="M1208">
        <v>3.9</v>
      </c>
      <c r="N1208">
        <v>1</v>
      </c>
      <c r="O1208">
        <v>0</v>
      </c>
      <c r="P1208">
        <v>0</v>
      </c>
      <c r="Q1208">
        <v>0</v>
      </c>
      <c r="R1208">
        <v>0</v>
      </c>
      <c r="S1208">
        <v>0</v>
      </c>
      <c r="T1208" t="s">
        <v>32</v>
      </c>
      <c r="U1208" t="s">
        <v>51</v>
      </c>
      <c r="V1208">
        <v>328</v>
      </c>
      <c r="W1208">
        <v>54</v>
      </c>
    </row>
    <row r="1209" spans="1:23" x14ac:dyDescent="0.3">
      <c r="A1209" t="s">
        <v>551</v>
      </c>
      <c r="B1209" t="s">
        <v>58</v>
      </c>
      <c r="C1209" t="s">
        <v>552</v>
      </c>
      <c r="D1209" t="s">
        <v>553</v>
      </c>
      <c r="E1209">
        <v>113750</v>
      </c>
      <c r="F1209" t="s">
        <v>67</v>
      </c>
      <c r="G1209" t="s">
        <v>28</v>
      </c>
      <c r="H1209" t="s">
        <v>110</v>
      </c>
      <c r="I1209" t="s">
        <v>554</v>
      </c>
      <c r="J1209">
        <v>1968</v>
      </c>
      <c r="K1209" t="s">
        <v>41</v>
      </c>
      <c r="L1209">
        <v>0</v>
      </c>
      <c r="M1209">
        <v>3.9</v>
      </c>
      <c r="N1209">
        <v>1</v>
      </c>
      <c r="O1209">
        <v>0</v>
      </c>
      <c r="P1209">
        <v>0</v>
      </c>
      <c r="Q1209">
        <v>0</v>
      </c>
      <c r="R1209">
        <v>0</v>
      </c>
      <c r="S1209">
        <v>0</v>
      </c>
      <c r="T1209" t="s">
        <v>32</v>
      </c>
      <c r="U1209" t="s">
        <v>51</v>
      </c>
      <c r="V1209">
        <v>328</v>
      </c>
      <c r="W1209">
        <v>54</v>
      </c>
    </row>
    <row r="1210" spans="1:23" x14ac:dyDescent="0.3">
      <c r="A1210" t="s">
        <v>551</v>
      </c>
      <c r="B1210" t="s">
        <v>58</v>
      </c>
      <c r="C1210" t="s">
        <v>552</v>
      </c>
      <c r="D1210" t="s">
        <v>553</v>
      </c>
      <c r="E1210">
        <v>113750</v>
      </c>
      <c r="F1210" t="s">
        <v>67</v>
      </c>
      <c r="G1210" t="s">
        <v>28</v>
      </c>
      <c r="H1210" t="s">
        <v>110</v>
      </c>
      <c r="I1210" t="s">
        <v>554</v>
      </c>
      <c r="J1210">
        <v>1968</v>
      </c>
      <c r="K1210" t="s">
        <v>41</v>
      </c>
      <c r="L1210">
        <v>0</v>
      </c>
      <c r="M1210">
        <v>3.9</v>
      </c>
      <c r="N1210">
        <v>1</v>
      </c>
      <c r="O1210">
        <v>0</v>
      </c>
      <c r="P1210">
        <v>0</v>
      </c>
      <c r="Q1210">
        <v>0</v>
      </c>
      <c r="R1210">
        <v>0</v>
      </c>
      <c r="S1210">
        <v>0</v>
      </c>
      <c r="T1210" t="s">
        <v>32</v>
      </c>
      <c r="U1210" t="s">
        <v>51</v>
      </c>
      <c r="V1210">
        <v>328</v>
      </c>
      <c r="W1210">
        <v>54</v>
      </c>
    </row>
    <row r="1211" spans="1:23" x14ac:dyDescent="0.3">
      <c r="A1211" t="s">
        <v>551</v>
      </c>
      <c r="B1211" t="s">
        <v>58</v>
      </c>
      <c r="C1211" t="s">
        <v>552</v>
      </c>
      <c r="D1211" t="s">
        <v>553</v>
      </c>
      <c r="E1211">
        <v>113750</v>
      </c>
      <c r="F1211" t="s">
        <v>67</v>
      </c>
      <c r="G1211" t="s">
        <v>28</v>
      </c>
      <c r="H1211" t="s">
        <v>110</v>
      </c>
      <c r="I1211" t="s">
        <v>554</v>
      </c>
      <c r="J1211">
        <v>1968</v>
      </c>
      <c r="K1211" t="s">
        <v>41</v>
      </c>
      <c r="L1211">
        <v>0</v>
      </c>
      <c r="M1211">
        <v>3.9</v>
      </c>
      <c r="N1211">
        <v>1</v>
      </c>
      <c r="O1211">
        <v>0</v>
      </c>
      <c r="P1211">
        <v>0</v>
      </c>
      <c r="Q1211">
        <v>0</v>
      </c>
      <c r="R1211">
        <v>0</v>
      </c>
      <c r="S1211">
        <v>0</v>
      </c>
      <c r="T1211" t="s">
        <v>32</v>
      </c>
      <c r="U1211" t="s">
        <v>51</v>
      </c>
      <c r="V1211">
        <v>328</v>
      </c>
      <c r="W1211">
        <v>54</v>
      </c>
    </row>
    <row r="1212" spans="1:23" x14ac:dyDescent="0.3">
      <c r="A1212" t="s">
        <v>551</v>
      </c>
      <c r="B1212" t="s">
        <v>58</v>
      </c>
      <c r="C1212" t="s">
        <v>552</v>
      </c>
      <c r="D1212" t="s">
        <v>553</v>
      </c>
      <c r="E1212">
        <v>113750</v>
      </c>
      <c r="F1212" t="s">
        <v>67</v>
      </c>
      <c r="G1212" t="s">
        <v>28</v>
      </c>
      <c r="H1212" t="s">
        <v>110</v>
      </c>
      <c r="I1212" t="s">
        <v>554</v>
      </c>
      <c r="J1212">
        <v>1968</v>
      </c>
      <c r="K1212" t="s">
        <v>41</v>
      </c>
      <c r="L1212">
        <v>0</v>
      </c>
      <c r="M1212">
        <v>3.9</v>
      </c>
      <c r="N1212">
        <v>1</v>
      </c>
      <c r="O1212">
        <v>0</v>
      </c>
      <c r="P1212">
        <v>0</v>
      </c>
      <c r="Q1212">
        <v>0</v>
      </c>
      <c r="R1212">
        <v>0</v>
      </c>
      <c r="S1212">
        <v>0</v>
      </c>
      <c r="T1212" t="s">
        <v>32</v>
      </c>
      <c r="U1212" t="s">
        <v>51</v>
      </c>
      <c r="V1212">
        <v>328</v>
      </c>
      <c r="W1212">
        <v>54</v>
      </c>
    </row>
    <row r="1213" spans="1:23" x14ac:dyDescent="0.3">
      <c r="A1213" t="s">
        <v>551</v>
      </c>
      <c r="B1213" t="s">
        <v>58</v>
      </c>
      <c r="C1213" t="s">
        <v>552</v>
      </c>
      <c r="D1213" t="s">
        <v>553</v>
      </c>
      <c r="E1213">
        <v>113750</v>
      </c>
      <c r="F1213" t="s">
        <v>67</v>
      </c>
      <c r="G1213" t="s">
        <v>28</v>
      </c>
      <c r="H1213" t="s">
        <v>110</v>
      </c>
      <c r="I1213" t="s">
        <v>554</v>
      </c>
      <c r="J1213">
        <v>1968</v>
      </c>
      <c r="K1213" t="s">
        <v>41</v>
      </c>
      <c r="L1213">
        <v>0</v>
      </c>
      <c r="M1213">
        <v>3.9</v>
      </c>
      <c r="N1213">
        <v>1</v>
      </c>
      <c r="O1213">
        <v>0</v>
      </c>
      <c r="P1213">
        <v>0</v>
      </c>
      <c r="Q1213">
        <v>0</v>
      </c>
      <c r="R1213">
        <v>0</v>
      </c>
      <c r="S1213">
        <v>0</v>
      </c>
      <c r="T1213" t="s">
        <v>32</v>
      </c>
      <c r="U1213" t="s">
        <v>51</v>
      </c>
      <c r="V1213">
        <v>328</v>
      </c>
      <c r="W1213">
        <v>54</v>
      </c>
    </row>
    <row r="1214" spans="1:23" x14ac:dyDescent="0.3">
      <c r="A1214" t="s">
        <v>551</v>
      </c>
      <c r="B1214" t="s">
        <v>58</v>
      </c>
      <c r="C1214" t="s">
        <v>552</v>
      </c>
      <c r="D1214" t="s">
        <v>553</v>
      </c>
      <c r="E1214">
        <v>113750</v>
      </c>
      <c r="F1214" t="s">
        <v>67</v>
      </c>
      <c r="G1214" t="s">
        <v>28</v>
      </c>
      <c r="H1214" t="s">
        <v>110</v>
      </c>
      <c r="I1214" t="s">
        <v>554</v>
      </c>
      <c r="J1214">
        <v>1968</v>
      </c>
      <c r="K1214" t="s">
        <v>41</v>
      </c>
      <c r="L1214">
        <v>0</v>
      </c>
      <c r="M1214">
        <v>3.9</v>
      </c>
      <c r="N1214">
        <v>1</v>
      </c>
      <c r="O1214">
        <v>0</v>
      </c>
      <c r="P1214">
        <v>0</v>
      </c>
      <c r="Q1214">
        <v>0</v>
      </c>
      <c r="R1214">
        <v>0</v>
      </c>
      <c r="S1214">
        <v>0</v>
      </c>
      <c r="T1214" t="s">
        <v>32</v>
      </c>
      <c r="U1214" t="s">
        <v>51</v>
      </c>
      <c r="V1214">
        <v>328</v>
      </c>
      <c r="W1214">
        <v>54</v>
      </c>
    </row>
    <row r="1215" spans="1:23" x14ac:dyDescent="0.3">
      <c r="A1215" t="s">
        <v>551</v>
      </c>
      <c r="B1215" t="s">
        <v>58</v>
      </c>
      <c r="C1215" t="s">
        <v>552</v>
      </c>
      <c r="D1215" t="s">
        <v>553</v>
      </c>
      <c r="E1215">
        <v>113750</v>
      </c>
      <c r="F1215" t="s">
        <v>67</v>
      </c>
      <c r="G1215" t="s">
        <v>28</v>
      </c>
      <c r="H1215" t="s">
        <v>110</v>
      </c>
      <c r="I1215" t="s">
        <v>554</v>
      </c>
      <c r="J1215">
        <v>1968</v>
      </c>
      <c r="K1215" t="s">
        <v>41</v>
      </c>
      <c r="L1215">
        <v>0</v>
      </c>
      <c r="M1215">
        <v>3.9</v>
      </c>
      <c r="N1215">
        <v>1</v>
      </c>
      <c r="O1215">
        <v>0</v>
      </c>
      <c r="P1215">
        <v>0</v>
      </c>
      <c r="Q1215">
        <v>0</v>
      </c>
      <c r="R1215">
        <v>0</v>
      </c>
      <c r="S1215">
        <v>0</v>
      </c>
      <c r="T1215" t="s">
        <v>32</v>
      </c>
      <c r="U1215" t="s">
        <v>51</v>
      </c>
      <c r="V1215">
        <v>328</v>
      </c>
      <c r="W1215">
        <v>54</v>
      </c>
    </row>
    <row r="1216" spans="1:23" x14ac:dyDescent="0.3">
      <c r="A1216" t="s">
        <v>551</v>
      </c>
      <c r="B1216" t="s">
        <v>58</v>
      </c>
      <c r="C1216" t="s">
        <v>552</v>
      </c>
      <c r="D1216" t="s">
        <v>553</v>
      </c>
      <c r="E1216">
        <v>113750</v>
      </c>
      <c r="F1216" t="s">
        <v>67</v>
      </c>
      <c r="G1216" t="s">
        <v>28</v>
      </c>
      <c r="H1216" t="s">
        <v>110</v>
      </c>
      <c r="I1216" t="s">
        <v>554</v>
      </c>
      <c r="J1216">
        <v>1968</v>
      </c>
      <c r="K1216" t="s">
        <v>41</v>
      </c>
      <c r="L1216">
        <v>0</v>
      </c>
      <c r="M1216">
        <v>3.9</v>
      </c>
      <c r="N1216">
        <v>1</v>
      </c>
      <c r="O1216">
        <v>0</v>
      </c>
      <c r="P1216">
        <v>0</v>
      </c>
      <c r="Q1216">
        <v>0</v>
      </c>
      <c r="R1216">
        <v>0</v>
      </c>
      <c r="S1216">
        <v>0</v>
      </c>
      <c r="T1216" t="s">
        <v>32</v>
      </c>
      <c r="U1216" t="s">
        <v>51</v>
      </c>
      <c r="V1216">
        <v>328</v>
      </c>
      <c r="W1216">
        <v>54</v>
      </c>
    </row>
    <row r="1217" spans="1:23" x14ac:dyDescent="0.3">
      <c r="A1217" t="s">
        <v>551</v>
      </c>
      <c r="B1217" t="s">
        <v>58</v>
      </c>
      <c r="C1217" t="s">
        <v>552</v>
      </c>
      <c r="D1217" t="s">
        <v>553</v>
      </c>
      <c r="E1217">
        <v>113750</v>
      </c>
      <c r="F1217" t="s">
        <v>67</v>
      </c>
      <c r="G1217" t="s">
        <v>28</v>
      </c>
      <c r="H1217" t="s">
        <v>110</v>
      </c>
      <c r="I1217" t="s">
        <v>554</v>
      </c>
      <c r="J1217">
        <v>1968</v>
      </c>
      <c r="K1217" t="s">
        <v>41</v>
      </c>
      <c r="L1217">
        <v>0</v>
      </c>
      <c r="M1217">
        <v>3.9</v>
      </c>
      <c r="N1217">
        <v>1</v>
      </c>
      <c r="O1217">
        <v>0</v>
      </c>
      <c r="P1217">
        <v>0</v>
      </c>
      <c r="Q1217">
        <v>0</v>
      </c>
      <c r="R1217">
        <v>0</v>
      </c>
      <c r="S1217">
        <v>0</v>
      </c>
      <c r="T1217" t="s">
        <v>32</v>
      </c>
      <c r="U1217" t="s">
        <v>51</v>
      </c>
      <c r="V1217">
        <v>328</v>
      </c>
      <c r="W1217">
        <v>54</v>
      </c>
    </row>
    <row r="1218" spans="1:23" x14ac:dyDescent="0.3">
      <c r="A1218" t="s">
        <v>551</v>
      </c>
      <c r="B1218" t="s">
        <v>58</v>
      </c>
      <c r="C1218" t="s">
        <v>552</v>
      </c>
      <c r="D1218" t="s">
        <v>553</v>
      </c>
      <c r="E1218">
        <v>113750</v>
      </c>
      <c r="F1218" t="s">
        <v>67</v>
      </c>
      <c r="G1218" t="s">
        <v>28</v>
      </c>
      <c r="H1218" t="s">
        <v>110</v>
      </c>
      <c r="I1218" t="s">
        <v>554</v>
      </c>
      <c r="J1218">
        <v>1968</v>
      </c>
      <c r="K1218" t="s">
        <v>41</v>
      </c>
      <c r="L1218">
        <v>0</v>
      </c>
      <c r="M1218">
        <v>3.9</v>
      </c>
      <c r="N1218">
        <v>1</v>
      </c>
      <c r="O1218">
        <v>0</v>
      </c>
      <c r="P1218">
        <v>0</v>
      </c>
      <c r="Q1218">
        <v>0</v>
      </c>
      <c r="R1218">
        <v>0</v>
      </c>
      <c r="S1218">
        <v>0</v>
      </c>
      <c r="T1218" t="s">
        <v>32</v>
      </c>
      <c r="U1218" t="s">
        <v>51</v>
      </c>
      <c r="V1218">
        <v>328</v>
      </c>
      <c r="W1218">
        <v>54</v>
      </c>
    </row>
    <row r="1219" spans="1:23" x14ac:dyDescent="0.3">
      <c r="A1219" t="s">
        <v>551</v>
      </c>
      <c r="B1219" t="s">
        <v>58</v>
      </c>
      <c r="C1219" t="s">
        <v>552</v>
      </c>
      <c r="D1219" t="s">
        <v>553</v>
      </c>
      <c r="E1219">
        <v>113750</v>
      </c>
      <c r="F1219" t="s">
        <v>67</v>
      </c>
      <c r="G1219" t="s">
        <v>28</v>
      </c>
      <c r="H1219" t="s">
        <v>110</v>
      </c>
      <c r="I1219" t="s">
        <v>554</v>
      </c>
      <c r="J1219">
        <v>1968</v>
      </c>
      <c r="K1219" t="s">
        <v>41</v>
      </c>
      <c r="L1219">
        <v>0</v>
      </c>
      <c r="M1219">
        <v>3.9</v>
      </c>
      <c r="N1219">
        <v>1</v>
      </c>
      <c r="O1219">
        <v>0</v>
      </c>
      <c r="P1219">
        <v>0</v>
      </c>
      <c r="Q1219">
        <v>0</v>
      </c>
      <c r="R1219">
        <v>0</v>
      </c>
      <c r="S1219">
        <v>0</v>
      </c>
      <c r="T1219" t="s">
        <v>32</v>
      </c>
      <c r="U1219" t="s">
        <v>51</v>
      </c>
      <c r="V1219">
        <v>328</v>
      </c>
      <c r="W1219">
        <v>54</v>
      </c>
    </row>
    <row r="1220" spans="1:23" x14ac:dyDescent="0.3">
      <c r="A1220" t="s">
        <v>551</v>
      </c>
      <c r="B1220" t="s">
        <v>58</v>
      </c>
      <c r="C1220" t="s">
        <v>552</v>
      </c>
      <c r="D1220" t="s">
        <v>553</v>
      </c>
      <c r="E1220">
        <v>113750</v>
      </c>
      <c r="F1220" t="s">
        <v>67</v>
      </c>
      <c r="G1220" t="s">
        <v>28</v>
      </c>
      <c r="H1220" t="s">
        <v>110</v>
      </c>
      <c r="I1220" t="s">
        <v>554</v>
      </c>
      <c r="J1220">
        <v>1968</v>
      </c>
      <c r="K1220" t="s">
        <v>41</v>
      </c>
      <c r="L1220">
        <v>0</v>
      </c>
      <c r="M1220">
        <v>3.9</v>
      </c>
      <c r="N1220">
        <v>1</v>
      </c>
      <c r="O1220">
        <v>0</v>
      </c>
      <c r="P1220">
        <v>0</v>
      </c>
      <c r="Q1220">
        <v>0</v>
      </c>
      <c r="R1220">
        <v>0</v>
      </c>
      <c r="S1220">
        <v>0</v>
      </c>
      <c r="T1220" t="s">
        <v>32</v>
      </c>
      <c r="U1220" t="s">
        <v>51</v>
      </c>
      <c r="V1220">
        <v>328</v>
      </c>
      <c r="W1220">
        <v>54</v>
      </c>
    </row>
    <row r="1221" spans="1:23" x14ac:dyDescent="0.3">
      <c r="A1221" t="s">
        <v>551</v>
      </c>
      <c r="B1221" t="s">
        <v>58</v>
      </c>
      <c r="C1221" t="s">
        <v>552</v>
      </c>
      <c r="D1221" t="s">
        <v>553</v>
      </c>
      <c r="E1221">
        <v>113750</v>
      </c>
      <c r="F1221" t="s">
        <v>67</v>
      </c>
      <c r="G1221" t="s">
        <v>28</v>
      </c>
      <c r="H1221" t="s">
        <v>110</v>
      </c>
      <c r="I1221" t="s">
        <v>554</v>
      </c>
      <c r="J1221">
        <v>1968</v>
      </c>
      <c r="K1221" t="s">
        <v>41</v>
      </c>
      <c r="L1221">
        <v>0</v>
      </c>
      <c r="M1221">
        <v>3.9</v>
      </c>
      <c r="N1221">
        <v>1</v>
      </c>
      <c r="O1221">
        <v>0</v>
      </c>
      <c r="P1221">
        <v>0</v>
      </c>
      <c r="Q1221">
        <v>0</v>
      </c>
      <c r="R1221">
        <v>0</v>
      </c>
      <c r="S1221">
        <v>0</v>
      </c>
      <c r="T1221" t="s">
        <v>32</v>
      </c>
      <c r="U1221" t="s">
        <v>51</v>
      </c>
      <c r="V1221">
        <v>328</v>
      </c>
      <c r="W1221">
        <v>54</v>
      </c>
    </row>
    <row r="1222" spans="1:23" x14ac:dyDescent="0.3">
      <c r="A1222" t="s">
        <v>551</v>
      </c>
      <c r="B1222" t="s">
        <v>58</v>
      </c>
      <c r="C1222" t="s">
        <v>552</v>
      </c>
      <c r="D1222" t="s">
        <v>553</v>
      </c>
      <c r="E1222">
        <v>113750</v>
      </c>
      <c r="F1222" t="s">
        <v>67</v>
      </c>
      <c r="G1222" t="s">
        <v>28</v>
      </c>
      <c r="H1222" t="s">
        <v>110</v>
      </c>
      <c r="I1222" t="s">
        <v>554</v>
      </c>
      <c r="J1222">
        <v>1968</v>
      </c>
      <c r="K1222" t="s">
        <v>41</v>
      </c>
      <c r="L1222">
        <v>0</v>
      </c>
      <c r="M1222">
        <v>3.9</v>
      </c>
      <c r="N1222">
        <v>1</v>
      </c>
      <c r="O1222">
        <v>0</v>
      </c>
      <c r="P1222">
        <v>0</v>
      </c>
      <c r="Q1222">
        <v>0</v>
      </c>
      <c r="R1222">
        <v>0</v>
      </c>
      <c r="S1222">
        <v>0</v>
      </c>
      <c r="T1222" t="s">
        <v>32</v>
      </c>
      <c r="U1222" t="s">
        <v>51</v>
      </c>
      <c r="V1222">
        <v>328</v>
      </c>
      <c r="W1222">
        <v>54</v>
      </c>
    </row>
    <row r="1223" spans="1:23" x14ac:dyDescent="0.3">
      <c r="A1223" t="s">
        <v>551</v>
      </c>
      <c r="B1223" t="s">
        <v>58</v>
      </c>
      <c r="C1223" t="s">
        <v>552</v>
      </c>
      <c r="D1223" t="s">
        <v>553</v>
      </c>
      <c r="E1223">
        <v>113750</v>
      </c>
      <c r="F1223" t="s">
        <v>67</v>
      </c>
      <c r="G1223" t="s">
        <v>28</v>
      </c>
      <c r="H1223" t="s">
        <v>110</v>
      </c>
      <c r="I1223" t="s">
        <v>554</v>
      </c>
      <c r="J1223">
        <v>1968</v>
      </c>
      <c r="K1223" t="s">
        <v>41</v>
      </c>
      <c r="L1223">
        <v>0</v>
      </c>
      <c r="M1223">
        <v>3.9</v>
      </c>
      <c r="N1223">
        <v>1</v>
      </c>
      <c r="O1223">
        <v>0</v>
      </c>
      <c r="P1223">
        <v>0</v>
      </c>
      <c r="Q1223">
        <v>0</v>
      </c>
      <c r="R1223">
        <v>0</v>
      </c>
      <c r="S1223">
        <v>0</v>
      </c>
      <c r="T1223" t="s">
        <v>32</v>
      </c>
      <c r="U1223" t="s">
        <v>51</v>
      </c>
      <c r="V1223">
        <v>328</v>
      </c>
      <c r="W1223">
        <v>54</v>
      </c>
    </row>
    <row r="1224" spans="1:23" x14ac:dyDescent="0.3">
      <c r="A1224" t="s">
        <v>551</v>
      </c>
      <c r="B1224" t="s">
        <v>58</v>
      </c>
      <c r="C1224" t="s">
        <v>552</v>
      </c>
      <c r="D1224" t="s">
        <v>553</v>
      </c>
      <c r="E1224">
        <v>113750</v>
      </c>
      <c r="F1224" t="s">
        <v>67</v>
      </c>
      <c r="G1224" t="s">
        <v>28</v>
      </c>
      <c r="H1224" t="s">
        <v>110</v>
      </c>
      <c r="I1224" t="s">
        <v>554</v>
      </c>
      <c r="J1224">
        <v>1968</v>
      </c>
      <c r="K1224" t="s">
        <v>41</v>
      </c>
      <c r="L1224">
        <v>0</v>
      </c>
      <c r="M1224">
        <v>3.9</v>
      </c>
      <c r="N1224">
        <v>1</v>
      </c>
      <c r="O1224">
        <v>0</v>
      </c>
      <c r="P1224">
        <v>0</v>
      </c>
      <c r="Q1224">
        <v>0</v>
      </c>
      <c r="R1224">
        <v>0</v>
      </c>
      <c r="S1224">
        <v>0</v>
      </c>
      <c r="T1224" t="s">
        <v>32</v>
      </c>
      <c r="U1224" t="s">
        <v>51</v>
      </c>
      <c r="V1224">
        <v>328</v>
      </c>
      <c r="W1224">
        <v>54</v>
      </c>
    </row>
    <row r="1225" spans="1:23" x14ac:dyDescent="0.3">
      <c r="A1225" t="s">
        <v>551</v>
      </c>
      <c r="B1225" t="s">
        <v>58</v>
      </c>
      <c r="C1225" t="s">
        <v>552</v>
      </c>
      <c r="D1225" t="s">
        <v>553</v>
      </c>
      <c r="E1225">
        <v>113750</v>
      </c>
      <c r="F1225" t="s">
        <v>67</v>
      </c>
      <c r="G1225" t="s">
        <v>28</v>
      </c>
      <c r="H1225" t="s">
        <v>110</v>
      </c>
      <c r="I1225" t="s">
        <v>554</v>
      </c>
      <c r="J1225">
        <v>1968</v>
      </c>
      <c r="K1225" t="s">
        <v>41</v>
      </c>
      <c r="L1225">
        <v>0</v>
      </c>
      <c r="M1225">
        <v>3.9</v>
      </c>
      <c r="N1225">
        <v>1</v>
      </c>
      <c r="O1225">
        <v>0</v>
      </c>
      <c r="P1225">
        <v>0</v>
      </c>
      <c r="Q1225">
        <v>0</v>
      </c>
      <c r="R1225">
        <v>0</v>
      </c>
      <c r="S1225">
        <v>0</v>
      </c>
      <c r="T1225" t="s">
        <v>32</v>
      </c>
      <c r="U1225" t="s">
        <v>51</v>
      </c>
      <c r="V1225">
        <v>328</v>
      </c>
      <c r="W1225">
        <v>54</v>
      </c>
    </row>
    <row r="1226" spans="1:23" x14ac:dyDescent="0.3">
      <c r="A1226" t="s">
        <v>551</v>
      </c>
      <c r="B1226" t="s">
        <v>58</v>
      </c>
      <c r="C1226" t="s">
        <v>552</v>
      </c>
      <c r="D1226" t="s">
        <v>553</v>
      </c>
      <c r="E1226">
        <v>113750</v>
      </c>
      <c r="F1226" t="s">
        <v>67</v>
      </c>
      <c r="G1226" t="s">
        <v>28</v>
      </c>
      <c r="H1226" t="s">
        <v>110</v>
      </c>
      <c r="I1226" t="s">
        <v>554</v>
      </c>
      <c r="J1226">
        <v>1968</v>
      </c>
      <c r="K1226" t="s">
        <v>41</v>
      </c>
      <c r="L1226">
        <v>0</v>
      </c>
      <c r="M1226">
        <v>3.9</v>
      </c>
      <c r="N1226">
        <v>1</v>
      </c>
      <c r="O1226">
        <v>0</v>
      </c>
      <c r="P1226">
        <v>0</v>
      </c>
      <c r="Q1226">
        <v>0</v>
      </c>
      <c r="R1226">
        <v>0</v>
      </c>
      <c r="S1226">
        <v>0</v>
      </c>
      <c r="T1226" t="s">
        <v>32</v>
      </c>
      <c r="U1226" t="s">
        <v>51</v>
      </c>
      <c r="V1226">
        <v>328</v>
      </c>
      <c r="W1226">
        <v>54</v>
      </c>
    </row>
    <row r="1227" spans="1:23" x14ac:dyDescent="0.3">
      <c r="A1227" t="s">
        <v>551</v>
      </c>
      <c r="B1227" t="s">
        <v>58</v>
      </c>
      <c r="C1227" t="s">
        <v>552</v>
      </c>
      <c r="D1227" t="s">
        <v>553</v>
      </c>
      <c r="E1227">
        <v>113750</v>
      </c>
      <c r="F1227" t="s">
        <v>67</v>
      </c>
      <c r="G1227" t="s">
        <v>28</v>
      </c>
      <c r="H1227" t="s">
        <v>110</v>
      </c>
      <c r="I1227" t="s">
        <v>554</v>
      </c>
      <c r="J1227">
        <v>1968</v>
      </c>
      <c r="K1227" t="s">
        <v>41</v>
      </c>
      <c r="L1227">
        <v>0</v>
      </c>
      <c r="M1227">
        <v>3.9</v>
      </c>
      <c r="N1227">
        <v>1</v>
      </c>
      <c r="O1227">
        <v>0</v>
      </c>
      <c r="P1227">
        <v>0</v>
      </c>
      <c r="Q1227">
        <v>0</v>
      </c>
      <c r="R1227">
        <v>0</v>
      </c>
      <c r="S1227">
        <v>0</v>
      </c>
      <c r="T1227" t="s">
        <v>32</v>
      </c>
      <c r="U1227" t="s">
        <v>51</v>
      </c>
      <c r="V1227">
        <v>328</v>
      </c>
      <c r="W1227">
        <v>54</v>
      </c>
    </row>
    <row r="1228" spans="1:23" x14ac:dyDescent="0.3">
      <c r="A1228" t="s">
        <v>438</v>
      </c>
      <c r="B1228" t="s">
        <v>439</v>
      </c>
      <c r="C1228" t="s">
        <v>440</v>
      </c>
      <c r="D1228" t="s">
        <v>441</v>
      </c>
      <c r="E1228">
        <v>113885</v>
      </c>
      <c r="F1228" t="s">
        <v>47</v>
      </c>
      <c r="G1228" t="s">
        <v>48</v>
      </c>
      <c r="H1228" t="s">
        <v>39</v>
      </c>
      <c r="I1228" t="s">
        <v>40</v>
      </c>
      <c r="J1228">
        <v>2015</v>
      </c>
      <c r="K1228" t="s">
        <v>204</v>
      </c>
      <c r="L1228">
        <v>0</v>
      </c>
      <c r="M1228">
        <v>4.5</v>
      </c>
      <c r="N1228">
        <v>1</v>
      </c>
      <c r="O1228">
        <v>0</v>
      </c>
      <c r="P1228">
        <v>0</v>
      </c>
      <c r="Q1228">
        <v>0</v>
      </c>
      <c r="R1228">
        <v>0</v>
      </c>
      <c r="S1228">
        <v>0</v>
      </c>
      <c r="T1228" t="s">
        <v>32</v>
      </c>
      <c r="U1228" t="s">
        <v>51</v>
      </c>
      <c r="V1228">
        <v>504</v>
      </c>
      <c r="W1228">
        <v>7</v>
      </c>
    </row>
    <row r="1229" spans="1:23" x14ac:dyDescent="0.3">
      <c r="A1229" t="s">
        <v>560</v>
      </c>
      <c r="B1229" t="s">
        <v>256</v>
      </c>
      <c r="C1229" t="s">
        <v>561</v>
      </c>
      <c r="D1229" t="s">
        <v>562</v>
      </c>
      <c r="E1229">
        <v>114397</v>
      </c>
      <c r="F1229" t="s">
        <v>47</v>
      </c>
      <c r="G1229" t="s">
        <v>48</v>
      </c>
      <c r="H1229" t="s">
        <v>29</v>
      </c>
      <c r="I1229" t="s">
        <v>30</v>
      </c>
      <c r="J1229">
        <v>2015</v>
      </c>
      <c r="K1229" t="s">
        <v>50</v>
      </c>
      <c r="L1229">
        <v>0</v>
      </c>
      <c r="M1229">
        <v>5</v>
      </c>
      <c r="N1229">
        <v>1</v>
      </c>
      <c r="O1229">
        <v>0</v>
      </c>
      <c r="P1229">
        <v>1</v>
      </c>
      <c r="Q1229">
        <v>1</v>
      </c>
      <c r="R1229">
        <v>1</v>
      </c>
      <c r="S1229">
        <v>1</v>
      </c>
      <c r="T1229" t="s">
        <v>32</v>
      </c>
      <c r="U1229" t="s">
        <v>51</v>
      </c>
      <c r="V1229">
        <v>331</v>
      </c>
      <c r="W1229">
        <v>7</v>
      </c>
    </row>
    <row r="1230" spans="1:23" x14ac:dyDescent="0.3">
      <c r="A1230" t="s">
        <v>560</v>
      </c>
      <c r="B1230" t="s">
        <v>256</v>
      </c>
      <c r="C1230" t="s">
        <v>561</v>
      </c>
      <c r="D1230" t="s">
        <v>562</v>
      </c>
      <c r="E1230">
        <v>114397</v>
      </c>
      <c r="F1230" t="s">
        <v>47</v>
      </c>
      <c r="G1230" t="s">
        <v>48</v>
      </c>
      <c r="H1230" t="s">
        <v>29</v>
      </c>
      <c r="I1230" t="s">
        <v>30</v>
      </c>
      <c r="J1230">
        <v>2015</v>
      </c>
      <c r="K1230" t="s">
        <v>50</v>
      </c>
      <c r="L1230">
        <v>0</v>
      </c>
      <c r="M1230">
        <v>5</v>
      </c>
      <c r="N1230">
        <v>1</v>
      </c>
      <c r="O1230">
        <v>0</v>
      </c>
      <c r="P1230">
        <v>1</v>
      </c>
      <c r="Q1230">
        <v>1</v>
      </c>
      <c r="R1230">
        <v>1</v>
      </c>
      <c r="S1230">
        <v>1</v>
      </c>
      <c r="T1230" t="s">
        <v>32</v>
      </c>
      <c r="U1230" t="s">
        <v>51</v>
      </c>
      <c r="V1230">
        <v>331</v>
      </c>
      <c r="W1230">
        <v>7</v>
      </c>
    </row>
    <row r="1231" spans="1:23" x14ac:dyDescent="0.3">
      <c r="A1231" t="s">
        <v>560</v>
      </c>
      <c r="B1231" t="s">
        <v>256</v>
      </c>
      <c r="C1231" t="s">
        <v>561</v>
      </c>
      <c r="D1231" t="s">
        <v>562</v>
      </c>
      <c r="E1231">
        <v>114397</v>
      </c>
      <c r="F1231" t="s">
        <v>47</v>
      </c>
      <c r="G1231" t="s">
        <v>48</v>
      </c>
      <c r="H1231" t="s">
        <v>29</v>
      </c>
      <c r="I1231" t="s">
        <v>30</v>
      </c>
      <c r="J1231">
        <v>2015</v>
      </c>
      <c r="K1231" t="s">
        <v>50</v>
      </c>
      <c r="L1231">
        <v>0</v>
      </c>
      <c r="M1231">
        <v>5</v>
      </c>
      <c r="N1231">
        <v>1</v>
      </c>
      <c r="O1231">
        <v>0</v>
      </c>
      <c r="P1231">
        <v>1</v>
      </c>
      <c r="Q1231">
        <v>1</v>
      </c>
      <c r="R1231">
        <v>1</v>
      </c>
      <c r="S1231">
        <v>1</v>
      </c>
      <c r="T1231" t="s">
        <v>32</v>
      </c>
      <c r="U1231" t="s">
        <v>51</v>
      </c>
      <c r="V1231">
        <v>331</v>
      </c>
      <c r="W1231">
        <v>7</v>
      </c>
    </row>
    <row r="1232" spans="1:23" x14ac:dyDescent="0.3">
      <c r="A1232" t="s">
        <v>560</v>
      </c>
      <c r="B1232" t="s">
        <v>256</v>
      </c>
      <c r="C1232" t="s">
        <v>561</v>
      </c>
      <c r="D1232" t="s">
        <v>562</v>
      </c>
      <c r="E1232">
        <v>114397</v>
      </c>
      <c r="F1232" t="s">
        <v>47</v>
      </c>
      <c r="G1232" t="s">
        <v>48</v>
      </c>
      <c r="H1232" t="s">
        <v>29</v>
      </c>
      <c r="I1232" t="s">
        <v>30</v>
      </c>
      <c r="J1232">
        <v>2015</v>
      </c>
      <c r="K1232" t="s">
        <v>50</v>
      </c>
      <c r="L1232">
        <v>0</v>
      </c>
      <c r="M1232">
        <v>5</v>
      </c>
      <c r="N1232">
        <v>1</v>
      </c>
      <c r="O1232">
        <v>0</v>
      </c>
      <c r="P1232">
        <v>1</v>
      </c>
      <c r="Q1232">
        <v>1</v>
      </c>
      <c r="R1232">
        <v>1</v>
      </c>
      <c r="S1232">
        <v>1</v>
      </c>
      <c r="T1232" t="s">
        <v>32</v>
      </c>
      <c r="U1232" t="s">
        <v>51</v>
      </c>
      <c r="V1232">
        <v>331</v>
      </c>
      <c r="W1232">
        <v>7</v>
      </c>
    </row>
    <row r="1233" spans="1:23" x14ac:dyDescent="0.3">
      <c r="A1233" t="s">
        <v>560</v>
      </c>
      <c r="B1233" t="s">
        <v>256</v>
      </c>
      <c r="C1233" t="s">
        <v>561</v>
      </c>
      <c r="D1233" t="s">
        <v>562</v>
      </c>
      <c r="E1233">
        <v>114397</v>
      </c>
      <c r="F1233" t="s">
        <v>47</v>
      </c>
      <c r="G1233" t="s">
        <v>48</v>
      </c>
      <c r="H1233" t="s">
        <v>29</v>
      </c>
      <c r="I1233" t="s">
        <v>30</v>
      </c>
      <c r="J1233">
        <v>2015</v>
      </c>
      <c r="K1233" t="s">
        <v>50</v>
      </c>
      <c r="L1233">
        <v>0</v>
      </c>
      <c r="M1233">
        <v>5</v>
      </c>
      <c r="N1233">
        <v>1</v>
      </c>
      <c r="O1233">
        <v>0</v>
      </c>
      <c r="P1233">
        <v>1</v>
      </c>
      <c r="Q1233">
        <v>1</v>
      </c>
      <c r="R1233">
        <v>1</v>
      </c>
      <c r="S1233">
        <v>1</v>
      </c>
      <c r="T1233" t="s">
        <v>32</v>
      </c>
      <c r="U1233" t="s">
        <v>51</v>
      </c>
      <c r="V1233">
        <v>331</v>
      </c>
      <c r="W1233">
        <v>7</v>
      </c>
    </row>
    <row r="1234" spans="1:23" x14ac:dyDescent="0.3">
      <c r="A1234" t="s">
        <v>560</v>
      </c>
      <c r="B1234" t="s">
        <v>256</v>
      </c>
      <c r="C1234" t="s">
        <v>561</v>
      </c>
      <c r="D1234" t="s">
        <v>562</v>
      </c>
      <c r="E1234">
        <v>114397</v>
      </c>
      <c r="F1234" t="s">
        <v>47</v>
      </c>
      <c r="G1234" t="s">
        <v>48</v>
      </c>
      <c r="H1234" t="s">
        <v>29</v>
      </c>
      <c r="I1234" t="s">
        <v>30</v>
      </c>
      <c r="J1234">
        <v>2015</v>
      </c>
      <c r="K1234" t="s">
        <v>50</v>
      </c>
      <c r="L1234">
        <v>0</v>
      </c>
      <c r="M1234">
        <v>5</v>
      </c>
      <c r="N1234">
        <v>1</v>
      </c>
      <c r="O1234">
        <v>0</v>
      </c>
      <c r="P1234">
        <v>1</v>
      </c>
      <c r="Q1234">
        <v>1</v>
      </c>
      <c r="R1234">
        <v>1</v>
      </c>
      <c r="S1234">
        <v>1</v>
      </c>
      <c r="T1234" t="s">
        <v>32</v>
      </c>
      <c r="U1234" t="s">
        <v>51</v>
      </c>
      <c r="V1234">
        <v>331</v>
      </c>
      <c r="W1234">
        <v>7</v>
      </c>
    </row>
    <row r="1235" spans="1:23" x14ac:dyDescent="0.3">
      <c r="A1235" t="s">
        <v>560</v>
      </c>
      <c r="B1235" t="s">
        <v>256</v>
      </c>
      <c r="C1235" t="s">
        <v>561</v>
      </c>
      <c r="D1235" t="s">
        <v>562</v>
      </c>
      <c r="E1235">
        <v>114397</v>
      </c>
      <c r="F1235" t="s">
        <v>47</v>
      </c>
      <c r="G1235" t="s">
        <v>48</v>
      </c>
      <c r="H1235" t="s">
        <v>29</v>
      </c>
      <c r="I1235" t="s">
        <v>30</v>
      </c>
      <c r="J1235">
        <v>2015</v>
      </c>
      <c r="K1235" t="s">
        <v>50</v>
      </c>
      <c r="L1235">
        <v>0</v>
      </c>
      <c r="M1235">
        <v>5</v>
      </c>
      <c r="N1235">
        <v>1</v>
      </c>
      <c r="O1235">
        <v>0</v>
      </c>
      <c r="P1235">
        <v>1</v>
      </c>
      <c r="Q1235">
        <v>1</v>
      </c>
      <c r="R1235">
        <v>1</v>
      </c>
      <c r="S1235">
        <v>1</v>
      </c>
      <c r="T1235" t="s">
        <v>32</v>
      </c>
      <c r="U1235" t="s">
        <v>51</v>
      </c>
      <c r="V1235">
        <v>331</v>
      </c>
      <c r="W1235">
        <v>7</v>
      </c>
    </row>
    <row r="1236" spans="1:23" x14ac:dyDescent="0.3">
      <c r="A1236" t="s">
        <v>560</v>
      </c>
      <c r="B1236" t="s">
        <v>256</v>
      </c>
      <c r="C1236" t="s">
        <v>561</v>
      </c>
      <c r="D1236" t="s">
        <v>562</v>
      </c>
      <c r="E1236">
        <v>114397</v>
      </c>
      <c r="F1236" t="s">
        <v>47</v>
      </c>
      <c r="G1236" t="s">
        <v>48</v>
      </c>
      <c r="H1236" t="s">
        <v>29</v>
      </c>
      <c r="I1236" t="s">
        <v>30</v>
      </c>
      <c r="J1236">
        <v>2015</v>
      </c>
      <c r="K1236" t="s">
        <v>50</v>
      </c>
      <c r="L1236">
        <v>0</v>
      </c>
      <c r="M1236">
        <v>5</v>
      </c>
      <c r="N1236">
        <v>1</v>
      </c>
      <c r="O1236">
        <v>0</v>
      </c>
      <c r="P1236">
        <v>1</v>
      </c>
      <c r="Q1236">
        <v>1</v>
      </c>
      <c r="R1236">
        <v>1</v>
      </c>
      <c r="S1236">
        <v>1</v>
      </c>
      <c r="T1236" t="s">
        <v>32</v>
      </c>
      <c r="U1236" t="s">
        <v>51</v>
      </c>
      <c r="V1236">
        <v>331</v>
      </c>
      <c r="W1236">
        <v>7</v>
      </c>
    </row>
    <row r="1237" spans="1:23" x14ac:dyDescent="0.3">
      <c r="A1237" t="s">
        <v>560</v>
      </c>
      <c r="B1237" t="s">
        <v>256</v>
      </c>
      <c r="C1237" t="s">
        <v>561</v>
      </c>
      <c r="D1237" t="s">
        <v>562</v>
      </c>
      <c r="E1237">
        <v>114397</v>
      </c>
      <c r="F1237" t="s">
        <v>47</v>
      </c>
      <c r="G1237" t="s">
        <v>48</v>
      </c>
      <c r="H1237" t="s">
        <v>29</v>
      </c>
      <c r="I1237" t="s">
        <v>30</v>
      </c>
      <c r="J1237">
        <v>2015</v>
      </c>
      <c r="K1237" t="s">
        <v>50</v>
      </c>
      <c r="L1237">
        <v>0</v>
      </c>
      <c r="M1237">
        <v>5</v>
      </c>
      <c r="N1237">
        <v>1</v>
      </c>
      <c r="O1237">
        <v>0</v>
      </c>
      <c r="P1237">
        <v>1</v>
      </c>
      <c r="Q1237">
        <v>1</v>
      </c>
      <c r="R1237">
        <v>1</v>
      </c>
      <c r="S1237">
        <v>1</v>
      </c>
      <c r="T1237" t="s">
        <v>32</v>
      </c>
      <c r="U1237" t="s">
        <v>51</v>
      </c>
      <c r="V1237">
        <v>331</v>
      </c>
      <c r="W1237">
        <v>7</v>
      </c>
    </row>
    <row r="1238" spans="1:23" x14ac:dyDescent="0.3">
      <c r="A1238" t="s">
        <v>560</v>
      </c>
      <c r="B1238" t="s">
        <v>256</v>
      </c>
      <c r="C1238" t="s">
        <v>561</v>
      </c>
      <c r="D1238" t="s">
        <v>562</v>
      </c>
      <c r="E1238">
        <v>114397</v>
      </c>
      <c r="F1238" t="s">
        <v>47</v>
      </c>
      <c r="G1238" t="s">
        <v>48</v>
      </c>
      <c r="H1238" t="s">
        <v>29</v>
      </c>
      <c r="I1238" t="s">
        <v>30</v>
      </c>
      <c r="J1238">
        <v>2015</v>
      </c>
      <c r="K1238" t="s">
        <v>50</v>
      </c>
      <c r="L1238">
        <v>0</v>
      </c>
      <c r="M1238">
        <v>5</v>
      </c>
      <c r="N1238">
        <v>1</v>
      </c>
      <c r="O1238">
        <v>0</v>
      </c>
      <c r="P1238">
        <v>1</v>
      </c>
      <c r="Q1238">
        <v>1</v>
      </c>
      <c r="R1238">
        <v>1</v>
      </c>
      <c r="S1238">
        <v>1</v>
      </c>
      <c r="T1238" t="s">
        <v>32</v>
      </c>
      <c r="U1238" t="s">
        <v>51</v>
      </c>
      <c r="V1238">
        <v>331</v>
      </c>
      <c r="W1238">
        <v>7</v>
      </c>
    </row>
    <row r="1239" spans="1:23" x14ac:dyDescent="0.3">
      <c r="A1239" t="s">
        <v>560</v>
      </c>
      <c r="B1239" t="s">
        <v>256</v>
      </c>
      <c r="C1239" t="s">
        <v>561</v>
      </c>
      <c r="D1239" t="s">
        <v>562</v>
      </c>
      <c r="E1239">
        <v>114397</v>
      </c>
      <c r="F1239" t="s">
        <v>47</v>
      </c>
      <c r="G1239" t="s">
        <v>48</v>
      </c>
      <c r="H1239" t="s">
        <v>29</v>
      </c>
      <c r="I1239" t="s">
        <v>30</v>
      </c>
      <c r="J1239">
        <v>2015</v>
      </c>
      <c r="K1239" t="s">
        <v>50</v>
      </c>
      <c r="L1239">
        <v>0</v>
      </c>
      <c r="M1239">
        <v>5</v>
      </c>
      <c r="N1239">
        <v>1</v>
      </c>
      <c r="O1239">
        <v>0</v>
      </c>
      <c r="P1239">
        <v>1</v>
      </c>
      <c r="Q1239">
        <v>1</v>
      </c>
      <c r="R1239">
        <v>1</v>
      </c>
      <c r="S1239">
        <v>1</v>
      </c>
      <c r="T1239" t="s">
        <v>32</v>
      </c>
      <c r="U1239" t="s">
        <v>51</v>
      </c>
      <c r="V1239">
        <v>331</v>
      </c>
      <c r="W1239">
        <v>7</v>
      </c>
    </row>
    <row r="1240" spans="1:23" x14ac:dyDescent="0.3">
      <c r="A1240" t="s">
        <v>560</v>
      </c>
      <c r="B1240" t="s">
        <v>256</v>
      </c>
      <c r="C1240" t="s">
        <v>561</v>
      </c>
      <c r="D1240" t="s">
        <v>562</v>
      </c>
      <c r="E1240">
        <v>114397</v>
      </c>
      <c r="F1240" t="s">
        <v>47</v>
      </c>
      <c r="G1240" t="s">
        <v>48</v>
      </c>
      <c r="H1240" t="s">
        <v>29</v>
      </c>
      <c r="I1240" t="s">
        <v>30</v>
      </c>
      <c r="J1240">
        <v>2015</v>
      </c>
      <c r="K1240" t="s">
        <v>50</v>
      </c>
      <c r="L1240">
        <v>0</v>
      </c>
      <c r="M1240">
        <v>5</v>
      </c>
      <c r="N1240">
        <v>1</v>
      </c>
      <c r="O1240">
        <v>0</v>
      </c>
      <c r="P1240">
        <v>1</v>
      </c>
      <c r="Q1240">
        <v>1</v>
      </c>
      <c r="R1240">
        <v>1</v>
      </c>
      <c r="S1240">
        <v>1</v>
      </c>
      <c r="T1240" t="s">
        <v>32</v>
      </c>
      <c r="U1240" t="s">
        <v>51</v>
      </c>
      <c r="V1240">
        <v>331</v>
      </c>
      <c r="W1240">
        <v>7</v>
      </c>
    </row>
    <row r="1241" spans="1:23" x14ac:dyDescent="0.3">
      <c r="A1241" t="s">
        <v>1857</v>
      </c>
      <c r="B1241" t="s">
        <v>1858</v>
      </c>
      <c r="C1241" t="s">
        <v>62</v>
      </c>
      <c r="D1241" t="s">
        <v>1859</v>
      </c>
      <c r="E1241">
        <v>114412</v>
      </c>
      <c r="F1241" t="s">
        <v>27</v>
      </c>
      <c r="G1241" t="s">
        <v>28</v>
      </c>
      <c r="H1241" t="s">
        <v>647</v>
      </c>
      <c r="I1241" t="s">
        <v>648</v>
      </c>
      <c r="J1241">
        <v>1955</v>
      </c>
      <c r="K1241" t="s">
        <v>31</v>
      </c>
      <c r="L1241">
        <v>0</v>
      </c>
      <c r="M1241">
        <v>3.5</v>
      </c>
      <c r="N1241">
        <v>1</v>
      </c>
      <c r="O1241">
        <v>0</v>
      </c>
      <c r="P1241">
        <v>0</v>
      </c>
      <c r="Q1241">
        <v>1</v>
      </c>
      <c r="R1241">
        <v>1</v>
      </c>
      <c r="S1241">
        <v>1</v>
      </c>
      <c r="T1241" t="s">
        <v>1725</v>
      </c>
      <c r="U1241" t="s">
        <v>51</v>
      </c>
      <c r="V1241">
        <v>531</v>
      </c>
      <c r="W1241">
        <v>67</v>
      </c>
    </row>
    <row r="1242" spans="1:23" x14ac:dyDescent="0.3">
      <c r="A1242" t="s">
        <v>542</v>
      </c>
      <c r="B1242" t="s">
        <v>543</v>
      </c>
      <c r="C1242" t="s">
        <v>45</v>
      </c>
      <c r="D1242" t="s">
        <v>544</v>
      </c>
      <c r="E1242">
        <v>114577</v>
      </c>
      <c r="F1242" t="s">
        <v>27</v>
      </c>
      <c r="G1242" t="s">
        <v>28</v>
      </c>
      <c r="H1242" t="s">
        <v>80</v>
      </c>
      <c r="I1242" t="s">
        <v>545</v>
      </c>
      <c r="J1242">
        <v>1980</v>
      </c>
      <c r="K1242" t="s">
        <v>82</v>
      </c>
      <c r="L1242">
        <v>0</v>
      </c>
      <c r="M1242">
        <v>4.3</v>
      </c>
      <c r="N1242">
        <v>1</v>
      </c>
      <c r="O1242">
        <v>1</v>
      </c>
      <c r="P1242">
        <v>0</v>
      </c>
      <c r="Q1242">
        <v>0</v>
      </c>
      <c r="R1242">
        <v>0</v>
      </c>
      <c r="S1242">
        <v>1</v>
      </c>
      <c r="T1242" t="s">
        <v>32</v>
      </c>
      <c r="U1242" t="s">
        <v>51</v>
      </c>
      <c r="V1242">
        <v>912</v>
      </c>
      <c r="W1242">
        <v>42</v>
      </c>
    </row>
    <row r="1243" spans="1:23" x14ac:dyDescent="0.3">
      <c r="A1243" t="s">
        <v>542</v>
      </c>
      <c r="B1243" t="s">
        <v>543</v>
      </c>
      <c r="C1243" t="s">
        <v>45</v>
      </c>
      <c r="D1243" t="s">
        <v>856</v>
      </c>
      <c r="E1243">
        <v>114577</v>
      </c>
      <c r="F1243" t="s">
        <v>27</v>
      </c>
      <c r="G1243" t="s">
        <v>28</v>
      </c>
      <c r="H1243" t="s">
        <v>80</v>
      </c>
      <c r="I1243" t="s">
        <v>545</v>
      </c>
      <c r="J1243">
        <v>1980</v>
      </c>
      <c r="K1243" t="s">
        <v>82</v>
      </c>
      <c r="L1243">
        <v>0</v>
      </c>
      <c r="M1243">
        <v>4.3</v>
      </c>
      <c r="N1243">
        <v>1</v>
      </c>
      <c r="O1243">
        <v>1</v>
      </c>
      <c r="P1243">
        <v>0</v>
      </c>
      <c r="Q1243">
        <v>0</v>
      </c>
      <c r="R1243">
        <v>0</v>
      </c>
      <c r="S1243">
        <v>1</v>
      </c>
      <c r="T1243" t="s">
        <v>32</v>
      </c>
      <c r="U1243" t="s">
        <v>51</v>
      </c>
      <c r="V1243">
        <v>910</v>
      </c>
      <c r="W1243">
        <v>42</v>
      </c>
    </row>
    <row r="1244" spans="1:23" x14ac:dyDescent="0.3">
      <c r="A1244" t="s">
        <v>776</v>
      </c>
      <c r="B1244" t="s">
        <v>58</v>
      </c>
      <c r="C1244" t="s">
        <v>45</v>
      </c>
      <c r="D1244" t="s">
        <v>777</v>
      </c>
      <c r="E1244">
        <v>114707</v>
      </c>
      <c r="F1244" t="s">
        <v>55</v>
      </c>
      <c r="G1244" t="s">
        <v>347</v>
      </c>
      <c r="H1244" t="s">
        <v>39</v>
      </c>
      <c r="I1244" t="s">
        <v>40</v>
      </c>
      <c r="K1244" t="s">
        <v>50</v>
      </c>
      <c r="L1244">
        <v>0</v>
      </c>
      <c r="M1244">
        <v>3.2</v>
      </c>
      <c r="N1244">
        <v>1</v>
      </c>
      <c r="O1244">
        <v>0</v>
      </c>
      <c r="P1244">
        <v>0</v>
      </c>
      <c r="Q1244">
        <v>0</v>
      </c>
      <c r="R1244">
        <v>0</v>
      </c>
      <c r="S1244">
        <v>0</v>
      </c>
      <c r="T1244" t="s">
        <v>32</v>
      </c>
      <c r="U1244" t="s">
        <v>51</v>
      </c>
      <c r="V1244">
        <v>366</v>
      </c>
    </row>
    <row r="1245" spans="1:23" x14ac:dyDescent="0.3">
      <c r="A1245" t="s">
        <v>776</v>
      </c>
      <c r="B1245" t="s">
        <v>58</v>
      </c>
      <c r="C1245" t="s">
        <v>45</v>
      </c>
      <c r="D1245" t="s">
        <v>777</v>
      </c>
      <c r="E1245">
        <v>114707</v>
      </c>
      <c r="F1245" t="s">
        <v>55</v>
      </c>
      <c r="G1245" t="s">
        <v>347</v>
      </c>
      <c r="H1245" t="s">
        <v>39</v>
      </c>
      <c r="I1245" t="s">
        <v>40</v>
      </c>
      <c r="K1245" t="s">
        <v>50</v>
      </c>
      <c r="L1245">
        <v>0</v>
      </c>
      <c r="M1245">
        <v>3.2</v>
      </c>
      <c r="N1245">
        <v>1</v>
      </c>
      <c r="O1245">
        <v>0</v>
      </c>
      <c r="P1245">
        <v>0</v>
      </c>
      <c r="Q1245">
        <v>0</v>
      </c>
      <c r="R1245">
        <v>0</v>
      </c>
      <c r="S1245">
        <v>0</v>
      </c>
      <c r="T1245" t="s">
        <v>32</v>
      </c>
      <c r="U1245" t="s">
        <v>51</v>
      </c>
      <c r="V1245">
        <v>366</v>
      </c>
    </row>
    <row r="1246" spans="1:23" x14ac:dyDescent="0.3">
      <c r="A1246" t="s">
        <v>776</v>
      </c>
      <c r="B1246" t="s">
        <v>58</v>
      </c>
      <c r="C1246" t="s">
        <v>45</v>
      </c>
      <c r="D1246" t="s">
        <v>777</v>
      </c>
      <c r="E1246">
        <v>114707</v>
      </c>
      <c r="F1246" t="s">
        <v>55</v>
      </c>
      <c r="G1246" t="s">
        <v>347</v>
      </c>
      <c r="H1246" t="s">
        <v>39</v>
      </c>
      <c r="I1246" t="s">
        <v>40</v>
      </c>
      <c r="K1246" t="s">
        <v>50</v>
      </c>
      <c r="L1246">
        <v>0</v>
      </c>
      <c r="M1246">
        <v>3.2</v>
      </c>
      <c r="N1246">
        <v>1</v>
      </c>
      <c r="O1246">
        <v>0</v>
      </c>
      <c r="P1246">
        <v>0</v>
      </c>
      <c r="Q1246">
        <v>0</v>
      </c>
      <c r="R1246">
        <v>0</v>
      </c>
      <c r="S1246">
        <v>0</v>
      </c>
      <c r="T1246" t="s">
        <v>32</v>
      </c>
      <c r="U1246" t="s">
        <v>51</v>
      </c>
      <c r="V1246">
        <v>366</v>
      </c>
    </row>
    <row r="1247" spans="1:23" x14ac:dyDescent="0.3">
      <c r="A1247" t="s">
        <v>528</v>
      </c>
      <c r="B1247" t="s">
        <v>1783</v>
      </c>
      <c r="C1247" t="s">
        <v>530</v>
      </c>
      <c r="D1247" t="s">
        <v>1784</v>
      </c>
      <c r="E1247">
        <v>114750</v>
      </c>
      <c r="F1247" t="s">
        <v>145</v>
      </c>
      <c r="G1247" t="s">
        <v>265</v>
      </c>
      <c r="H1247" t="s">
        <v>162</v>
      </c>
      <c r="I1247" t="s">
        <v>266</v>
      </c>
      <c r="J1247">
        <v>1952</v>
      </c>
      <c r="K1247" t="s">
        <v>41</v>
      </c>
      <c r="L1247">
        <v>0</v>
      </c>
      <c r="M1247">
        <v>4.4000000000000004</v>
      </c>
      <c r="N1247">
        <v>1</v>
      </c>
      <c r="O1247">
        <v>0</v>
      </c>
      <c r="P1247">
        <v>0</v>
      </c>
      <c r="Q1247">
        <v>1</v>
      </c>
      <c r="R1247">
        <v>0</v>
      </c>
      <c r="S1247">
        <v>1</v>
      </c>
      <c r="T1247" t="s">
        <v>1725</v>
      </c>
      <c r="U1247" t="s">
        <v>51</v>
      </c>
      <c r="V1247">
        <v>621</v>
      </c>
      <c r="W1247">
        <v>70</v>
      </c>
    </row>
    <row r="1248" spans="1:23" x14ac:dyDescent="0.3">
      <c r="A1248" t="s">
        <v>139</v>
      </c>
      <c r="B1248" t="s">
        <v>140</v>
      </c>
      <c r="C1248" t="s">
        <v>45</v>
      </c>
      <c r="D1248" t="s">
        <v>141</v>
      </c>
      <c r="E1248">
        <v>114768</v>
      </c>
      <c r="F1248" t="s">
        <v>27</v>
      </c>
      <c r="G1248" t="s">
        <v>28</v>
      </c>
      <c r="H1248" t="s">
        <v>29</v>
      </c>
      <c r="I1248" t="s">
        <v>69</v>
      </c>
      <c r="J1248">
        <v>1911</v>
      </c>
      <c r="K1248" t="s">
        <v>31</v>
      </c>
      <c r="L1248">
        <v>0</v>
      </c>
      <c r="M1248">
        <v>4.0999999999999996</v>
      </c>
      <c r="N1248">
        <v>1</v>
      </c>
      <c r="O1248">
        <v>0</v>
      </c>
      <c r="P1248">
        <v>1</v>
      </c>
      <c r="Q1248">
        <v>1</v>
      </c>
      <c r="R1248">
        <v>0</v>
      </c>
      <c r="S1248">
        <v>1</v>
      </c>
      <c r="T1248" t="s">
        <v>32</v>
      </c>
      <c r="U1248" t="s">
        <v>51</v>
      </c>
      <c r="V1248">
        <v>657</v>
      </c>
      <c r="W1248">
        <v>111</v>
      </c>
    </row>
    <row r="1249" spans="1:23" x14ac:dyDescent="0.3">
      <c r="A1249" t="s">
        <v>139</v>
      </c>
      <c r="B1249" t="s">
        <v>140</v>
      </c>
      <c r="C1249" t="s">
        <v>45</v>
      </c>
      <c r="D1249" t="s">
        <v>491</v>
      </c>
      <c r="E1249">
        <v>114768</v>
      </c>
      <c r="F1249" t="s">
        <v>27</v>
      </c>
      <c r="G1249" t="s">
        <v>28</v>
      </c>
      <c r="H1249" t="s">
        <v>29</v>
      </c>
      <c r="I1249" t="s">
        <v>69</v>
      </c>
      <c r="J1249">
        <v>1911</v>
      </c>
      <c r="K1249" t="s">
        <v>31</v>
      </c>
      <c r="L1249">
        <v>0</v>
      </c>
      <c r="M1249">
        <v>4.0999999999999996</v>
      </c>
      <c r="N1249">
        <v>1</v>
      </c>
      <c r="O1249">
        <v>0</v>
      </c>
      <c r="P1249">
        <v>1</v>
      </c>
      <c r="Q1249">
        <v>1</v>
      </c>
      <c r="R1249">
        <v>0</v>
      </c>
      <c r="S1249">
        <v>1</v>
      </c>
      <c r="T1249" t="s">
        <v>32</v>
      </c>
      <c r="U1249" t="s">
        <v>51</v>
      </c>
      <c r="V1249">
        <v>655</v>
      </c>
      <c r="W1249">
        <v>111</v>
      </c>
    </row>
    <row r="1250" spans="1:23" x14ac:dyDescent="0.3">
      <c r="A1250" t="s">
        <v>139</v>
      </c>
      <c r="B1250" t="s">
        <v>140</v>
      </c>
      <c r="C1250" t="s">
        <v>45</v>
      </c>
      <c r="D1250" t="s">
        <v>491</v>
      </c>
      <c r="E1250">
        <v>114768</v>
      </c>
      <c r="F1250" t="s">
        <v>27</v>
      </c>
      <c r="G1250" t="s">
        <v>28</v>
      </c>
      <c r="H1250" t="s">
        <v>29</v>
      </c>
      <c r="I1250" t="s">
        <v>69</v>
      </c>
      <c r="J1250">
        <v>1911</v>
      </c>
      <c r="K1250" t="s">
        <v>31</v>
      </c>
      <c r="L1250">
        <v>0</v>
      </c>
      <c r="M1250">
        <v>4.0999999999999996</v>
      </c>
      <c r="N1250">
        <v>1</v>
      </c>
      <c r="O1250">
        <v>0</v>
      </c>
      <c r="P1250">
        <v>1</v>
      </c>
      <c r="Q1250">
        <v>1</v>
      </c>
      <c r="R1250">
        <v>0</v>
      </c>
      <c r="S1250">
        <v>1</v>
      </c>
      <c r="T1250" t="s">
        <v>32</v>
      </c>
      <c r="U1250" t="s">
        <v>51</v>
      </c>
      <c r="V1250">
        <v>655</v>
      </c>
      <c r="W1250">
        <v>111</v>
      </c>
    </row>
    <row r="1251" spans="1:23" x14ac:dyDescent="0.3">
      <c r="A1251" t="s">
        <v>139</v>
      </c>
      <c r="B1251" t="s">
        <v>140</v>
      </c>
      <c r="C1251" t="s">
        <v>45</v>
      </c>
      <c r="D1251" t="s">
        <v>141</v>
      </c>
      <c r="E1251">
        <v>114768</v>
      </c>
      <c r="F1251" t="s">
        <v>27</v>
      </c>
      <c r="G1251" t="s">
        <v>28</v>
      </c>
      <c r="H1251" t="s">
        <v>29</v>
      </c>
      <c r="I1251" t="s">
        <v>69</v>
      </c>
      <c r="J1251">
        <v>1911</v>
      </c>
      <c r="K1251" t="s">
        <v>31</v>
      </c>
      <c r="L1251">
        <v>0</v>
      </c>
      <c r="M1251">
        <v>4.0999999999999996</v>
      </c>
      <c r="N1251">
        <v>1</v>
      </c>
      <c r="O1251">
        <v>0</v>
      </c>
      <c r="P1251">
        <v>1</v>
      </c>
      <c r="Q1251">
        <v>1</v>
      </c>
      <c r="R1251">
        <v>0</v>
      </c>
      <c r="S1251">
        <v>1</v>
      </c>
      <c r="T1251" t="s">
        <v>32</v>
      </c>
      <c r="U1251" t="s">
        <v>51</v>
      </c>
      <c r="V1251">
        <v>657</v>
      </c>
      <c r="W1251">
        <v>111</v>
      </c>
    </row>
    <row r="1252" spans="1:23" x14ac:dyDescent="0.3">
      <c r="A1252" t="s">
        <v>139</v>
      </c>
      <c r="B1252" t="s">
        <v>140</v>
      </c>
      <c r="C1252" t="s">
        <v>45</v>
      </c>
      <c r="D1252" t="s">
        <v>496</v>
      </c>
      <c r="E1252">
        <v>114768</v>
      </c>
      <c r="F1252" t="s">
        <v>27</v>
      </c>
      <c r="G1252" t="s">
        <v>28</v>
      </c>
      <c r="H1252" t="s">
        <v>29</v>
      </c>
      <c r="I1252" t="s">
        <v>69</v>
      </c>
      <c r="J1252">
        <v>1911</v>
      </c>
      <c r="K1252" t="s">
        <v>31</v>
      </c>
      <c r="L1252">
        <v>0</v>
      </c>
      <c r="M1252">
        <v>4.0999999999999996</v>
      </c>
      <c r="N1252">
        <v>1</v>
      </c>
      <c r="O1252">
        <v>0</v>
      </c>
      <c r="P1252">
        <v>1</v>
      </c>
      <c r="Q1252">
        <v>1</v>
      </c>
      <c r="R1252">
        <v>0</v>
      </c>
      <c r="S1252">
        <v>1</v>
      </c>
      <c r="T1252" t="s">
        <v>32</v>
      </c>
      <c r="U1252" t="s">
        <v>51</v>
      </c>
      <c r="V1252">
        <v>657</v>
      </c>
      <c r="W1252">
        <v>111</v>
      </c>
    </row>
    <row r="1253" spans="1:23" x14ac:dyDescent="0.3">
      <c r="A1253" t="s">
        <v>139</v>
      </c>
      <c r="B1253" t="s">
        <v>140</v>
      </c>
      <c r="C1253" t="s">
        <v>45</v>
      </c>
      <c r="D1253" t="s">
        <v>496</v>
      </c>
      <c r="E1253">
        <v>114768</v>
      </c>
      <c r="F1253" t="s">
        <v>27</v>
      </c>
      <c r="G1253" t="s">
        <v>28</v>
      </c>
      <c r="H1253" t="s">
        <v>29</v>
      </c>
      <c r="I1253" t="s">
        <v>69</v>
      </c>
      <c r="J1253">
        <v>1911</v>
      </c>
      <c r="K1253" t="s">
        <v>31</v>
      </c>
      <c r="L1253">
        <v>0</v>
      </c>
      <c r="M1253">
        <v>4.0999999999999996</v>
      </c>
      <c r="N1253">
        <v>1</v>
      </c>
      <c r="O1253">
        <v>0</v>
      </c>
      <c r="P1253">
        <v>1</v>
      </c>
      <c r="Q1253">
        <v>1</v>
      </c>
      <c r="R1253">
        <v>0</v>
      </c>
      <c r="S1253">
        <v>1</v>
      </c>
      <c r="T1253" t="s">
        <v>32</v>
      </c>
      <c r="U1253" t="s">
        <v>51</v>
      </c>
      <c r="V1253">
        <v>657</v>
      </c>
      <c r="W1253">
        <v>111</v>
      </c>
    </row>
    <row r="1254" spans="1:23" x14ac:dyDescent="0.3">
      <c r="A1254" t="s">
        <v>139</v>
      </c>
      <c r="B1254" t="s">
        <v>140</v>
      </c>
      <c r="C1254" t="s">
        <v>45</v>
      </c>
      <c r="D1254" t="s">
        <v>496</v>
      </c>
      <c r="E1254">
        <v>114768</v>
      </c>
      <c r="F1254" t="s">
        <v>27</v>
      </c>
      <c r="G1254" t="s">
        <v>28</v>
      </c>
      <c r="H1254" t="s">
        <v>29</v>
      </c>
      <c r="I1254" t="s">
        <v>69</v>
      </c>
      <c r="J1254">
        <v>1911</v>
      </c>
      <c r="K1254" t="s">
        <v>31</v>
      </c>
      <c r="L1254">
        <v>0</v>
      </c>
      <c r="M1254">
        <v>4.0999999999999996</v>
      </c>
      <c r="N1254">
        <v>1</v>
      </c>
      <c r="O1254">
        <v>0</v>
      </c>
      <c r="P1254">
        <v>1</v>
      </c>
      <c r="Q1254">
        <v>1</v>
      </c>
      <c r="R1254">
        <v>0</v>
      </c>
      <c r="S1254">
        <v>1</v>
      </c>
      <c r="T1254" t="s">
        <v>32</v>
      </c>
      <c r="U1254" t="s">
        <v>51</v>
      </c>
      <c r="V1254">
        <v>657</v>
      </c>
      <c r="W1254">
        <v>111</v>
      </c>
    </row>
    <row r="1255" spans="1:23" x14ac:dyDescent="0.3">
      <c r="A1255" t="s">
        <v>139</v>
      </c>
      <c r="B1255" t="s">
        <v>140</v>
      </c>
      <c r="C1255" t="s">
        <v>45</v>
      </c>
      <c r="D1255" t="s">
        <v>491</v>
      </c>
      <c r="E1255">
        <v>114768</v>
      </c>
      <c r="F1255" t="s">
        <v>27</v>
      </c>
      <c r="G1255" t="s">
        <v>28</v>
      </c>
      <c r="H1255" t="s">
        <v>29</v>
      </c>
      <c r="I1255" t="s">
        <v>69</v>
      </c>
      <c r="J1255">
        <v>1911</v>
      </c>
      <c r="K1255" t="s">
        <v>31</v>
      </c>
      <c r="L1255">
        <v>0</v>
      </c>
      <c r="M1255">
        <v>4.0999999999999996</v>
      </c>
      <c r="N1255">
        <v>1</v>
      </c>
      <c r="O1255">
        <v>0</v>
      </c>
      <c r="P1255">
        <v>1</v>
      </c>
      <c r="Q1255">
        <v>1</v>
      </c>
      <c r="R1255">
        <v>0</v>
      </c>
      <c r="S1255">
        <v>1</v>
      </c>
      <c r="T1255" t="s">
        <v>32</v>
      </c>
      <c r="U1255" t="s">
        <v>51</v>
      </c>
      <c r="V1255">
        <v>655</v>
      </c>
      <c r="W1255">
        <v>111</v>
      </c>
    </row>
    <row r="1256" spans="1:23" x14ac:dyDescent="0.3">
      <c r="A1256" t="s">
        <v>139</v>
      </c>
      <c r="B1256" t="s">
        <v>140</v>
      </c>
      <c r="C1256" t="s">
        <v>45</v>
      </c>
      <c r="D1256" t="s">
        <v>491</v>
      </c>
      <c r="E1256">
        <v>114768</v>
      </c>
      <c r="F1256" t="s">
        <v>27</v>
      </c>
      <c r="G1256" t="s">
        <v>28</v>
      </c>
      <c r="H1256" t="s">
        <v>29</v>
      </c>
      <c r="I1256" t="s">
        <v>69</v>
      </c>
      <c r="J1256">
        <v>1911</v>
      </c>
      <c r="K1256" t="s">
        <v>31</v>
      </c>
      <c r="L1256">
        <v>0</v>
      </c>
      <c r="M1256">
        <v>4.0999999999999996</v>
      </c>
      <c r="N1256">
        <v>1</v>
      </c>
      <c r="O1256">
        <v>0</v>
      </c>
      <c r="P1256">
        <v>1</v>
      </c>
      <c r="Q1256">
        <v>1</v>
      </c>
      <c r="R1256">
        <v>0</v>
      </c>
      <c r="S1256">
        <v>1</v>
      </c>
      <c r="T1256" t="s">
        <v>32</v>
      </c>
      <c r="U1256" t="s">
        <v>51</v>
      </c>
      <c r="V1256">
        <v>655</v>
      </c>
      <c r="W1256">
        <v>111</v>
      </c>
    </row>
    <row r="1257" spans="1:23" x14ac:dyDescent="0.3">
      <c r="A1257" t="s">
        <v>130</v>
      </c>
      <c r="B1257" t="s">
        <v>58</v>
      </c>
      <c r="C1257" t="s">
        <v>36</v>
      </c>
      <c r="D1257" t="s">
        <v>131</v>
      </c>
      <c r="E1257">
        <v>115000</v>
      </c>
      <c r="F1257" t="s">
        <v>56</v>
      </c>
      <c r="G1257" t="s">
        <v>56</v>
      </c>
      <c r="H1257" t="s">
        <v>56</v>
      </c>
      <c r="I1257" t="s">
        <v>56</v>
      </c>
      <c r="K1257" t="s">
        <v>56</v>
      </c>
      <c r="L1257">
        <v>0</v>
      </c>
      <c r="N1257">
        <v>1</v>
      </c>
      <c r="O1257">
        <v>0</v>
      </c>
      <c r="P1257">
        <v>0</v>
      </c>
      <c r="Q1257">
        <v>0</v>
      </c>
      <c r="R1257">
        <v>0</v>
      </c>
      <c r="S1257">
        <v>1</v>
      </c>
      <c r="T1257" t="s">
        <v>32</v>
      </c>
      <c r="U1257" t="s">
        <v>51</v>
      </c>
      <c r="V1257">
        <v>282</v>
      </c>
    </row>
    <row r="1258" spans="1:23" x14ac:dyDescent="0.3">
      <c r="A1258" t="s">
        <v>373</v>
      </c>
      <c r="B1258" t="s">
        <v>374</v>
      </c>
      <c r="C1258" t="s">
        <v>36</v>
      </c>
      <c r="D1258" t="s">
        <v>375</v>
      </c>
      <c r="E1258">
        <v>115000</v>
      </c>
      <c r="F1258" t="s">
        <v>47</v>
      </c>
      <c r="G1258" t="s">
        <v>48</v>
      </c>
      <c r="H1258" t="s">
        <v>29</v>
      </c>
      <c r="I1258" t="s">
        <v>64</v>
      </c>
      <c r="J1258">
        <v>1996</v>
      </c>
      <c r="K1258" t="s">
        <v>261</v>
      </c>
      <c r="L1258">
        <v>0</v>
      </c>
      <c r="M1258">
        <v>2.8</v>
      </c>
      <c r="N1258">
        <v>1</v>
      </c>
      <c r="O1258">
        <v>0</v>
      </c>
      <c r="P1258">
        <v>0</v>
      </c>
      <c r="Q1258">
        <v>0</v>
      </c>
      <c r="R1258">
        <v>1</v>
      </c>
      <c r="S1258">
        <v>1</v>
      </c>
      <c r="T1258" t="s">
        <v>32</v>
      </c>
      <c r="U1258" t="s">
        <v>51</v>
      </c>
      <c r="V1258">
        <v>593</v>
      </c>
      <c r="W1258">
        <v>26</v>
      </c>
    </row>
    <row r="1259" spans="1:23" x14ac:dyDescent="0.3">
      <c r="A1259" t="s">
        <v>451</v>
      </c>
      <c r="B1259" t="s">
        <v>58</v>
      </c>
      <c r="C1259" t="s">
        <v>36</v>
      </c>
      <c r="D1259" t="s">
        <v>452</v>
      </c>
      <c r="E1259">
        <v>115000</v>
      </c>
      <c r="F1259" t="s">
        <v>55</v>
      </c>
      <c r="G1259" t="s">
        <v>28</v>
      </c>
      <c r="H1259" t="s">
        <v>56</v>
      </c>
      <c r="I1259" t="s">
        <v>56</v>
      </c>
      <c r="K1259" t="s">
        <v>50</v>
      </c>
      <c r="L1259">
        <v>1</v>
      </c>
      <c r="N1259">
        <v>1</v>
      </c>
      <c r="O1259">
        <v>0</v>
      </c>
      <c r="P1259">
        <v>0</v>
      </c>
      <c r="Q1259">
        <v>0</v>
      </c>
      <c r="R1259">
        <v>0</v>
      </c>
      <c r="S1259">
        <v>0</v>
      </c>
      <c r="T1259" t="s">
        <v>32</v>
      </c>
      <c r="U1259" t="s">
        <v>42</v>
      </c>
      <c r="V1259">
        <v>109</v>
      </c>
    </row>
    <row r="1260" spans="1:23" x14ac:dyDescent="0.3">
      <c r="A1260" t="s">
        <v>130</v>
      </c>
      <c r="B1260" t="s">
        <v>58</v>
      </c>
      <c r="C1260" t="s">
        <v>36</v>
      </c>
      <c r="D1260" t="s">
        <v>131</v>
      </c>
      <c r="E1260">
        <v>115000</v>
      </c>
      <c r="F1260" t="s">
        <v>56</v>
      </c>
      <c r="G1260" t="s">
        <v>56</v>
      </c>
      <c r="H1260" t="s">
        <v>56</v>
      </c>
      <c r="I1260" t="s">
        <v>56</v>
      </c>
      <c r="K1260" t="s">
        <v>56</v>
      </c>
      <c r="L1260">
        <v>0</v>
      </c>
      <c r="N1260">
        <v>1</v>
      </c>
      <c r="O1260">
        <v>0</v>
      </c>
      <c r="P1260">
        <v>0</v>
      </c>
      <c r="Q1260">
        <v>0</v>
      </c>
      <c r="R1260">
        <v>0</v>
      </c>
      <c r="S1260">
        <v>1</v>
      </c>
      <c r="T1260" t="s">
        <v>32</v>
      </c>
      <c r="U1260" t="s">
        <v>51</v>
      </c>
      <c r="V1260">
        <v>282</v>
      </c>
    </row>
    <row r="1261" spans="1:23" x14ac:dyDescent="0.3">
      <c r="A1261" t="s">
        <v>130</v>
      </c>
      <c r="B1261" t="s">
        <v>58</v>
      </c>
      <c r="C1261" t="s">
        <v>36</v>
      </c>
      <c r="D1261" t="s">
        <v>131</v>
      </c>
      <c r="E1261">
        <v>115000</v>
      </c>
      <c r="F1261" t="s">
        <v>56</v>
      </c>
      <c r="G1261" t="s">
        <v>56</v>
      </c>
      <c r="H1261" t="s">
        <v>56</v>
      </c>
      <c r="I1261" t="s">
        <v>56</v>
      </c>
      <c r="K1261" t="s">
        <v>56</v>
      </c>
      <c r="L1261">
        <v>0</v>
      </c>
      <c r="N1261">
        <v>1</v>
      </c>
      <c r="O1261">
        <v>0</v>
      </c>
      <c r="P1261">
        <v>0</v>
      </c>
      <c r="Q1261">
        <v>0</v>
      </c>
      <c r="R1261">
        <v>0</v>
      </c>
      <c r="S1261">
        <v>1</v>
      </c>
      <c r="T1261" t="s">
        <v>32</v>
      </c>
      <c r="U1261" t="s">
        <v>51</v>
      </c>
      <c r="V1261">
        <v>282</v>
      </c>
    </row>
    <row r="1262" spans="1:23" x14ac:dyDescent="0.3">
      <c r="A1262" t="s">
        <v>130</v>
      </c>
      <c r="B1262" t="s">
        <v>58</v>
      </c>
      <c r="C1262" t="s">
        <v>36</v>
      </c>
      <c r="D1262" t="s">
        <v>131</v>
      </c>
      <c r="E1262">
        <v>115000</v>
      </c>
      <c r="F1262" t="s">
        <v>56</v>
      </c>
      <c r="G1262" t="s">
        <v>56</v>
      </c>
      <c r="H1262" t="s">
        <v>56</v>
      </c>
      <c r="I1262" t="s">
        <v>56</v>
      </c>
      <c r="K1262" t="s">
        <v>56</v>
      </c>
      <c r="L1262">
        <v>0</v>
      </c>
      <c r="N1262">
        <v>1</v>
      </c>
      <c r="O1262">
        <v>0</v>
      </c>
      <c r="P1262">
        <v>0</v>
      </c>
      <c r="Q1262">
        <v>0</v>
      </c>
      <c r="R1262">
        <v>0</v>
      </c>
      <c r="S1262">
        <v>1</v>
      </c>
      <c r="T1262" t="s">
        <v>32</v>
      </c>
      <c r="U1262" t="s">
        <v>51</v>
      </c>
      <c r="V1262">
        <v>282</v>
      </c>
    </row>
    <row r="1263" spans="1:23" x14ac:dyDescent="0.3">
      <c r="A1263" t="s">
        <v>130</v>
      </c>
      <c r="B1263" t="s">
        <v>58</v>
      </c>
      <c r="C1263" t="s">
        <v>36</v>
      </c>
      <c r="D1263" t="s">
        <v>131</v>
      </c>
      <c r="E1263">
        <v>115000</v>
      </c>
      <c r="F1263" t="s">
        <v>56</v>
      </c>
      <c r="G1263" t="s">
        <v>56</v>
      </c>
      <c r="H1263" t="s">
        <v>56</v>
      </c>
      <c r="I1263" t="s">
        <v>56</v>
      </c>
      <c r="K1263" t="s">
        <v>56</v>
      </c>
      <c r="L1263">
        <v>0</v>
      </c>
      <c r="N1263">
        <v>1</v>
      </c>
      <c r="O1263">
        <v>0</v>
      </c>
      <c r="P1263">
        <v>0</v>
      </c>
      <c r="Q1263">
        <v>0</v>
      </c>
      <c r="R1263">
        <v>0</v>
      </c>
      <c r="S1263">
        <v>1</v>
      </c>
      <c r="T1263" t="s">
        <v>32</v>
      </c>
      <c r="U1263" t="s">
        <v>51</v>
      </c>
      <c r="V1263">
        <v>282</v>
      </c>
    </row>
    <row r="1264" spans="1:23" x14ac:dyDescent="0.3">
      <c r="A1264" t="s">
        <v>130</v>
      </c>
      <c r="B1264" t="s">
        <v>58</v>
      </c>
      <c r="C1264" t="s">
        <v>36</v>
      </c>
      <c r="D1264" t="s">
        <v>131</v>
      </c>
      <c r="E1264">
        <v>115000</v>
      </c>
      <c r="F1264" t="s">
        <v>56</v>
      </c>
      <c r="G1264" t="s">
        <v>56</v>
      </c>
      <c r="H1264" t="s">
        <v>56</v>
      </c>
      <c r="I1264" t="s">
        <v>56</v>
      </c>
      <c r="K1264" t="s">
        <v>56</v>
      </c>
      <c r="L1264">
        <v>0</v>
      </c>
      <c r="N1264">
        <v>1</v>
      </c>
      <c r="O1264">
        <v>0</v>
      </c>
      <c r="P1264">
        <v>0</v>
      </c>
      <c r="Q1264">
        <v>0</v>
      </c>
      <c r="R1264">
        <v>0</v>
      </c>
      <c r="S1264">
        <v>1</v>
      </c>
      <c r="T1264" t="s">
        <v>32</v>
      </c>
      <c r="U1264" t="s">
        <v>51</v>
      </c>
      <c r="V1264">
        <v>282</v>
      </c>
    </row>
    <row r="1265" spans="1:23" x14ac:dyDescent="0.3">
      <c r="A1265" t="s">
        <v>130</v>
      </c>
      <c r="B1265" t="s">
        <v>58</v>
      </c>
      <c r="C1265" t="s">
        <v>36</v>
      </c>
      <c r="D1265" t="s">
        <v>131</v>
      </c>
      <c r="E1265">
        <v>115000</v>
      </c>
      <c r="F1265" t="s">
        <v>56</v>
      </c>
      <c r="G1265" t="s">
        <v>56</v>
      </c>
      <c r="H1265" t="s">
        <v>56</v>
      </c>
      <c r="I1265" t="s">
        <v>56</v>
      </c>
      <c r="K1265" t="s">
        <v>56</v>
      </c>
      <c r="L1265">
        <v>0</v>
      </c>
      <c r="N1265">
        <v>1</v>
      </c>
      <c r="O1265">
        <v>0</v>
      </c>
      <c r="P1265">
        <v>0</v>
      </c>
      <c r="Q1265">
        <v>0</v>
      </c>
      <c r="R1265">
        <v>0</v>
      </c>
      <c r="S1265">
        <v>1</v>
      </c>
      <c r="T1265" t="s">
        <v>32</v>
      </c>
      <c r="U1265" t="s">
        <v>51</v>
      </c>
      <c r="V1265">
        <v>282</v>
      </c>
    </row>
    <row r="1266" spans="1:23" x14ac:dyDescent="0.3">
      <c r="A1266" t="s">
        <v>130</v>
      </c>
      <c r="B1266" t="s">
        <v>58</v>
      </c>
      <c r="C1266" t="s">
        <v>36</v>
      </c>
      <c r="D1266" t="s">
        <v>131</v>
      </c>
      <c r="E1266">
        <v>115000</v>
      </c>
      <c r="F1266" t="s">
        <v>56</v>
      </c>
      <c r="G1266" t="s">
        <v>56</v>
      </c>
      <c r="H1266" t="s">
        <v>56</v>
      </c>
      <c r="I1266" t="s">
        <v>56</v>
      </c>
      <c r="K1266" t="s">
        <v>56</v>
      </c>
      <c r="L1266">
        <v>0</v>
      </c>
      <c r="N1266">
        <v>1</v>
      </c>
      <c r="O1266">
        <v>0</v>
      </c>
      <c r="P1266">
        <v>0</v>
      </c>
      <c r="Q1266">
        <v>0</v>
      </c>
      <c r="R1266">
        <v>0</v>
      </c>
      <c r="S1266">
        <v>1</v>
      </c>
      <c r="T1266" t="s">
        <v>32</v>
      </c>
      <c r="U1266" t="s">
        <v>51</v>
      </c>
      <c r="V1266">
        <v>282</v>
      </c>
    </row>
    <row r="1267" spans="1:23" x14ac:dyDescent="0.3">
      <c r="A1267" t="s">
        <v>130</v>
      </c>
      <c r="B1267" t="s">
        <v>58</v>
      </c>
      <c r="C1267" t="s">
        <v>36</v>
      </c>
      <c r="D1267" t="s">
        <v>131</v>
      </c>
      <c r="E1267">
        <v>115000</v>
      </c>
      <c r="F1267" t="s">
        <v>56</v>
      </c>
      <c r="G1267" t="s">
        <v>56</v>
      </c>
      <c r="H1267" t="s">
        <v>56</v>
      </c>
      <c r="I1267" t="s">
        <v>56</v>
      </c>
      <c r="K1267" t="s">
        <v>56</v>
      </c>
      <c r="L1267">
        <v>0</v>
      </c>
      <c r="N1267">
        <v>1</v>
      </c>
      <c r="O1267">
        <v>0</v>
      </c>
      <c r="P1267">
        <v>0</v>
      </c>
      <c r="Q1267">
        <v>0</v>
      </c>
      <c r="R1267">
        <v>0</v>
      </c>
      <c r="S1267">
        <v>1</v>
      </c>
      <c r="T1267" t="s">
        <v>32</v>
      </c>
      <c r="U1267" t="s">
        <v>51</v>
      </c>
      <c r="V1267">
        <v>282</v>
      </c>
    </row>
    <row r="1268" spans="1:23" x14ac:dyDescent="0.3">
      <c r="A1268" t="s">
        <v>130</v>
      </c>
      <c r="B1268" t="s">
        <v>58</v>
      </c>
      <c r="C1268" t="s">
        <v>36</v>
      </c>
      <c r="D1268" t="s">
        <v>131</v>
      </c>
      <c r="E1268">
        <v>115000</v>
      </c>
      <c r="F1268" t="s">
        <v>56</v>
      </c>
      <c r="G1268" t="s">
        <v>56</v>
      </c>
      <c r="H1268" t="s">
        <v>56</v>
      </c>
      <c r="I1268" t="s">
        <v>56</v>
      </c>
      <c r="K1268" t="s">
        <v>56</v>
      </c>
      <c r="L1268">
        <v>0</v>
      </c>
      <c r="N1268">
        <v>1</v>
      </c>
      <c r="O1268">
        <v>0</v>
      </c>
      <c r="P1268">
        <v>0</v>
      </c>
      <c r="Q1268">
        <v>0</v>
      </c>
      <c r="R1268">
        <v>0</v>
      </c>
      <c r="S1268">
        <v>1</v>
      </c>
      <c r="T1268" t="s">
        <v>32</v>
      </c>
      <c r="U1268" t="s">
        <v>51</v>
      </c>
      <c r="V1268">
        <v>282</v>
      </c>
    </row>
    <row r="1269" spans="1:23" x14ac:dyDescent="0.3">
      <c r="A1269" t="s">
        <v>130</v>
      </c>
      <c r="B1269" t="s">
        <v>58</v>
      </c>
      <c r="C1269" t="s">
        <v>36</v>
      </c>
      <c r="D1269" t="s">
        <v>131</v>
      </c>
      <c r="E1269">
        <v>115000</v>
      </c>
      <c r="F1269" t="s">
        <v>56</v>
      </c>
      <c r="G1269" t="s">
        <v>56</v>
      </c>
      <c r="H1269" t="s">
        <v>56</v>
      </c>
      <c r="I1269" t="s">
        <v>56</v>
      </c>
      <c r="K1269" t="s">
        <v>56</v>
      </c>
      <c r="L1269">
        <v>0</v>
      </c>
      <c r="N1269">
        <v>1</v>
      </c>
      <c r="O1269">
        <v>0</v>
      </c>
      <c r="P1269">
        <v>0</v>
      </c>
      <c r="Q1269">
        <v>0</v>
      </c>
      <c r="R1269">
        <v>0</v>
      </c>
      <c r="S1269">
        <v>1</v>
      </c>
      <c r="T1269" t="s">
        <v>32</v>
      </c>
      <c r="U1269" t="s">
        <v>51</v>
      </c>
      <c r="V1269">
        <v>282</v>
      </c>
    </row>
    <row r="1270" spans="1:23" x14ac:dyDescent="0.3">
      <c r="A1270" t="s">
        <v>130</v>
      </c>
      <c r="B1270" t="s">
        <v>58</v>
      </c>
      <c r="C1270" t="s">
        <v>36</v>
      </c>
      <c r="D1270" t="s">
        <v>131</v>
      </c>
      <c r="E1270">
        <v>115000</v>
      </c>
      <c r="F1270" t="s">
        <v>56</v>
      </c>
      <c r="G1270" t="s">
        <v>56</v>
      </c>
      <c r="H1270" t="s">
        <v>56</v>
      </c>
      <c r="I1270" t="s">
        <v>56</v>
      </c>
      <c r="K1270" t="s">
        <v>56</v>
      </c>
      <c r="L1270">
        <v>0</v>
      </c>
      <c r="N1270">
        <v>1</v>
      </c>
      <c r="O1270">
        <v>0</v>
      </c>
      <c r="P1270">
        <v>0</v>
      </c>
      <c r="Q1270">
        <v>0</v>
      </c>
      <c r="R1270">
        <v>0</v>
      </c>
      <c r="S1270">
        <v>1</v>
      </c>
      <c r="T1270" t="s">
        <v>32</v>
      </c>
      <c r="U1270" t="s">
        <v>51</v>
      </c>
      <c r="V1270">
        <v>282</v>
      </c>
    </row>
    <row r="1271" spans="1:23" x14ac:dyDescent="0.3">
      <c r="A1271" t="s">
        <v>130</v>
      </c>
      <c r="B1271" t="s">
        <v>58</v>
      </c>
      <c r="C1271" t="s">
        <v>36</v>
      </c>
      <c r="D1271" t="s">
        <v>131</v>
      </c>
      <c r="E1271">
        <v>115000</v>
      </c>
      <c r="F1271" t="s">
        <v>56</v>
      </c>
      <c r="G1271" t="s">
        <v>56</v>
      </c>
      <c r="H1271" t="s">
        <v>56</v>
      </c>
      <c r="I1271" t="s">
        <v>56</v>
      </c>
      <c r="K1271" t="s">
        <v>56</v>
      </c>
      <c r="L1271">
        <v>0</v>
      </c>
      <c r="N1271">
        <v>1</v>
      </c>
      <c r="O1271">
        <v>0</v>
      </c>
      <c r="P1271">
        <v>0</v>
      </c>
      <c r="Q1271">
        <v>0</v>
      </c>
      <c r="R1271">
        <v>0</v>
      </c>
      <c r="S1271">
        <v>1</v>
      </c>
      <c r="T1271" t="s">
        <v>32</v>
      </c>
      <c r="U1271" t="s">
        <v>51</v>
      </c>
      <c r="V1271">
        <v>282</v>
      </c>
    </row>
    <row r="1272" spans="1:23" x14ac:dyDescent="0.3">
      <c r="A1272" t="s">
        <v>130</v>
      </c>
      <c r="B1272" t="s">
        <v>58</v>
      </c>
      <c r="C1272" t="s">
        <v>36</v>
      </c>
      <c r="D1272" t="s">
        <v>131</v>
      </c>
      <c r="E1272">
        <v>115000</v>
      </c>
      <c r="F1272" t="s">
        <v>56</v>
      </c>
      <c r="G1272" t="s">
        <v>56</v>
      </c>
      <c r="H1272" t="s">
        <v>56</v>
      </c>
      <c r="I1272" t="s">
        <v>56</v>
      </c>
      <c r="K1272" t="s">
        <v>56</v>
      </c>
      <c r="L1272">
        <v>0</v>
      </c>
      <c r="N1272">
        <v>1</v>
      </c>
      <c r="O1272">
        <v>0</v>
      </c>
      <c r="P1272">
        <v>0</v>
      </c>
      <c r="Q1272">
        <v>0</v>
      </c>
      <c r="R1272">
        <v>0</v>
      </c>
      <c r="S1272">
        <v>1</v>
      </c>
      <c r="T1272" t="s">
        <v>32</v>
      </c>
      <c r="U1272" t="s">
        <v>51</v>
      </c>
      <c r="V1272">
        <v>282</v>
      </c>
    </row>
    <row r="1273" spans="1:23" x14ac:dyDescent="0.3">
      <c r="A1273" t="s">
        <v>130</v>
      </c>
      <c r="B1273" t="s">
        <v>58</v>
      </c>
      <c r="C1273" t="s">
        <v>36</v>
      </c>
      <c r="D1273" t="s">
        <v>131</v>
      </c>
      <c r="E1273">
        <v>115000</v>
      </c>
      <c r="F1273" t="s">
        <v>56</v>
      </c>
      <c r="G1273" t="s">
        <v>56</v>
      </c>
      <c r="H1273" t="s">
        <v>56</v>
      </c>
      <c r="I1273" t="s">
        <v>56</v>
      </c>
      <c r="K1273" t="s">
        <v>56</v>
      </c>
      <c r="L1273">
        <v>0</v>
      </c>
      <c r="N1273">
        <v>1</v>
      </c>
      <c r="O1273">
        <v>0</v>
      </c>
      <c r="P1273">
        <v>0</v>
      </c>
      <c r="Q1273">
        <v>0</v>
      </c>
      <c r="R1273">
        <v>0</v>
      </c>
      <c r="S1273">
        <v>1</v>
      </c>
      <c r="T1273" t="s">
        <v>32</v>
      </c>
      <c r="U1273" t="s">
        <v>51</v>
      </c>
      <c r="V1273">
        <v>282</v>
      </c>
    </row>
    <row r="1274" spans="1:23" x14ac:dyDescent="0.3">
      <c r="A1274" t="s">
        <v>130</v>
      </c>
      <c r="B1274" t="s">
        <v>58</v>
      </c>
      <c r="C1274" t="s">
        <v>36</v>
      </c>
      <c r="D1274" t="s">
        <v>131</v>
      </c>
      <c r="E1274">
        <v>115000</v>
      </c>
      <c r="F1274" t="s">
        <v>56</v>
      </c>
      <c r="G1274" t="s">
        <v>56</v>
      </c>
      <c r="H1274" t="s">
        <v>56</v>
      </c>
      <c r="I1274" t="s">
        <v>56</v>
      </c>
      <c r="K1274" t="s">
        <v>56</v>
      </c>
      <c r="L1274">
        <v>0</v>
      </c>
      <c r="N1274">
        <v>1</v>
      </c>
      <c r="O1274">
        <v>0</v>
      </c>
      <c r="P1274">
        <v>0</v>
      </c>
      <c r="Q1274">
        <v>0</v>
      </c>
      <c r="R1274">
        <v>0</v>
      </c>
      <c r="S1274">
        <v>1</v>
      </c>
      <c r="T1274" t="s">
        <v>32</v>
      </c>
      <c r="U1274" t="s">
        <v>51</v>
      </c>
      <c r="V1274">
        <v>282</v>
      </c>
    </row>
    <row r="1275" spans="1:23" x14ac:dyDescent="0.3">
      <c r="A1275" t="s">
        <v>130</v>
      </c>
      <c r="B1275" t="s">
        <v>58</v>
      </c>
      <c r="C1275" t="s">
        <v>36</v>
      </c>
      <c r="D1275" t="s">
        <v>131</v>
      </c>
      <c r="E1275">
        <v>115000</v>
      </c>
      <c r="F1275" t="s">
        <v>56</v>
      </c>
      <c r="G1275" t="s">
        <v>56</v>
      </c>
      <c r="H1275" t="s">
        <v>56</v>
      </c>
      <c r="I1275" t="s">
        <v>56</v>
      </c>
      <c r="K1275" t="s">
        <v>56</v>
      </c>
      <c r="L1275">
        <v>0</v>
      </c>
      <c r="N1275">
        <v>1</v>
      </c>
      <c r="O1275">
        <v>0</v>
      </c>
      <c r="P1275">
        <v>0</v>
      </c>
      <c r="Q1275">
        <v>0</v>
      </c>
      <c r="R1275">
        <v>0</v>
      </c>
      <c r="S1275">
        <v>1</v>
      </c>
      <c r="T1275" t="s">
        <v>32</v>
      </c>
      <c r="U1275" t="s">
        <v>51</v>
      </c>
      <c r="V1275">
        <v>282</v>
      </c>
    </row>
    <row r="1276" spans="1:23" x14ac:dyDescent="0.3">
      <c r="A1276" t="s">
        <v>1297</v>
      </c>
      <c r="B1276" t="s">
        <v>387</v>
      </c>
      <c r="C1276" t="s">
        <v>36</v>
      </c>
      <c r="D1276" t="s">
        <v>1298</v>
      </c>
      <c r="E1276">
        <v>115000</v>
      </c>
      <c r="F1276" t="s">
        <v>151</v>
      </c>
      <c r="G1276" t="s">
        <v>48</v>
      </c>
      <c r="H1276" t="s">
        <v>80</v>
      </c>
      <c r="I1276" t="s">
        <v>81</v>
      </c>
      <c r="J1276">
        <v>2003</v>
      </c>
      <c r="K1276" t="s">
        <v>166</v>
      </c>
      <c r="L1276">
        <v>1</v>
      </c>
      <c r="M1276">
        <v>4.3</v>
      </c>
      <c r="N1276">
        <v>1</v>
      </c>
      <c r="O1276">
        <v>0</v>
      </c>
      <c r="P1276">
        <v>0</v>
      </c>
      <c r="Q1276">
        <v>0</v>
      </c>
      <c r="R1276">
        <v>0</v>
      </c>
      <c r="S1276">
        <v>0</v>
      </c>
      <c r="T1276" t="s">
        <v>222</v>
      </c>
      <c r="U1276" t="s">
        <v>42</v>
      </c>
      <c r="V1276">
        <v>406</v>
      </c>
      <c r="W1276">
        <v>19</v>
      </c>
    </row>
    <row r="1277" spans="1:23" x14ac:dyDescent="0.3">
      <c r="A1277" t="s">
        <v>1309</v>
      </c>
      <c r="B1277" t="s">
        <v>387</v>
      </c>
      <c r="C1277" t="s">
        <v>128</v>
      </c>
      <c r="D1277" t="s">
        <v>1310</v>
      </c>
      <c r="E1277">
        <v>115000</v>
      </c>
      <c r="F1277" t="s">
        <v>67</v>
      </c>
      <c r="G1277" t="s">
        <v>28</v>
      </c>
      <c r="H1277" t="s">
        <v>29</v>
      </c>
      <c r="I1277" t="s">
        <v>69</v>
      </c>
      <c r="J1277">
        <v>1986</v>
      </c>
      <c r="K1277" t="s">
        <v>204</v>
      </c>
      <c r="L1277">
        <v>1</v>
      </c>
      <c r="M1277">
        <v>3.9</v>
      </c>
      <c r="N1277">
        <v>0</v>
      </c>
      <c r="O1277">
        <v>0</v>
      </c>
      <c r="P1277">
        <v>0</v>
      </c>
      <c r="Q1277">
        <v>0</v>
      </c>
      <c r="R1277">
        <v>0</v>
      </c>
      <c r="S1277">
        <v>0</v>
      </c>
      <c r="T1277" t="s">
        <v>222</v>
      </c>
      <c r="U1277" t="s">
        <v>42</v>
      </c>
      <c r="V1277">
        <v>87</v>
      </c>
      <c r="W1277">
        <v>36</v>
      </c>
    </row>
    <row r="1278" spans="1:23" x14ac:dyDescent="0.3">
      <c r="A1278" t="s">
        <v>1321</v>
      </c>
      <c r="B1278" t="s">
        <v>1322</v>
      </c>
      <c r="C1278" t="s">
        <v>1323</v>
      </c>
      <c r="D1278" t="s">
        <v>1324</v>
      </c>
      <c r="E1278">
        <v>115000</v>
      </c>
      <c r="F1278" t="s">
        <v>67</v>
      </c>
      <c r="G1278" t="s">
        <v>318</v>
      </c>
      <c r="H1278" t="s">
        <v>319</v>
      </c>
      <c r="I1278" t="s">
        <v>320</v>
      </c>
      <c r="J1278">
        <v>1887</v>
      </c>
      <c r="K1278" t="s">
        <v>212</v>
      </c>
      <c r="L1278">
        <v>1</v>
      </c>
      <c r="M1278">
        <v>4.3</v>
      </c>
      <c r="N1278">
        <v>0</v>
      </c>
      <c r="O1278">
        <v>0</v>
      </c>
      <c r="P1278">
        <v>0</v>
      </c>
      <c r="Q1278">
        <v>0</v>
      </c>
      <c r="R1278">
        <v>0</v>
      </c>
      <c r="S1278">
        <v>0</v>
      </c>
      <c r="T1278" t="s">
        <v>92</v>
      </c>
      <c r="U1278" t="s">
        <v>51</v>
      </c>
      <c r="V1278">
        <v>143</v>
      </c>
      <c r="W1278">
        <v>135</v>
      </c>
    </row>
    <row r="1279" spans="1:23" x14ac:dyDescent="0.3">
      <c r="A1279" t="s">
        <v>1321</v>
      </c>
      <c r="B1279" t="s">
        <v>1322</v>
      </c>
      <c r="C1279" t="s">
        <v>1323</v>
      </c>
      <c r="D1279" t="s">
        <v>1324</v>
      </c>
      <c r="E1279">
        <v>115000</v>
      </c>
      <c r="F1279" t="s">
        <v>67</v>
      </c>
      <c r="G1279" t="s">
        <v>318</v>
      </c>
      <c r="H1279" t="s">
        <v>319</v>
      </c>
      <c r="I1279" t="s">
        <v>320</v>
      </c>
      <c r="J1279">
        <v>1887</v>
      </c>
      <c r="K1279" t="s">
        <v>212</v>
      </c>
      <c r="L1279">
        <v>1</v>
      </c>
      <c r="M1279">
        <v>4.3</v>
      </c>
      <c r="N1279">
        <v>0</v>
      </c>
      <c r="O1279">
        <v>0</v>
      </c>
      <c r="P1279">
        <v>0</v>
      </c>
      <c r="Q1279">
        <v>0</v>
      </c>
      <c r="R1279">
        <v>0</v>
      </c>
      <c r="S1279">
        <v>0</v>
      </c>
      <c r="T1279" t="s">
        <v>92</v>
      </c>
      <c r="U1279" t="s">
        <v>51</v>
      </c>
      <c r="V1279">
        <v>143</v>
      </c>
      <c r="W1279">
        <v>135</v>
      </c>
    </row>
    <row r="1280" spans="1:23" x14ac:dyDescent="0.3">
      <c r="A1280" t="s">
        <v>1321</v>
      </c>
      <c r="B1280" t="s">
        <v>1322</v>
      </c>
      <c r="C1280" t="s">
        <v>1323</v>
      </c>
      <c r="D1280" t="s">
        <v>1324</v>
      </c>
      <c r="E1280">
        <v>115000</v>
      </c>
      <c r="F1280" t="s">
        <v>67</v>
      </c>
      <c r="G1280" t="s">
        <v>318</v>
      </c>
      <c r="H1280" t="s">
        <v>319</v>
      </c>
      <c r="I1280" t="s">
        <v>320</v>
      </c>
      <c r="J1280">
        <v>1887</v>
      </c>
      <c r="K1280" t="s">
        <v>212</v>
      </c>
      <c r="L1280">
        <v>1</v>
      </c>
      <c r="M1280">
        <v>4.3</v>
      </c>
      <c r="N1280">
        <v>0</v>
      </c>
      <c r="O1280">
        <v>0</v>
      </c>
      <c r="P1280">
        <v>0</v>
      </c>
      <c r="Q1280">
        <v>0</v>
      </c>
      <c r="R1280">
        <v>0</v>
      </c>
      <c r="S1280">
        <v>0</v>
      </c>
      <c r="T1280" t="s">
        <v>92</v>
      </c>
      <c r="U1280" t="s">
        <v>51</v>
      </c>
      <c r="V1280">
        <v>143</v>
      </c>
      <c r="W1280">
        <v>135</v>
      </c>
    </row>
    <row r="1281" spans="1:23" x14ac:dyDescent="0.3">
      <c r="A1281" t="s">
        <v>1321</v>
      </c>
      <c r="B1281" t="s">
        <v>1322</v>
      </c>
      <c r="C1281" t="s">
        <v>1323</v>
      </c>
      <c r="D1281" t="s">
        <v>1324</v>
      </c>
      <c r="E1281">
        <v>115000</v>
      </c>
      <c r="F1281" t="s">
        <v>67</v>
      </c>
      <c r="G1281" t="s">
        <v>318</v>
      </c>
      <c r="H1281" t="s">
        <v>319</v>
      </c>
      <c r="I1281" t="s">
        <v>320</v>
      </c>
      <c r="J1281">
        <v>1887</v>
      </c>
      <c r="K1281" t="s">
        <v>212</v>
      </c>
      <c r="L1281">
        <v>1</v>
      </c>
      <c r="M1281">
        <v>4.3</v>
      </c>
      <c r="N1281">
        <v>0</v>
      </c>
      <c r="O1281">
        <v>0</v>
      </c>
      <c r="P1281">
        <v>0</v>
      </c>
      <c r="Q1281">
        <v>0</v>
      </c>
      <c r="R1281">
        <v>0</v>
      </c>
      <c r="S1281">
        <v>0</v>
      </c>
      <c r="T1281" t="s">
        <v>92</v>
      </c>
      <c r="U1281" t="s">
        <v>51</v>
      </c>
      <c r="V1281">
        <v>143</v>
      </c>
      <c r="W1281">
        <v>135</v>
      </c>
    </row>
    <row r="1282" spans="1:23" x14ac:dyDescent="0.3">
      <c r="A1282" t="s">
        <v>1321</v>
      </c>
      <c r="B1282" t="s">
        <v>1322</v>
      </c>
      <c r="C1282" t="s">
        <v>1323</v>
      </c>
      <c r="D1282" t="s">
        <v>1324</v>
      </c>
      <c r="E1282">
        <v>115000</v>
      </c>
      <c r="F1282" t="s">
        <v>67</v>
      </c>
      <c r="G1282" t="s">
        <v>318</v>
      </c>
      <c r="H1282" t="s">
        <v>319</v>
      </c>
      <c r="I1282" t="s">
        <v>320</v>
      </c>
      <c r="J1282">
        <v>1887</v>
      </c>
      <c r="K1282" t="s">
        <v>212</v>
      </c>
      <c r="L1282">
        <v>1</v>
      </c>
      <c r="M1282">
        <v>4.3</v>
      </c>
      <c r="N1282">
        <v>0</v>
      </c>
      <c r="O1282">
        <v>0</v>
      </c>
      <c r="P1282">
        <v>0</v>
      </c>
      <c r="Q1282">
        <v>0</v>
      </c>
      <c r="R1282">
        <v>0</v>
      </c>
      <c r="S1282">
        <v>0</v>
      </c>
      <c r="T1282" t="s">
        <v>92</v>
      </c>
      <c r="U1282" t="s">
        <v>51</v>
      </c>
      <c r="V1282">
        <v>143</v>
      </c>
      <c r="W1282">
        <v>135</v>
      </c>
    </row>
    <row r="1283" spans="1:23" x14ac:dyDescent="0.3">
      <c r="A1283" t="s">
        <v>1966</v>
      </c>
      <c r="B1283" t="s">
        <v>1766</v>
      </c>
      <c r="C1283" t="s">
        <v>36</v>
      </c>
      <c r="D1283" t="s">
        <v>1967</v>
      </c>
      <c r="E1283">
        <v>115000</v>
      </c>
      <c r="F1283" t="s">
        <v>151</v>
      </c>
      <c r="G1283" t="s">
        <v>48</v>
      </c>
      <c r="H1283" t="s">
        <v>29</v>
      </c>
      <c r="I1283" t="s">
        <v>64</v>
      </c>
      <c r="J1283">
        <v>2018</v>
      </c>
      <c r="K1283" t="s">
        <v>173</v>
      </c>
      <c r="L1283">
        <v>0</v>
      </c>
      <c r="M1283">
        <v>5</v>
      </c>
      <c r="N1283">
        <v>0</v>
      </c>
      <c r="O1283">
        <v>0</v>
      </c>
      <c r="P1283">
        <v>0</v>
      </c>
      <c r="Q1283">
        <v>1</v>
      </c>
      <c r="R1283">
        <v>0</v>
      </c>
      <c r="S1283">
        <v>1</v>
      </c>
      <c r="T1283" t="s">
        <v>1725</v>
      </c>
      <c r="U1283" t="s">
        <v>51</v>
      </c>
      <c r="V1283">
        <v>696</v>
      </c>
      <c r="W1283">
        <v>4</v>
      </c>
    </row>
    <row r="1284" spans="1:23" x14ac:dyDescent="0.3">
      <c r="A1284" t="s">
        <v>1966</v>
      </c>
      <c r="B1284" t="s">
        <v>1766</v>
      </c>
      <c r="C1284" t="s">
        <v>36</v>
      </c>
      <c r="D1284" t="s">
        <v>1967</v>
      </c>
      <c r="E1284">
        <v>115000</v>
      </c>
      <c r="F1284" t="s">
        <v>151</v>
      </c>
      <c r="G1284" t="s">
        <v>48</v>
      </c>
      <c r="H1284" t="s">
        <v>29</v>
      </c>
      <c r="I1284" t="s">
        <v>64</v>
      </c>
      <c r="J1284">
        <v>2018</v>
      </c>
      <c r="K1284" t="s">
        <v>173</v>
      </c>
      <c r="L1284">
        <v>0</v>
      </c>
      <c r="M1284">
        <v>5</v>
      </c>
      <c r="N1284">
        <v>0</v>
      </c>
      <c r="O1284">
        <v>0</v>
      </c>
      <c r="P1284">
        <v>0</v>
      </c>
      <c r="Q1284">
        <v>1</v>
      </c>
      <c r="R1284">
        <v>0</v>
      </c>
      <c r="S1284">
        <v>1</v>
      </c>
      <c r="T1284" t="s">
        <v>1725</v>
      </c>
      <c r="U1284" t="s">
        <v>51</v>
      </c>
      <c r="V1284">
        <v>696</v>
      </c>
      <c r="W1284">
        <v>4</v>
      </c>
    </row>
    <row r="1285" spans="1:23" x14ac:dyDescent="0.3">
      <c r="A1285" t="s">
        <v>226</v>
      </c>
      <c r="B1285" t="s">
        <v>227</v>
      </c>
      <c r="C1285" t="s">
        <v>45</v>
      </c>
      <c r="D1285" t="s">
        <v>228</v>
      </c>
      <c r="E1285">
        <v>115151</v>
      </c>
      <c r="F1285" t="s">
        <v>67</v>
      </c>
      <c r="G1285" t="s">
        <v>28</v>
      </c>
      <c r="H1285" t="s">
        <v>29</v>
      </c>
      <c r="I1285" t="s">
        <v>64</v>
      </c>
      <c r="J1285">
        <v>2009</v>
      </c>
      <c r="K1285" t="s">
        <v>41</v>
      </c>
      <c r="L1285">
        <v>0</v>
      </c>
      <c r="M1285">
        <v>4.2</v>
      </c>
      <c r="N1285">
        <v>1</v>
      </c>
      <c r="O1285">
        <v>1</v>
      </c>
      <c r="P1285">
        <v>0</v>
      </c>
      <c r="Q1285">
        <v>1</v>
      </c>
      <c r="R1285">
        <v>0</v>
      </c>
      <c r="S1285">
        <v>1</v>
      </c>
      <c r="T1285" t="s">
        <v>32</v>
      </c>
      <c r="U1285" t="s">
        <v>51</v>
      </c>
      <c r="V1285">
        <v>616</v>
      </c>
      <c r="W1285">
        <v>13</v>
      </c>
    </row>
    <row r="1286" spans="1:23" x14ac:dyDescent="0.3">
      <c r="A1286" t="s">
        <v>226</v>
      </c>
      <c r="B1286" t="s">
        <v>227</v>
      </c>
      <c r="C1286" t="s">
        <v>45</v>
      </c>
      <c r="D1286" t="s">
        <v>504</v>
      </c>
      <c r="E1286">
        <v>115151</v>
      </c>
      <c r="F1286" t="s">
        <v>67</v>
      </c>
      <c r="G1286" t="s">
        <v>28</v>
      </c>
      <c r="H1286" t="s">
        <v>29</v>
      </c>
      <c r="I1286" t="s">
        <v>64</v>
      </c>
      <c r="J1286">
        <v>2009</v>
      </c>
      <c r="K1286" t="s">
        <v>41</v>
      </c>
      <c r="L1286">
        <v>0</v>
      </c>
      <c r="M1286">
        <v>4.2</v>
      </c>
      <c r="N1286">
        <v>1</v>
      </c>
      <c r="O1286">
        <v>1</v>
      </c>
      <c r="P1286">
        <v>0</v>
      </c>
      <c r="Q1286">
        <v>1</v>
      </c>
      <c r="R1286">
        <v>0</v>
      </c>
      <c r="S1286">
        <v>1</v>
      </c>
      <c r="T1286" t="s">
        <v>32</v>
      </c>
      <c r="U1286" t="s">
        <v>51</v>
      </c>
      <c r="V1286">
        <v>614</v>
      </c>
      <c r="W1286">
        <v>13</v>
      </c>
    </row>
    <row r="1287" spans="1:23" x14ac:dyDescent="0.3">
      <c r="A1287" t="s">
        <v>226</v>
      </c>
      <c r="B1287" t="s">
        <v>227</v>
      </c>
      <c r="C1287" t="s">
        <v>45</v>
      </c>
      <c r="D1287" t="s">
        <v>504</v>
      </c>
      <c r="E1287">
        <v>115151</v>
      </c>
      <c r="F1287" t="s">
        <v>67</v>
      </c>
      <c r="G1287" t="s">
        <v>28</v>
      </c>
      <c r="H1287" t="s">
        <v>29</v>
      </c>
      <c r="I1287" t="s">
        <v>64</v>
      </c>
      <c r="J1287">
        <v>2009</v>
      </c>
      <c r="K1287" t="s">
        <v>41</v>
      </c>
      <c r="L1287">
        <v>0</v>
      </c>
      <c r="M1287">
        <v>4.2</v>
      </c>
      <c r="N1287">
        <v>1</v>
      </c>
      <c r="O1287">
        <v>1</v>
      </c>
      <c r="P1287">
        <v>0</v>
      </c>
      <c r="Q1287">
        <v>1</v>
      </c>
      <c r="R1287">
        <v>0</v>
      </c>
      <c r="S1287">
        <v>1</v>
      </c>
      <c r="T1287" t="s">
        <v>32</v>
      </c>
      <c r="U1287" t="s">
        <v>51</v>
      </c>
      <c r="V1287">
        <v>614</v>
      </c>
      <c r="W1287">
        <v>13</v>
      </c>
    </row>
    <row r="1288" spans="1:23" x14ac:dyDescent="0.3">
      <c r="A1288" t="s">
        <v>518</v>
      </c>
      <c r="B1288" t="s">
        <v>58</v>
      </c>
      <c r="C1288" t="s">
        <v>519</v>
      </c>
      <c r="D1288" t="s">
        <v>520</v>
      </c>
      <c r="E1288">
        <v>115673</v>
      </c>
      <c r="F1288" t="s">
        <v>27</v>
      </c>
      <c r="G1288" t="s">
        <v>28</v>
      </c>
      <c r="H1288" t="s">
        <v>29</v>
      </c>
      <c r="I1288" t="s">
        <v>49</v>
      </c>
      <c r="J1288">
        <v>1984</v>
      </c>
      <c r="K1288" t="s">
        <v>31</v>
      </c>
      <c r="L1288">
        <v>0</v>
      </c>
      <c r="M1288">
        <v>4.3</v>
      </c>
      <c r="N1288">
        <v>1</v>
      </c>
      <c r="O1288">
        <v>1</v>
      </c>
      <c r="P1288">
        <v>0</v>
      </c>
      <c r="Q1288">
        <v>1</v>
      </c>
      <c r="R1288">
        <v>1</v>
      </c>
      <c r="S1288">
        <v>1</v>
      </c>
      <c r="T1288" t="s">
        <v>32</v>
      </c>
      <c r="U1288" t="s">
        <v>51</v>
      </c>
      <c r="V1288">
        <v>626</v>
      </c>
      <c r="W1288">
        <v>38</v>
      </c>
    </row>
    <row r="1289" spans="1:23" x14ac:dyDescent="0.3">
      <c r="A1289" t="s">
        <v>518</v>
      </c>
      <c r="B1289" t="s">
        <v>58</v>
      </c>
      <c r="C1289" t="s">
        <v>519</v>
      </c>
      <c r="D1289" t="s">
        <v>838</v>
      </c>
      <c r="E1289">
        <v>115673</v>
      </c>
      <c r="F1289" t="s">
        <v>27</v>
      </c>
      <c r="G1289" t="s">
        <v>28</v>
      </c>
      <c r="H1289" t="s">
        <v>29</v>
      </c>
      <c r="I1289" t="s">
        <v>49</v>
      </c>
      <c r="J1289">
        <v>1984</v>
      </c>
      <c r="K1289" t="s">
        <v>31</v>
      </c>
      <c r="L1289">
        <v>0</v>
      </c>
      <c r="M1289">
        <v>4.3</v>
      </c>
      <c r="N1289">
        <v>1</v>
      </c>
      <c r="O1289">
        <v>1</v>
      </c>
      <c r="P1289">
        <v>0</v>
      </c>
      <c r="Q1289">
        <v>1</v>
      </c>
      <c r="R1289">
        <v>1</v>
      </c>
      <c r="S1289">
        <v>1</v>
      </c>
      <c r="T1289" t="s">
        <v>32</v>
      </c>
      <c r="U1289" t="s">
        <v>51</v>
      </c>
      <c r="V1289">
        <v>628</v>
      </c>
      <c r="W1289">
        <v>38</v>
      </c>
    </row>
    <row r="1290" spans="1:23" x14ac:dyDescent="0.3">
      <c r="A1290" t="s">
        <v>518</v>
      </c>
      <c r="B1290" t="s">
        <v>58</v>
      </c>
      <c r="C1290" t="s">
        <v>519</v>
      </c>
      <c r="D1290" t="s">
        <v>838</v>
      </c>
      <c r="E1290">
        <v>115673</v>
      </c>
      <c r="F1290" t="s">
        <v>27</v>
      </c>
      <c r="G1290" t="s">
        <v>28</v>
      </c>
      <c r="H1290" t="s">
        <v>29</v>
      </c>
      <c r="I1290" t="s">
        <v>49</v>
      </c>
      <c r="J1290">
        <v>1984</v>
      </c>
      <c r="K1290" t="s">
        <v>31</v>
      </c>
      <c r="L1290">
        <v>0</v>
      </c>
      <c r="M1290">
        <v>4.3</v>
      </c>
      <c r="N1290">
        <v>1</v>
      </c>
      <c r="O1290">
        <v>1</v>
      </c>
      <c r="P1290">
        <v>0</v>
      </c>
      <c r="Q1290">
        <v>1</v>
      </c>
      <c r="R1290">
        <v>1</v>
      </c>
      <c r="S1290">
        <v>1</v>
      </c>
      <c r="T1290" t="s">
        <v>32</v>
      </c>
      <c r="U1290" t="s">
        <v>51</v>
      </c>
      <c r="V1290">
        <v>628</v>
      </c>
      <c r="W1290">
        <v>38</v>
      </c>
    </row>
    <row r="1291" spans="1:23" x14ac:dyDescent="0.3">
      <c r="A1291" t="s">
        <v>518</v>
      </c>
      <c r="B1291" t="s">
        <v>58</v>
      </c>
      <c r="C1291" t="s">
        <v>519</v>
      </c>
      <c r="D1291" t="s">
        <v>850</v>
      </c>
      <c r="E1291">
        <v>115673</v>
      </c>
      <c r="F1291" t="s">
        <v>27</v>
      </c>
      <c r="G1291" t="s">
        <v>28</v>
      </c>
      <c r="H1291" t="s">
        <v>29</v>
      </c>
      <c r="I1291" t="s">
        <v>49</v>
      </c>
      <c r="J1291">
        <v>1984</v>
      </c>
      <c r="K1291" t="s">
        <v>31</v>
      </c>
      <c r="L1291">
        <v>0</v>
      </c>
      <c r="M1291">
        <v>4.3</v>
      </c>
      <c r="N1291">
        <v>1</v>
      </c>
      <c r="O1291">
        <v>1</v>
      </c>
      <c r="P1291">
        <v>0</v>
      </c>
      <c r="Q1291">
        <v>1</v>
      </c>
      <c r="R1291">
        <v>1</v>
      </c>
      <c r="S1291">
        <v>1</v>
      </c>
      <c r="T1291" t="s">
        <v>32</v>
      </c>
      <c r="U1291" t="s">
        <v>51</v>
      </c>
      <c r="V1291">
        <v>628</v>
      </c>
      <c r="W1291">
        <v>38</v>
      </c>
    </row>
    <row r="1292" spans="1:23" x14ac:dyDescent="0.3">
      <c r="A1292" t="s">
        <v>518</v>
      </c>
      <c r="B1292" t="s">
        <v>58</v>
      </c>
      <c r="C1292" t="s">
        <v>519</v>
      </c>
      <c r="D1292" t="s">
        <v>520</v>
      </c>
      <c r="E1292">
        <v>115673</v>
      </c>
      <c r="F1292" t="s">
        <v>27</v>
      </c>
      <c r="G1292" t="s">
        <v>28</v>
      </c>
      <c r="H1292" t="s">
        <v>29</v>
      </c>
      <c r="I1292" t="s">
        <v>49</v>
      </c>
      <c r="J1292">
        <v>1984</v>
      </c>
      <c r="K1292" t="s">
        <v>31</v>
      </c>
      <c r="L1292">
        <v>0</v>
      </c>
      <c r="M1292">
        <v>4.3</v>
      </c>
      <c r="N1292">
        <v>1</v>
      </c>
      <c r="O1292">
        <v>1</v>
      </c>
      <c r="P1292">
        <v>0</v>
      </c>
      <c r="Q1292">
        <v>1</v>
      </c>
      <c r="R1292">
        <v>1</v>
      </c>
      <c r="S1292">
        <v>1</v>
      </c>
      <c r="T1292" t="s">
        <v>32</v>
      </c>
      <c r="U1292" t="s">
        <v>51</v>
      </c>
      <c r="V1292">
        <v>626</v>
      </c>
      <c r="W1292">
        <v>38</v>
      </c>
    </row>
    <row r="1293" spans="1:23" x14ac:dyDescent="0.3">
      <c r="A1293" t="s">
        <v>518</v>
      </c>
      <c r="B1293" t="s">
        <v>58</v>
      </c>
      <c r="C1293" t="s">
        <v>519</v>
      </c>
      <c r="D1293" t="s">
        <v>850</v>
      </c>
      <c r="E1293">
        <v>115673</v>
      </c>
      <c r="F1293" t="s">
        <v>27</v>
      </c>
      <c r="G1293" t="s">
        <v>28</v>
      </c>
      <c r="H1293" t="s">
        <v>29</v>
      </c>
      <c r="I1293" t="s">
        <v>49</v>
      </c>
      <c r="J1293">
        <v>1984</v>
      </c>
      <c r="K1293" t="s">
        <v>31</v>
      </c>
      <c r="L1293">
        <v>0</v>
      </c>
      <c r="M1293">
        <v>4.3</v>
      </c>
      <c r="N1293">
        <v>1</v>
      </c>
      <c r="O1293">
        <v>1</v>
      </c>
      <c r="P1293">
        <v>0</v>
      </c>
      <c r="Q1293">
        <v>1</v>
      </c>
      <c r="R1293">
        <v>1</v>
      </c>
      <c r="S1293">
        <v>1</v>
      </c>
      <c r="T1293" t="s">
        <v>32</v>
      </c>
      <c r="U1293" t="s">
        <v>51</v>
      </c>
      <c r="V1293">
        <v>628</v>
      </c>
      <c r="W1293">
        <v>38</v>
      </c>
    </row>
    <row r="1294" spans="1:23" x14ac:dyDescent="0.3">
      <c r="A1294" t="s">
        <v>518</v>
      </c>
      <c r="B1294" t="s">
        <v>58</v>
      </c>
      <c r="C1294" t="s">
        <v>519</v>
      </c>
      <c r="D1294" t="s">
        <v>520</v>
      </c>
      <c r="E1294">
        <v>115673</v>
      </c>
      <c r="F1294" t="s">
        <v>27</v>
      </c>
      <c r="G1294" t="s">
        <v>28</v>
      </c>
      <c r="H1294" t="s">
        <v>29</v>
      </c>
      <c r="I1294" t="s">
        <v>49</v>
      </c>
      <c r="J1294">
        <v>1984</v>
      </c>
      <c r="K1294" t="s">
        <v>31</v>
      </c>
      <c r="L1294">
        <v>0</v>
      </c>
      <c r="M1294">
        <v>4.3</v>
      </c>
      <c r="N1294">
        <v>1</v>
      </c>
      <c r="O1294">
        <v>1</v>
      </c>
      <c r="P1294">
        <v>0</v>
      </c>
      <c r="Q1294">
        <v>1</v>
      </c>
      <c r="R1294">
        <v>1</v>
      </c>
      <c r="S1294">
        <v>1</v>
      </c>
      <c r="T1294" t="s">
        <v>32</v>
      </c>
      <c r="U1294" t="s">
        <v>51</v>
      </c>
      <c r="V1294">
        <v>626</v>
      </c>
      <c r="W1294">
        <v>38</v>
      </c>
    </row>
    <row r="1295" spans="1:23" x14ac:dyDescent="0.3">
      <c r="A1295" t="s">
        <v>518</v>
      </c>
      <c r="B1295" t="s">
        <v>58</v>
      </c>
      <c r="C1295" t="s">
        <v>519</v>
      </c>
      <c r="D1295" t="s">
        <v>520</v>
      </c>
      <c r="E1295">
        <v>115673</v>
      </c>
      <c r="F1295" t="s">
        <v>27</v>
      </c>
      <c r="G1295" t="s">
        <v>28</v>
      </c>
      <c r="H1295" t="s">
        <v>29</v>
      </c>
      <c r="I1295" t="s">
        <v>49</v>
      </c>
      <c r="J1295">
        <v>1984</v>
      </c>
      <c r="K1295" t="s">
        <v>31</v>
      </c>
      <c r="L1295">
        <v>0</v>
      </c>
      <c r="M1295">
        <v>4.3</v>
      </c>
      <c r="N1295">
        <v>1</v>
      </c>
      <c r="O1295">
        <v>1</v>
      </c>
      <c r="P1295">
        <v>0</v>
      </c>
      <c r="Q1295">
        <v>1</v>
      </c>
      <c r="R1295">
        <v>1</v>
      </c>
      <c r="S1295">
        <v>1</v>
      </c>
      <c r="T1295" t="s">
        <v>32</v>
      </c>
      <c r="U1295" t="s">
        <v>51</v>
      </c>
      <c r="V1295">
        <v>626</v>
      </c>
      <c r="W1295">
        <v>38</v>
      </c>
    </row>
    <row r="1296" spans="1:23" x14ac:dyDescent="0.3">
      <c r="A1296" t="s">
        <v>518</v>
      </c>
      <c r="B1296" t="s">
        <v>58</v>
      </c>
      <c r="C1296" t="s">
        <v>519</v>
      </c>
      <c r="D1296" t="s">
        <v>850</v>
      </c>
      <c r="E1296">
        <v>115673</v>
      </c>
      <c r="F1296" t="s">
        <v>27</v>
      </c>
      <c r="G1296" t="s">
        <v>28</v>
      </c>
      <c r="H1296" t="s">
        <v>29</v>
      </c>
      <c r="I1296" t="s">
        <v>49</v>
      </c>
      <c r="J1296">
        <v>1984</v>
      </c>
      <c r="K1296" t="s">
        <v>31</v>
      </c>
      <c r="L1296">
        <v>0</v>
      </c>
      <c r="M1296">
        <v>4.3</v>
      </c>
      <c r="N1296">
        <v>1</v>
      </c>
      <c r="O1296">
        <v>1</v>
      </c>
      <c r="P1296">
        <v>0</v>
      </c>
      <c r="Q1296">
        <v>1</v>
      </c>
      <c r="R1296">
        <v>1</v>
      </c>
      <c r="S1296">
        <v>1</v>
      </c>
      <c r="T1296" t="s">
        <v>32</v>
      </c>
      <c r="U1296" t="s">
        <v>51</v>
      </c>
      <c r="V1296">
        <v>628</v>
      </c>
      <c r="W1296">
        <v>38</v>
      </c>
    </row>
    <row r="1297" spans="1:23" x14ac:dyDescent="0.3">
      <c r="A1297" t="s">
        <v>518</v>
      </c>
      <c r="B1297" t="s">
        <v>58</v>
      </c>
      <c r="C1297" t="s">
        <v>519</v>
      </c>
      <c r="D1297" t="s">
        <v>838</v>
      </c>
      <c r="E1297">
        <v>115673</v>
      </c>
      <c r="F1297" t="s">
        <v>27</v>
      </c>
      <c r="G1297" t="s">
        <v>28</v>
      </c>
      <c r="H1297" t="s">
        <v>29</v>
      </c>
      <c r="I1297" t="s">
        <v>49</v>
      </c>
      <c r="J1297">
        <v>1984</v>
      </c>
      <c r="K1297" t="s">
        <v>31</v>
      </c>
      <c r="L1297">
        <v>0</v>
      </c>
      <c r="M1297">
        <v>4.3</v>
      </c>
      <c r="N1297">
        <v>1</v>
      </c>
      <c r="O1297">
        <v>1</v>
      </c>
      <c r="P1297">
        <v>0</v>
      </c>
      <c r="Q1297">
        <v>1</v>
      </c>
      <c r="R1297">
        <v>1</v>
      </c>
      <c r="S1297">
        <v>1</v>
      </c>
      <c r="T1297" t="s">
        <v>32</v>
      </c>
      <c r="U1297" t="s">
        <v>51</v>
      </c>
      <c r="V1297">
        <v>628</v>
      </c>
      <c r="W1297">
        <v>38</v>
      </c>
    </row>
    <row r="1298" spans="1:23" x14ac:dyDescent="0.3">
      <c r="A1298" t="s">
        <v>518</v>
      </c>
      <c r="B1298" t="s">
        <v>58</v>
      </c>
      <c r="C1298" t="s">
        <v>519</v>
      </c>
      <c r="D1298" t="s">
        <v>850</v>
      </c>
      <c r="E1298">
        <v>115673</v>
      </c>
      <c r="F1298" t="s">
        <v>27</v>
      </c>
      <c r="G1298" t="s">
        <v>28</v>
      </c>
      <c r="H1298" t="s">
        <v>29</v>
      </c>
      <c r="I1298" t="s">
        <v>49</v>
      </c>
      <c r="J1298">
        <v>1984</v>
      </c>
      <c r="K1298" t="s">
        <v>31</v>
      </c>
      <c r="L1298">
        <v>0</v>
      </c>
      <c r="M1298">
        <v>4.3</v>
      </c>
      <c r="N1298">
        <v>1</v>
      </c>
      <c r="O1298">
        <v>1</v>
      </c>
      <c r="P1298">
        <v>0</v>
      </c>
      <c r="Q1298">
        <v>1</v>
      </c>
      <c r="R1298">
        <v>1</v>
      </c>
      <c r="S1298">
        <v>1</v>
      </c>
      <c r="T1298" t="s">
        <v>32</v>
      </c>
      <c r="U1298" t="s">
        <v>51</v>
      </c>
      <c r="V1298">
        <v>628</v>
      </c>
      <c r="W1298">
        <v>38</v>
      </c>
    </row>
    <row r="1299" spans="1:23" x14ac:dyDescent="0.3">
      <c r="A1299" t="s">
        <v>518</v>
      </c>
      <c r="B1299" t="s">
        <v>58</v>
      </c>
      <c r="C1299" t="s">
        <v>519</v>
      </c>
      <c r="D1299" t="s">
        <v>838</v>
      </c>
      <c r="E1299">
        <v>115673</v>
      </c>
      <c r="F1299" t="s">
        <v>27</v>
      </c>
      <c r="G1299" t="s">
        <v>28</v>
      </c>
      <c r="H1299" t="s">
        <v>29</v>
      </c>
      <c r="I1299" t="s">
        <v>49</v>
      </c>
      <c r="J1299">
        <v>1984</v>
      </c>
      <c r="K1299" t="s">
        <v>31</v>
      </c>
      <c r="L1299">
        <v>0</v>
      </c>
      <c r="M1299">
        <v>4.3</v>
      </c>
      <c r="N1299">
        <v>1</v>
      </c>
      <c r="O1299">
        <v>1</v>
      </c>
      <c r="P1299">
        <v>0</v>
      </c>
      <c r="Q1299">
        <v>1</v>
      </c>
      <c r="R1299">
        <v>1</v>
      </c>
      <c r="S1299">
        <v>1</v>
      </c>
      <c r="T1299" t="s">
        <v>32</v>
      </c>
      <c r="U1299" t="s">
        <v>51</v>
      </c>
      <c r="V1299">
        <v>628</v>
      </c>
      <c r="W1299">
        <v>38</v>
      </c>
    </row>
    <row r="1300" spans="1:23" x14ac:dyDescent="0.3">
      <c r="A1300" t="s">
        <v>518</v>
      </c>
      <c r="B1300" t="s">
        <v>58</v>
      </c>
      <c r="C1300" t="s">
        <v>519</v>
      </c>
      <c r="D1300" t="s">
        <v>838</v>
      </c>
      <c r="E1300">
        <v>115673</v>
      </c>
      <c r="F1300" t="s">
        <v>27</v>
      </c>
      <c r="G1300" t="s">
        <v>28</v>
      </c>
      <c r="H1300" t="s">
        <v>29</v>
      </c>
      <c r="I1300" t="s">
        <v>49</v>
      </c>
      <c r="J1300">
        <v>1984</v>
      </c>
      <c r="K1300" t="s">
        <v>31</v>
      </c>
      <c r="L1300">
        <v>0</v>
      </c>
      <c r="M1300">
        <v>4.3</v>
      </c>
      <c r="N1300">
        <v>1</v>
      </c>
      <c r="O1300">
        <v>1</v>
      </c>
      <c r="P1300">
        <v>0</v>
      </c>
      <c r="Q1300">
        <v>1</v>
      </c>
      <c r="R1300">
        <v>1</v>
      </c>
      <c r="S1300">
        <v>1</v>
      </c>
      <c r="T1300" t="s">
        <v>32</v>
      </c>
      <c r="U1300" t="s">
        <v>51</v>
      </c>
      <c r="V1300">
        <v>628</v>
      </c>
      <c r="W1300">
        <v>38</v>
      </c>
    </row>
    <row r="1301" spans="1:23" x14ac:dyDescent="0.3">
      <c r="A1301" t="s">
        <v>518</v>
      </c>
      <c r="B1301" t="s">
        <v>58</v>
      </c>
      <c r="C1301" t="s">
        <v>519</v>
      </c>
      <c r="D1301" t="s">
        <v>850</v>
      </c>
      <c r="E1301">
        <v>115673</v>
      </c>
      <c r="F1301" t="s">
        <v>27</v>
      </c>
      <c r="G1301" t="s">
        <v>28</v>
      </c>
      <c r="H1301" t="s">
        <v>29</v>
      </c>
      <c r="I1301" t="s">
        <v>49</v>
      </c>
      <c r="J1301">
        <v>1984</v>
      </c>
      <c r="K1301" t="s">
        <v>31</v>
      </c>
      <c r="L1301">
        <v>0</v>
      </c>
      <c r="M1301">
        <v>4.3</v>
      </c>
      <c r="N1301">
        <v>1</v>
      </c>
      <c r="O1301">
        <v>1</v>
      </c>
      <c r="P1301">
        <v>0</v>
      </c>
      <c r="Q1301">
        <v>1</v>
      </c>
      <c r="R1301">
        <v>1</v>
      </c>
      <c r="S1301">
        <v>1</v>
      </c>
      <c r="T1301" t="s">
        <v>32</v>
      </c>
      <c r="U1301" t="s">
        <v>51</v>
      </c>
      <c r="V1301">
        <v>628</v>
      </c>
      <c r="W1301">
        <v>38</v>
      </c>
    </row>
    <row r="1302" spans="1:23" x14ac:dyDescent="0.3">
      <c r="A1302" t="s">
        <v>518</v>
      </c>
      <c r="B1302" t="s">
        <v>58</v>
      </c>
      <c r="C1302" t="s">
        <v>519</v>
      </c>
      <c r="D1302" t="s">
        <v>838</v>
      </c>
      <c r="E1302">
        <v>115673</v>
      </c>
      <c r="F1302" t="s">
        <v>27</v>
      </c>
      <c r="G1302" t="s">
        <v>28</v>
      </c>
      <c r="H1302" t="s">
        <v>29</v>
      </c>
      <c r="I1302" t="s">
        <v>49</v>
      </c>
      <c r="J1302">
        <v>1984</v>
      </c>
      <c r="K1302" t="s">
        <v>31</v>
      </c>
      <c r="L1302">
        <v>0</v>
      </c>
      <c r="M1302">
        <v>4.3</v>
      </c>
      <c r="N1302">
        <v>1</v>
      </c>
      <c r="O1302">
        <v>1</v>
      </c>
      <c r="P1302">
        <v>0</v>
      </c>
      <c r="Q1302">
        <v>1</v>
      </c>
      <c r="R1302">
        <v>1</v>
      </c>
      <c r="S1302">
        <v>1</v>
      </c>
      <c r="T1302" t="s">
        <v>32</v>
      </c>
      <c r="U1302" t="s">
        <v>51</v>
      </c>
      <c r="V1302">
        <v>628</v>
      </c>
      <c r="W1302">
        <v>38</v>
      </c>
    </row>
    <row r="1303" spans="1:23" x14ac:dyDescent="0.3">
      <c r="A1303" t="s">
        <v>518</v>
      </c>
      <c r="B1303" t="s">
        <v>58</v>
      </c>
      <c r="C1303" t="s">
        <v>519</v>
      </c>
      <c r="D1303" t="s">
        <v>520</v>
      </c>
      <c r="E1303">
        <v>115673</v>
      </c>
      <c r="F1303" t="s">
        <v>27</v>
      </c>
      <c r="G1303" t="s">
        <v>28</v>
      </c>
      <c r="H1303" t="s">
        <v>29</v>
      </c>
      <c r="I1303" t="s">
        <v>49</v>
      </c>
      <c r="J1303">
        <v>1984</v>
      </c>
      <c r="K1303" t="s">
        <v>31</v>
      </c>
      <c r="L1303">
        <v>0</v>
      </c>
      <c r="M1303">
        <v>4.3</v>
      </c>
      <c r="N1303">
        <v>1</v>
      </c>
      <c r="O1303">
        <v>1</v>
      </c>
      <c r="P1303">
        <v>0</v>
      </c>
      <c r="Q1303">
        <v>1</v>
      </c>
      <c r="R1303">
        <v>1</v>
      </c>
      <c r="S1303">
        <v>1</v>
      </c>
      <c r="T1303" t="s">
        <v>32</v>
      </c>
      <c r="U1303" t="s">
        <v>51</v>
      </c>
      <c r="V1303">
        <v>626</v>
      </c>
      <c r="W1303">
        <v>38</v>
      </c>
    </row>
    <row r="1304" spans="1:23" x14ac:dyDescent="0.3">
      <c r="A1304" t="s">
        <v>518</v>
      </c>
      <c r="B1304" t="s">
        <v>58</v>
      </c>
      <c r="C1304" t="s">
        <v>519</v>
      </c>
      <c r="D1304" t="s">
        <v>838</v>
      </c>
      <c r="E1304">
        <v>115673</v>
      </c>
      <c r="F1304" t="s">
        <v>27</v>
      </c>
      <c r="G1304" t="s">
        <v>28</v>
      </c>
      <c r="H1304" t="s">
        <v>29</v>
      </c>
      <c r="I1304" t="s">
        <v>49</v>
      </c>
      <c r="J1304">
        <v>1984</v>
      </c>
      <c r="K1304" t="s">
        <v>31</v>
      </c>
      <c r="L1304">
        <v>0</v>
      </c>
      <c r="M1304">
        <v>4.3</v>
      </c>
      <c r="N1304">
        <v>1</v>
      </c>
      <c r="O1304">
        <v>1</v>
      </c>
      <c r="P1304">
        <v>0</v>
      </c>
      <c r="Q1304">
        <v>1</v>
      </c>
      <c r="R1304">
        <v>1</v>
      </c>
      <c r="S1304">
        <v>1</v>
      </c>
      <c r="T1304" t="s">
        <v>32</v>
      </c>
      <c r="U1304" t="s">
        <v>51</v>
      </c>
      <c r="V1304">
        <v>628</v>
      </c>
      <c r="W1304">
        <v>38</v>
      </c>
    </row>
    <row r="1305" spans="1:23" x14ac:dyDescent="0.3">
      <c r="A1305" t="s">
        <v>518</v>
      </c>
      <c r="B1305" t="s">
        <v>58</v>
      </c>
      <c r="C1305" t="s">
        <v>519</v>
      </c>
      <c r="D1305" t="s">
        <v>520</v>
      </c>
      <c r="E1305">
        <v>115673</v>
      </c>
      <c r="F1305" t="s">
        <v>27</v>
      </c>
      <c r="G1305" t="s">
        <v>28</v>
      </c>
      <c r="H1305" t="s">
        <v>29</v>
      </c>
      <c r="I1305" t="s">
        <v>49</v>
      </c>
      <c r="J1305">
        <v>1984</v>
      </c>
      <c r="K1305" t="s">
        <v>31</v>
      </c>
      <c r="L1305">
        <v>0</v>
      </c>
      <c r="M1305">
        <v>4.3</v>
      </c>
      <c r="N1305">
        <v>1</v>
      </c>
      <c r="O1305">
        <v>1</v>
      </c>
      <c r="P1305">
        <v>0</v>
      </c>
      <c r="Q1305">
        <v>1</v>
      </c>
      <c r="R1305">
        <v>1</v>
      </c>
      <c r="S1305">
        <v>1</v>
      </c>
      <c r="T1305" t="s">
        <v>32</v>
      </c>
      <c r="U1305" t="s">
        <v>51</v>
      </c>
      <c r="V1305">
        <v>626</v>
      </c>
      <c r="W1305">
        <v>38</v>
      </c>
    </row>
    <row r="1306" spans="1:23" x14ac:dyDescent="0.3">
      <c r="A1306" t="s">
        <v>518</v>
      </c>
      <c r="B1306" t="s">
        <v>58</v>
      </c>
      <c r="C1306" t="s">
        <v>519</v>
      </c>
      <c r="D1306" t="s">
        <v>838</v>
      </c>
      <c r="E1306">
        <v>115673</v>
      </c>
      <c r="F1306" t="s">
        <v>27</v>
      </c>
      <c r="G1306" t="s">
        <v>28</v>
      </c>
      <c r="H1306" t="s">
        <v>29</v>
      </c>
      <c r="I1306" t="s">
        <v>49</v>
      </c>
      <c r="J1306">
        <v>1984</v>
      </c>
      <c r="K1306" t="s">
        <v>31</v>
      </c>
      <c r="L1306">
        <v>0</v>
      </c>
      <c r="M1306">
        <v>4.3</v>
      </c>
      <c r="N1306">
        <v>1</v>
      </c>
      <c r="O1306">
        <v>1</v>
      </c>
      <c r="P1306">
        <v>0</v>
      </c>
      <c r="Q1306">
        <v>1</v>
      </c>
      <c r="R1306">
        <v>1</v>
      </c>
      <c r="S1306">
        <v>1</v>
      </c>
      <c r="T1306" t="s">
        <v>32</v>
      </c>
      <c r="U1306" t="s">
        <v>51</v>
      </c>
      <c r="V1306">
        <v>628</v>
      </c>
      <c r="W1306">
        <v>38</v>
      </c>
    </row>
    <row r="1307" spans="1:23" x14ac:dyDescent="0.3">
      <c r="A1307" t="s">
        <v>518</v>
      </c>
      <c r="B1307" t="s">
        <v>58</v>
      </c>
      <c r="C1307" t="s">
        <v>519</v>
      </c>
      <c r="D1307" t="s">
        <v>850</v>
      </c>
      <c r="E1307">
        <v>115673</v>
      </c>
      <c r="F1307" t="s">
        <v>27</v>
      </c>
      <c r="G1307" t="s">
        <v>28</v>
      </c>
      <c r="H1307" t="s">
        <v>29</v>
      </c>
      <c r="I1307" t="s">
        <v>49</v>
      </c>
      <c r="J1307">
        <v>1984</v>
      </c>
      <c r="K1307" t="s">
        <v>31</v>
      </c>
      <c r="L1307">
        <v>0</v>
      </c>
      <c r="M1307">
        <v>4.3</v>
      </c>
      <c r="N1307">
        <v>1</v>
      </c>
      <c r="O1307">
        <v>1</v>
      </c>
      <c r="P1307">
        <v>0</v>
      </c>
      <c r="Q1307">
        <v>1</v>
      </c>
      <c r="R1307">
        <v>1</v>
      </c>
      <c r="S1307">
        <v>1</v>
      </c>
      <c r="T1307" t="s">
        <v>32</v>
      </c>
      <c r="U1307" t="s">
        <v>51</v>
      </c>
      <c r="V1307">
        <v>628</v>
      </c>
      <c r="W1307">
        <v>38</v>
      </c>
    </row>
    <row r="1308" spans="1:23" x14ac:dyDescent="0.3">
      <c r="A1308" t="s">
        <v>518</v>
      </c>
      <c r="B1308" t="s">
        <v>58</v>
      </c>
      <c r="C1308" t="s">
        <v>519</v>
      </c>
      <c r="D1308" t="s">
        <v>850</v>
      </c>
      <c r="E1308">
        <v>115673</v>
      </c>
      <c r="F1308" t="s">
        <v>27</v>
      </c>
      <c r="G1308" t="s">
        <v>28</v>
      </c>
      <c r="H1308" t="s">
        <v>29</v>
      </c>
      <c r="I1308" t="s">
        <v>49</v>
      </c>
      <c r="J1308">
        <v>1984</v>
      </c>
      <c r="K1308" t="s">
        <v>31</v>
      </c>
      <c r="L1308">
        <v>0</v>
      </c>
      <c r="M1308">
        <v>4.3</v>
      </c>
      <c r="N1308">
        <v>1</v>
      </c>
      <c r="O1308">
        <v>1</v>
      </c>
      <c r="P1308">
        <v>0</v>
      </c>
      <c r="Q1308">
        <v>1</v>
      </c>
      <c r="R1308">
        <v>1</v>
      </c>
      <c r="S1308">
        <v>1</v>
      </c>
      <c r="T1308" t="s">
        <v>32</v>
      </c>
      <c r="U1308" t="s">
        <v>51</v>
      </c>
      <c r="V1308">
        <v>628</v>
      </c>
      <c r="W1308">
        <v>38</v>
      </c>
    </row>
    <row r="1309" spans="1:23" x14ac:dyDescent="0.3">
      <c r="A1309" t="s">
        <v>518</v>
      </c>
      <c r="B1309" t="s">
        <v>58</v>
      </c>
      <c r="C1309" t="s">
        <v>519</v>
      </c>
      <c r="D1309" t="s">
        <v>838</v>
      </c>
      <c r="E1309">
        <v>115673</v>
      </c>
      <c r="F1309" t="s">
        <v>27</v>
      </c>
      <c r="G1309" t="s">
        <v>28</v>
      </c>
      <c r="H1309" t="s">
        <v>29</v>
      </c>
      <c r="I1309" t="s">
        <v>49</v>
      </c>
      <c r="J1309">
        <v>1984</v>
      </c>
      <c r="K1309" t="s">
        <v>31</v>
      </c>
      <c r="L1309">
        <v>0</v>
      </c>
      <c r="M1309">
        <v>4.3</v>
      </c>
      <c r="N1309">
        <v>1</v>
      </c>
      <c r="O1309">
        <v>1</v>
      </c>
      <c r="P1309">
        <v>0</v>
      </c>
      <c r="Q1309">
        <v>1</v>
      </c>
      <c r="R1309">
        <v>1</v>
      </c>
      <c r="S1309">
        <v>1</v>
      </c>
      <c r="T1309" t="s">
        <v>32</v>
      </c>
      <c r="U1309" t="s">
        <v>51</v>
      </c>
      <c r="V1309">
        <v>628</v>
      </c>
      <c r="W1309">
        <v>38</v>
      </c>
    </row>
    <row r="1310" spans="1:23" x14ac:dyDescent="0.3">
      <c r="A1310" t="s">
        <v>167</v>
      </c>
      <c r="B1310" t="s">
        <v>127</v>
      </c>
      <c r="C1310" t="s">
        <v>168</v>
      </c>
      <c r="D1310" t="s">
        <v>169</v>
      </c>
      <c r="E1310">
        <v>115874</v>
      </c>
      <c r="F1310" t="s">
        <v>60</v>
      </c>
      <c r="G1310" t="s">
        <v>48</v>
      </c>
      <c r="H1310" t="s">
        <v>80</v>
      </c>
      <c r="I1310" t="s">
        <v>170</v>
      </c>
      <c r="K1310" t="s">
        <v>50</v>
      </c>
      <c r="L1310">
        <v>0</v>
      </c>
      <c r="M1310">
        <v>4.4000000000000004</v>
      </c>
      <c r="N1310">
        <v>1</v>
      </c>
      <c r="O1310">
        <v>0</v>
      </c>
      <c r="P1310">
        <v>0</v>
      </c>
      <c r="Q1310">
        <v>0</v>
      </c>
      <c r="R1310">
        <v>0</v>
      </c>
      <c r="S1310">
        <v>1</v>
      </c>
      <c r="T1310" t="s">
        <v>32</v>
      </c>
      <c r="U1310" t="s">
        <v>51</v>
      </c>
      <c r="V1310">
        <v>418</v>
      </c>
    </row>
    <row r="1311" spans="1:23" x14ac:dyDescent="0.3">
      <c r="A1311" t="s">
        <v>167</v>
      </c>
      <c r="B1311" t="s">
        <v>127</v>
      </c>
      <c r="C1311" t="s">
        <v>168</v>
      </c>
      <c r="D1311" t="s">
        <v>169</v>
      </c>
      <c r="E1311">
        <v>115874</v>
      </c>
      <c r="F1311" t="s">
        <v>60</v>
      </c>
      <c r="G1311" t="s">
        <v>48</v>
      </c>
      <c r="H1311" t="s">
        <v>80</v>
      </c>
      <c r="I1311" t="s">
        <v>170</v>
      </c>
      <c r="K1311" t="s">
        <v>50</v>
      </c>
      <c r="L1311">
        <v>0</v>
      </c>
      <c r="M1311">
        <v>4.4000000000000004</v>
      </c>
      <c r="N1311">
        <v>1</v>
      </c>
      <c r="O1311">
        <v>0</v>
      </c>
      <c r="P1311">
        <v>0</v>
      </c>
      <c r="Q1311">
        <v>0</v>
      </c>
      <c r="R1311">
        <v>0</v>
      </c>
      <c r="S1311">
        <v>1</v>
      </c>
      <c r="T1311" t="s">
        <v>32</v>
      </c>
      <c r="U1311" t="s">
        <v>51</v>
      </c>
      <c r="V1311">
        <v>418</v>
      </c>
    </row>
    <row r="1312" spans="1:23" x14ac:dyDescent="0.3">
      <c r="A1312" t="s">
        <v>167</v>
      </c>
      <c r="B1312" t="s">
        <v>127</v>
      </c>
      <c r="C1312" t="s">
        <v>168</v>
      </c>
      <c r="D1312" t="s">
        <v>169</v>
      </c>
      <c r="E1312">
        <v>115874</v>
      </c>
      <c r="F1312" t="s">
        <v>60</v>
      </c>
      <c r="G1312" t="s">
        <v>48</v>
      </c>
      <c r="H1312" t="s">
        <v>80</v>
      </c>
      <c r="I1312" t="s">
        <v>170</v>
      </c>
      <c r="K1312" t="s">
        <v>50</v>
      </c>
      <c r="L1312">
        <v>0</v>
      </c>
      <c r="M1312">
        <v>4.4000000000000004</v>
      </c>
      <c r="N1312">
        <v>1</v>
      </c>
      <c r="O1312">
        <v>0</v>
      </c>
      <c r="P1312">
        <v>0</v>
      </c>
      <c r="Q1312">
        <v>0</v>
      </c>
      <c r="R1312">
        <v>0</v>
      </c>
      <c r="S1312">
        <v>1</v>
      </c>
      <c r="T1312" t="s">
        <v>32</v>
      </c>
      <c r="U1312" t="s">
        <v>51</v>
      </c>
      <c r="V1312">
        <v>418</v>
      </c>
    </row>
    <row r="1313" spans="1:23" x14ac:dyDescent="0.3">
      <c r="A1313" t="s">
        <v>167</v>
      </c>
      <c r="B1313" t="s">
        <v>127</v>
      </c>
      <c r="C1313" t="s">
        <v>168</v>
      </c>
      <c r="D1313" t="s">
        <v>169</v>
      </c>
      <c r="E1313">
        <v>115874</v>
      </c>
      <c r="F1313" t="s">
        <v>60</v>
      </c>
      <c r="G1313" t="s">
        <v>48</v>
      </c>
      <c r="H1313" t="s">
        <v>80</v>
      </c>
      <c r="I1313" t="s">
        <v>170</v>
      </c>
      <c r="K1313" t="s">
        <v>50</v>
      </c>
      <c r="L1313">
        <v>0</v>
      </c>
      <c r="M1313">
        <v>4.4000000000000004</v>
      </c>
      <c r="N1313">
        <v>1</v>
      </c>
      <c r="O1313">
        <v>0</v>
      </c>
      <c r="P1313">
        <v>0</v>
      </c>
      <c r="Q1313">
        <v>0</v>
      </c>
      <c r="R1313">
        <v>0</v>
      </c>
      <c r="S1313">
        <v>1</v>
      </c>
      <c r="T1313" t="s">
        <v>32</v>
      </c>
      <c r="U1313" t="s">
        <v>51</v>
      </c>
      <c r="V1313">
        <v>418</v>
      </c>
    </row>
    <row r="1314" spans="1:23" x14ac:dyDescent="0.3">
      <c r="A1314" t="s">
        <v>167</v>
      </c>
      <c r="B1314" t="s">
        <v>127</v>
      </c>
      <c r="C1314" t="s">
        <v>168</v>
      </c>
      <c r="D1314" t="s">
        <v>169</v>
      </c>
      <c r="E1314">
        <v>115874</v>
      </c>
      <c r="F1314" t="s">
        <v>60</v>
      </c>
      <c r="G1314" t="s">
        <v>48</v>
      </c>
      <c r="H1314" t="s">
        <v>80</v>
      </c>
      <c r="I1314" t="s">
        <v>170</v>
      </c>
      <c r="K1314" t="s">
        <v>50</v>
      </c>
      <c r="L1314">
        <v>0</v>
      </c>
      <c r="M1314">
        <v>4.4000000000000004</v>
      </c>
      <c r="N1314">
        <v>1</v>
      </c>
      <c r="O1314">
        <v>0</v>
      </c>
      <c r="P1314">
        <v>0</v>
      </c>
      <c r="Q1314">
        <v>0</v>
      </c>
      <c r="R1314">
        <v>0</v>
      </c>
      <c r="S1314">
        <v>1</v>
      </c>
      <c r="T1314" t="s">
        <v>32</v>
      </c>
      <c r="U1314" t="s">
        <v>51</v>
      </c>
      <c r="V1314">
        <v>418</v>
      </c>
    </row>
    <row r="1315" spans="1:23" x14ac:dyDescent="0.3">
      <c r="A1315" t="s">
        <v>167</v>
      </c>
      <c r="B1315" t="s">
        <v>127</v>
      </c>
      <c r="C1315" t="s">
        <v>168</v>
      </c>
      <c r="D1315" t="s">
        <v>169</v>
      </c>
      <c r="E1315">
        <v>115874</v>
      </c>
      <c r="F1315" t="s">
        <v>60</v>
      </c>
      <c r="G1315" t="s">
        <v>48</v>
      </c>
      <c r="H1315" t="s">
        <v>80</v>
      </c>
      <c r="I1315" t="s">
        <v>170</v>
      </c>
      <c r="K1315" t="s">
        <v>50</v>
      </c>
      <c r="L1315">
        <v>0</v>
      </c>
      <c r="M1315">
        <v>4.4000000000000004</v>
      </c>
      <c r="N1315">
        <v>1</v>
      </c>
      <c r="O1315">
        <v>0</v>
      </c>
      <c r="P1315">
        <v>0</v>
      </c>
      <c r="Q1315">
        <v>0</v>
      </c>
      <c r="R1315">
        <v>0</v>
      </c>
      <c r="S1315">
        <v>1</v>
      </c>
      <c r="T1315" t="s">
        <v>32</v>
      </c>
      <c r="U1315" t="s">
        <v>51</v>
      </c>
      <c r="V1315">
        <v>418</v>
      </c>
    </row>
    <row r="1316" spans="1:23" x14ac:dyDescent="0.3">
      <c r="A1316" t="s">
        <v>167</v>
      </c>
      <c r="B1316" t="s">
        <v>127</v>
      </c>
      <c r="C1316" t="s">
        <v>168</v>
      </c>
      <c r="D1316" t="s">
        <v>169</v>
      </c>
      <c r="E1316">
        <v>115874</v>
      </c>
      <c r="F1316" t="s">
        <v>60</v>
      </c>
      <c r="G1316" t="s">
        <v>48</v>
      </c>
      <c r="H1316" t="s">
        <v>80</v>
      </c>
      <c r="I1316" t="s">
        <v>170</v>
      </c>
      <c r="K1316" t="s">
        <v>50</v>
      </c>
      <c r="L1316">
        <v>0</v>
      </c>
      <c r="M1316">
        <v>4.4000000000000004</v>
      </c>
      <c r="N1316">
        <v>1</v>
      </c>
      <c r="O1316">
        <v>0</v>
      </c>
      <c r="P1316">
        <v>0</v>
      </c>
      <c r="Q1316">
        <v>0</v>
      </c>
      <c r="R1316">
        <v>0</v>
      </c>
      <c r="S1316">
        <v>1</v>
      </c>
      <c r="T1316" t="s">
        <v>32</v>
      </c>
      <c r="U1316" t="s">
        <v>51</v>
      </c>
      <c r="V1316">
        <v>418</v>
      </c>
    </row>
    <row r="1317" spans="1:23" x14ac:dyDescent="0.3">
      <c r="A1317" t="s">
        <v>167</v>
      </c>
      <c r="B1317" t="s">
        <v>127</v>
      </c>
      <c r="C1317" t="s">
        <v>168</v>
      </c>
      <c r="D1317" t="s">
        <v>169</v>
      </c>
      <c r="E1317">
        <v>115874</v>
      </c>
      <c r="F1317" t="s">
        <v>60</v>
      </c>
      <c r="G1317" t="s">
        <v>48</v>
      </c>
      <c r="H1317" t="s">
        <v>80</v>
      </c>
      <c r="I1317" t="s">
        <v>170</v>
      </c>
      <c r="K1317" t="s">
        <v>50</v>
      </c>
      <c r="L1317">
        <v>0</v>
      </c>
      <c r="M1317">
        <v>4.4000000000000004</v>
      </c>
      <c r="N1317">
        <v>1</v>
      </c>
      <c r="O1317">
        <v>0</v>
      </c>
      <c r="P1317">
        <v>0</v>
      </c>
      <c r="Q1317">
        <v>0</v>
      </c>
      <c r="R1317">
        <v>0</v>
      </c>
      <c r="S1317">
        <v>1</v>
      </c>
      <c r="T1317" t="s">
        <v>32</v>
      </c>
      <c r="U1317" t="s">
        <v>51</v>
      </c>
      <c r="V1317">
        <v>418</v>
      </c>
    </row>
    <row r="1318" spans="1:23" x14ac:dyDescent="0.3">
      <c r="A1318" t="s">
        <v>167</v>
      </c>
      <c r="B1318" t="s">
        <v>127</v>
      </c>
      <c r="C1318" t="s">
        <v>168</v>
      </c>
      <c r="D1318" t="s">
        <v>169</v>
      </c>
      <c r="E1318">
        <v>115874</v>
      </c>
      <c r="F1318" t="s">
        <v>60</v>
      </c>
      <c r="G1318" t="s">
        <v>48</v>
      </c>
      <c r="H1318" t="s">
        <v>80</v>
      </c>
      <c r="I1318" t="s">
        <v>170</v>
      </c>
      <c r="K1318" t="s">
        <v>50</v>
      </c>
      <c r="L1318">
        <v>0</v>
      </c>
      <c r="M1318">
        <v>4.4000000000000004</v>
      </c>
      <c r="N1318">
        <v>1</v>
      </c>
      <c r="O1318">
        <v>0</v>
      </c>
      <c r="P1318">
        <v>0</v>
      </c>
      <c r="Q1318">
        <v>0</v>
      </c>
      <c r="R1318">
        <v>0</v>
      </c>
      <c r="S1318">
        <v>1</v>
      </c>
      <c r="T1318" t="s">
        <v>32</v>
      </c>
      <c r="U1318" t="s">
        <v>51</v>
      </c>
      <c r="V1318">
        <v>418</v>
      </c>
    </row>
    <row r="1319" spans="1:23" x14ac:dyDescent="0.3">
      <c r="A1319" t="s">
        <v>167</v>
      </c>
      <c r="B1319" t="s">
        <v>127</v>
      </c>
      <c r="C1319" t="s">
        <v>168</v>
      </c>
      <c r="D1319" t="s">
        <v>169</v>
      </c>
      <c r="E1319">
        <v>115874</v>
      </c>
      <c r="F1319" t="s">
        <v>60</v>
      </c>
      <c r="G1319" t="s">
        <v>48</v>
      </c>
      <c r="H1319" t="s">
        <v>80</v>
      </c>
      <c r="I1319" t="s">
        <v>170</v>
      </c>
      <c r="K1319" t="s">
        <v>50</v>
      </c>
      <c r="L1319">
        <v>0</v>
      </c>
      <c r="M1319">
        <v>4.4000000000000004</v>
      </c>
      <c r="N1319">
        <v>1</v>
      </c>
      <c r="O1319">
        <v>0</v>
      </c>
      <c r="P1319">
        <v>0</v>
      </c>
      <c r="Q1319">
        <v>0</v>
      </c>
      <c r="R1319">
        <v>0</v>
      </c>
      <c r="S1319">
        <v>1</v>
      </c>
      <c r="T1319" t="s">
        <v>32</v>
      </c>
      <c r="U1319" t="s">
        <v>51</v>
      </c>
      <c r="V1319">
        <v>418</v>
      </c>
    </row>
    <row r="1320" spans="1:23" x14ac:dyDescent="0.3">
      <c r="A1320" t="s">
        <v>167</v>
      </c>
      <c r="B1320" t="s">
        <v>127</v>
      </c>
      <c r="C1320" t="s">
        <v>168</v>
      </c>
      <c r="D1320" t="s">
        <v>169</v>
      </c>
      <c r="E1320">
        <v>115874</v>
      </c>
      <c r="F1320" t="s">
        <v>60</v>
      </c>
      <c r="G1320" t="s">
        <v>48</v>
      </c>
      <c r="H1320" t="s">
        <v>80</v>
      </c>
      <c r="I1320" t="s">
        <v>170</v>
      </c>
      <c r="K1320" t="s">
        <v>50</v>
      </c>
      <c r="L1320">
        <v>0</v>
      </c>
      <c r="M1320">
        <v>4.4000000000000004</v>
      </c>
      <c r="N1320">
        <v>1</v>
      </c>
      <c r="O1320">
        <v>0</v>
      </c>
      <c r="P1320">
        <v>0</v>
      </c>
      <c r="Q1320">
        <v>0</v>
      </c>
      <c r="R1320">
        <v>0</v>
      </c>
      <c r="S1320">
        <v>1</v>
      </c>
      <c r="T1320" t="s">
        <v>32</v>
      </c>
      <c r="U1320" t="s">
        <v>51</v>
      </c>
      <c r="V1320">
        <v>418</v>
      </c>
    </row>
    <row r="1321" spans="1:23" x14ac:dyDescent="0.3">
      <c r="A1321" t="s">
        <v>167</v>
      </c>
      <c r="B1321" t="s">
        <v>127</v>
      </c>
      <c r="C1321" t="s">
        <v>168</v>
      </c>
      <c r="D1321" t="s">
        <v>169</v>
      </c>
      <c r="E1321">
        <v>115874</v>
      </c>
      <c r="F1321" t="s">
        <v>60</v>
      </c>
      <c r="G1321" t="s">
        <v>48</v>
      </c>
      <c r="H1321" t="s">
        <v>80</v>
      </c>
      <c r="I1321" t="s">
        <v>170</v>
      </c>
      <c r="K1321" t="s">
        <v>50</v>
      </c>
      <c r="L1321">
        <v>0</v>
      </c>
      <c r="M1321">
        <v>4.4000000000000004</v>
      </c>
      <c r="N1321">
        <v>1</v>
      </c>
      <c r="O1321">
        <v>0</v>
      </c>
      <c r="P1321">
        <v>0</v>
      </c>
      <c r="Q1321">
        <v>0</v>
      </c>
      <c r="R1321">
        <v>0</v>
      </c>
      <c r="S1321">
        <v>1</v>
      </c>
      <c r="T1321" t="s">
        <v>32</v>
      </c>
      <c r="U1321" t="s">
        <v>51</v>
      </c>
      <c r="V1321">
        <v>418</v>
      </c>
    </row>
    <row r="1322" spans="1:23" x14ac:dyDescent="0.3">
      <c r="A1322" t="s">
        <v>167</v>
      </c>
      <c r="B1322" t="s">
        <v>127</v>
      </c>
      <c r="C1322" t="s">
        <v>168</v>
      </c>
      <c r="D1322" t="s">
        <v>169</v>
      </c>
      <c r="E1322">
        <v>115874</v>
      </c>
      <c r="F1322" t="s">
        <v>60</v>
      </c>
      <c r="G1322" t="s">
        <v>48</v>
      </c>
      <c r="H1322" t="s">
        <v>80</v>
      </c>
      <c r="I1322" t="s">
        <v>170</v>
      </c>
      <c r="K1322" t="s">
        <v>50</v>
      </c>
      <c r="L1322">
        <v>0</v>
      </c>
      <c r="M1322">
        <v>4.4000000000000004</v>
      </c>
      <c r="N1322">
        <v>1</v>
      </c>
      <c r="O1322">
        <v>0</v>
      </c>
      <c r="P1322">
        <v>0</v>
      </c>
      <c r="Q1322">
        <v>0</v>
      </c>
      <c r="R1322">
        <v>0</v>
      </c>
      <c r="S1322">
        <v>1</v>
      </c>
      <c r="T1322" t="s">
        <v>32</v>
      </c>
      <c r="U1322" t="s">
        <v>51</v>
      </c>
      <c r="V1322">
        <v>418</v>
      </c>
    </row>
    <row r="1323" spans="1:23" x14ac:dyDescent="0.3">
      <c r="A1323" t="s">
        <v>643</v>
      </c>
      <c r="B1323" t="s">
        <v>117</v>
      </c>
      <c r="C1323" t="s">
        <v>644</v>
      </c>
      <c r="D1323" t="s">
        <v>645</v>
      </c>
      <c r="E1323">
        <v>116043</v>
      </c>
      <c r="F1323" t="s">
        <v>47</v>
      </c>
      <c r="G1323" t="s">
        <v>646</v>
      </c>
      <c r="H1323" t="s">
        <v>647</v>
      </c>
      <c r="I1323" t="s">
        <v>648</v>
      </c>
      <c r="J1323">
        <v>2017</v>
      </c>
      <c r="K1323" t="s">
        <v>50</v>
      </c>
      <c r="L1323">
        <v>0</v>
      </c>
      <c r="M1323">
        <v>4.5999999999999996</v>
      </c>
      <c r="N1323">
        <v>1</v>
      </c>
      <c r="O1323">
        <v>0</v>
      </c>
      <c r="P1323">
        <v>0</v>
      </c>
      <c r="Q1323">
        <v>1</v>
      </c>
      <c r="R1323">
        <v>1</v>
      </c>
      <c r="S1323">
        <v>1</v>
      </c>
      <c r="T1323" t="s">
        <v>32</v>
      </c>
      <c r="U1323" t="s">
        <v>51</v>
      </c>
      <c r="V1323">
        <v>541</v>
      </c>
      <c r="W1323">
        <v>5</v>
      </c>
    </row>
    <row r="1324" spans="1:23" x14ac:dyDescent="0.3">
      <c r="A1324" t="s">
        <v>643</v>
      </c>
      <c r="B1324" t="s">
        <v>117</v>
      </c>
      <c r="C1324" t="s">
        <v>644</v>
      </c>
      <c r="D1324" t="s">
        <v>645</v>
      </c>
      <c r="E1324">
        <v>116043</v>
      </c>
      <c r="F1324" t="s">
        <v>47</v>
      </c>
      <c r="G1324" t="s">
        <v>646</v>
      </c>
      <c r="H1324" t="s">
        <v>647</v>
      </c>
      <c r="I1324" t="s">
        <v>648</v>
      </c>
      <c r="J1324">
        <v>2017</v>
      </c>
      <c r="K1324" t="s">
        <v>50</v>
      </c>
      <c r="L1324">
        <v>0</v>
      </c>
      <c r="M1324">
        <v>4.5999999999999996</v>
      </c>
      <c r="N1324">
        <v>1</v>
      </c>
      <c r="O1324">
        <v>0</v>
      </c>
      <c r="P1324">
        <v>0</v>
      </c>
      <c r="Q1324">
        <v>1</v>
      </c>
      <c r="R1324">
        <v>1</v>
      </c>
      <c r="S1324">
        <v>1</v>
      </c>
      <c r="T1324" t="s">
        <v>32</v>
      </c>
      <c r="U1324" t="s">
        <v>51</v>
      </c>
      <c r="V1324">
        <v>541</v>
      </c>
      <c r="W1324">
        <v>5</v>
      </c>
    </row>
    <row r="1325" spans="1:23" x14ac:dyDescent="0.3">
      <c r="A1325" t="s">
        <v>1063</v>
      </c>
      <c r="B1325" t="s">
        <v>1064</v>
      </c>
      <c r="C1325" t="s">
        <v>1065</v>
      </c>
      <c r="D1325" t="s">
        <v>1066</v>
      </c>
      <c r="E1325">
        <v>116258</v>
      </c>
      <c r="F1325" t="s">
        <v>67</v>
      </c>
      <c r="G1325" t="s">
        <v>48</v>
      </c>
      <c r="H1325" t="s">
        <v>39</v>
      </c>
      <c r="I1325" t="s">
        <v>40</v>
      </c>
      <c r="J1325">
        <v>2014</v>
      </c>
      <c r="K1325" t="s">
        <v>50</v>
      </c>
      <c r="L1325">
        <v>0</v>
      </c>
      <c r="M1325">
        <v>4.8</v>
      </c>
      <c r="N1325">
        <v>1</v>
      </c>
      <c r="O1325">
        <v>0</v>
      </c>
      <c r="P1325">
        <v>0</v>
      </c>
      <c r="Q1325">
        <v>1</v>
      </c>
      <c r="R1325">
        <v>0</v>
      </c>
      <c r="S1325">
        <v>0</v>
      </c>
      <c r="T1325" t="s">
        <v>222</v>
      </c>
      <c r="U1325" t="s">
        <v>51</v>
      </c>
      <c r="V1325">
        <v>675</v>
      </c>
      <c r="W1325">
        <v>8</v>
      </c>
    </row>
    <row r="1326" spans="1:23" x14ac:dyDescent="0.3">
      <c r="A1326" t="s">
        <v>116</v>
      </c>
      <c r="B1326" t="s">
        <v>117</v>
      </c>
      <c r="C1326" t="s">
        <v>118</v>
      </c>
      <c r="D1326" t="s">
        <v>119</v>
      </c>
      <c r="E1326">
        <v>116444</v>
      </c>
      <c r="F1326" t="s">
        <v>27</v>
      </c>
      <c r="G1326" t="s">
        <v>28</v>
      </c>
      <c r="H1326" t="s">
        <v>120</v>
      </c>
      <c r="I1326" t="s">
        <v>121</v>
      </c>
      <c r="J1326">
        <v>1979</v>
      </c>
      <c r="K1326" t="s">
        <v>31</v>
      </c>
      <c r="L1326">
        <v>0</v>
      </c>
      <c r="M1326">
        <v>4.2</v>
      </c>
      <c r="N1326">
        <v>1</v>
      </c>
      <c r="O1326">
        <v>0</v>
      </c>
      <c r="P1326">
        <v>1</v>
      </c>
      <c r="Q1326">
        <v>1</v>
      </c>
      <c r="R1326">
        <v>1</v>
      </c>
      <c r="S1326">
        <v>1</v>
      </c>
      <c r="T1326" t="s">
        <v>32</v>
      </c>
      <c r="U1326" t="s">
        <v>51</v>
      </c>
      <c r="V1326">
        <v>687</v>
      </c>
      <c r="W1326">
        <v>43</v>
      </c>
    </row>
    <row r="1327" spans="1:23" x14ac:dyDescent="0.3">
      <c r="A1327" t="s">
        <v>116</v>
      </c>
      <c r="B1327" t="s">
        <v>117</v>
      </c>
      <c r="C1327" t="s">
        <v>118</v>
      </c>
      <c r="D1327" t="s">
        <v>119</v>
      </c>
      <c r="E1327">
        <v>116444</v>
      </c>
      <c r="F1327" t="s">
        <v>27</v>
      </c>
      <c r="G1327" t="s">
        <v>28</v>
      </c>
      <c r="H1327" t="s">
        <v>120</v>
      </c>
      <c r="I1327" t="s">
        <v>121</v>
      </c>
      <c r="J1327">
        <v>1979</v>
      </c>
      <c r="K1327" t="s">
        <v>31</v>
      </c>
      <c r="L1327">
        <v>0</v>
      </c>
      <c r="M1327">
        <v>4.2</v>
      </c>
      <c r="N1327">
        <v>1</v>
      </c>
      <c r="O1327">
        <v>0</v>
      </c>
      <c r="P1327">
        <v>1</v>
      </c>
      <c r="Q1327">
        <v>1</v>
      </c>
      <c r="R1327">
        <v>1</v>
      </c>
      <c r="S1327">
        <v>1</v>
      </c>
      <c r="T1327" t="s">
        <v>32</v>
      </c>
      <c r="U1327" t="s">
        <v>51</v>
      </c>
      <c r="V1327">
        <v>687</v>
      </c>
      <c r="W1327">
        <v>43</v>
      </c>
    </row>
    <row r="1328" spans="1:23" x14ac:dyDescent="0.3">
      <c r="A1328" t="s">
        <v>116</v>
      </c>
      <c r="B1328" t="s">
        <v>117</v>
      </c>
      <c r="C1328" t="s">
        <v>118</v>
      </c>
      <c r="D1328" t="s">
        <v>119</v>
      </c>
      <c r="E1328">
        <v>116444</v>
      </c>
      <c r="F1328" t="s">
        <v>27</v>
      </c>
      <c r="G1328" t="s">
        <v>28</v>
      </c>
      <c r="H1328" t="s">
        <v>120</v>
      </c>
      <c r="I1328" t="s">
        <v>121</v>
      </c>
      <c r="J1328">
        <v>1979</v>
      </c>
      <c r="K1328" t="s">
        <v>31</v>
      </c>
      <c r="L1328">
        <v>0</v>
      </c>
      <c r="M1328">
        <v>4.2</v>
      </c>
      <c r="N1328">
        <v>1</v>
      </c>
      <c r="O1328">
        <v>0</v>
      </c>
      <c r="P1328">
        <v>1</v>
      </c>
      <c r="Q1328">
        <v>1</v>
      </c>
      <c r="R1328">
        <v>1</v>
      </c>
      <c r="S1328">
        <v>1</v>
      </c>
      <c r="T1328" t="s">
        <v>32</v>
      </c>
      <c r="U1328" t="s">
        <v>51</v>
      </c>
      <c r="V1328">
        <v>687</v>
      </c>
      <c r="W1328">
        <v>43</v>
      </c>
    </row>
    <row r="1329" spans="1:23" x14ac:dyDescent="0.3">
      <c r="A1329" t="s">
        <v>116</v>
      </c>
      <c r="B1329" t="s">
        <v>117</v>
      </c>
      <c r="C1329" t="s">
        <v>118</v>
      </c>
      <c r="D1329" t="s">
        <v>119</v>
      </c>
      <c r="E1329">
        <v>116444</v>
      </c>
      <c r="F1329" t="s">
        <v>27</v>
      </c>
      <c r="G1329" t="s">
        <v>28</v>
      </c>
      <c r="H1329" t="s">
        <v>120</v>
      </c>
      <c r="I1329" t="s">
        <v>121</v>
      </c>
      <c r="J1329">
        <v>1979</v>
      </c>
      <c r="K1329" t="s">
        <v>31</v>
      </c>
      <c r="L1329">
        <v>0</v>
      </c>
      <c r="M1329">
        <v>4.2</v>
      </c>
      <c r="N1329">
        <v>1</v>
      </c>
      <c r="O1329">
        <v>0</v>
      </c>
      <c r="P1329">
        <v>1</v>
      </c>
      <c r="Q1329">
        <v>1</v>
      </c>
      <c r="R1329">
        <v>1</v>
      </c>
      <c r="S1329">
        <v>1</v>
      </c>
      <c r="T1329" t="s">
        <v>32</v>
      </c>
      <c r="U1329" t="s">
        <v>51</v>
      </c>
      <c r="V1329">
        <v>687</v>
      </c>
      <c r="W1329">
        <v>43</v>
      </c>
    </row>
    <row r="1330" spans="1:23" x14ac:dyDescent="0.3">
      <c r="A1330" t="s">
        <v>116</v>
      </c>
      <c r="B1330" t="s">
        <v>117</v>
      </c>
      <c r="C1330" t="s">
        <v>118</v>
      </c>
      <c r="D1330" t="s">
        <v>495</v>
      </c>
      <c r="E1330">
        <v>116444</v>
      </c>
      <c r="F1330" t="s">
        <v>27</v>
      </c>
      <c r="G1330" t="s">
        <v>28</v>
      </c>
      <c r="H1330" t="s">
        <v>120</v>
      </c>
      <c r="I1330" t="s">
        <v>121</v>
      </c>
      <c r="J1330">
        <v>1979</v>
      </c>
      <c r="K1330" t="s">
        <v>31</v>
      </c>
      <c r="L1330">
        <v>0</v>
      </c>
      <c r="M1330">
        <v>4.2</v>
      </c>
      <c r="N1330">
        <v>1</v>
      </c>
      <c r="O1330">
        <v>0</v>
      </c>
      <c r="P1330">
        <v>1</v>
      </c>
      <c r="Q1330">
        <v>1</v>
      </c>
      <c r="R1330">
        <v>1</v>
      </c>
      <c r="S1330">
        <v>1</v>
      </c>
      <c r="T1330" t="s">
        <v>32</v>
      </c>
      <c r="U1330" t="s">
        <v>51</v>
      </c>
      <c r="V1330">
        <v>685</v>
      </c>
      <c r="W1330">
        <v>43</v>
      </c>
    </row>
    <row r="1331" spans="1:23" x14ac:dyDescent="0.3">
      <c r="A1331" t="s">
        <v>116</v>
      </c>
      <c r="B1331" t="s">
        <v>117</v>
      </c>
      <c r="C1331" t="s">
        <v>118</v>
      </c>
      <c r="D1331" t="s">
        <v>498</v>
      </c>
      <c r="E1331">
        <v>116444</v>
      </c>
      <c r="F1331" t="s">
        <v>27</v>
      </c>
      <c r="G1331" t="s">
        <v>28</v>
      </c>
      <c r="H1331" t="s">
        <v>120</v>
      </c>
      <c r="I1331" t="s">
        <v>121</v>
      </c>
      <c r="J1331">
        <v>1979</v>
      </c>
      <c r="K1331" t="s">
        <v>31</v>
      </c>
      <c r="L1331">
        <v>0</v>
      </c>
      <c r="M1331">
        <v>4.2</v>
      </c>
      <c r="N1331">
        <v>1</v>
      </c>
      <c r="O1331">
        <v>0</v>
      </c>
      <c r="P1331">
        <v>1</v>
      </c>
      <c r="Q1331">
        <v>1</v>
      </c>
      <c r="R1331">
        <v>1</v>
      </c>
      <c r="S1331">
        <v>1</v>
      </c>
      <c r="T1331" t="s">
        <v>32</v>
      </c>
      <c r="U1331" t="s">
        <v>51</v>
      </c>
      <c r="V1331">
        <v>687</v>
      </c>
      <c r="W1331">
        <v>43</v>
      </c>
    </row>
    <row r="1332" spans="1:23" x14ac:dyDescent="0.3">
      <c r="A1332" t="s">
        <v>116</v>
      </c>
      <c r="B1332" t="s">
        <v>117</v>
      </c>
      <c r="C1332" t="s">
        <v>118</v>
      </c>
      <c r="D1332" t="s">
        <v>495</v>
      </c>
      <c r="E1332">
        <v>116444</v>
      </c>
      <c r="F1332" t="s">
        <v>27</v>
      </c>
      <c r="G1332" t="s">
        <v>28</v>
      </c>
      <c r="H1332" t="s">
        <v>120</v>
      </c>
      <c r="I1332" t="s">
        <v>121</v>
      </c>
      <c r="J1332">
        <v>1979</v>
      </c>
      <c r="K1332" t="s">
        <v>31</v>
      </c>
      <c r="L1332">
        <v>0</v>
      </c>
      <c r="M1332">
        <v>4.2</v>
      </c>
      <c r="N1332">
        <v>1</v>
      </c>
      <c r="O1332">
        <v>0</v>
      </c>
      <c r="P1332">
        <v>1</v>
      </c>
      <c r="Q1332">
        <v>1</v>
      </c>
      <c r="R1332">
        <v>1</v>
      </c>
      <c r="S1332">
        <v>1</v>
      </c>
      <c r="T1332" t="s">
        <v>32</v>
      </c>
      <c r="U1332" t="s">
        <v>51</v>
      </c>
      <c r="V1332">
        <v>685</v>
      </c>
      <c r="W1332">
        <v>43</v>
      </c>
    </row>
    <row r="1333" spans="1:23" x14ac:dyDescent="0.3">
      <c r="A1333" t="s">
        <v>116</v>
      </c>
      <c r="B1333" t="s">
        <v>117</v>
      </c>
      <c r="C1333" t="s">
        <v>118</v>
      </c>
      <c r="D1333" t="s">
        <v>495</v>
      </c>
      <c r="E1333">
        <v>116444</v>
      </c>
      <c r="F1333" t="s">
        <v>27</v>
      </c>
      <c r="G1333" t="s">
        <v>28</v>
      </c>
      <c r="H1333" t="s">
        <v>120</v>
      </c>
      <c r="I1333" t="s">
        <v>121</v>
      </c>
      <c r="J1333">
        <v>1979</v>
      </c>
      <c r="K1333" t="s">
        <v>31</v>
      </c>
      <c r="L1333">
        <v>0</v>
      </c>
      <c r="M1333">
        <v>4.2</v>
      </c>
      <c r="N1333">
        <v>1</v>
      </c>
      <c r="O1333">
        <v>0</v>
      </c>
      <c r="P1333">
        <v>1</v>
      </c>
      <c r="Q1333">
        <v>1</v>
      </c>
      <c r="R1333">
        <v>1</v>
      </c>
      <c r="S1333">
        <v>1</v>
      </c>
      <c r="T1333" t="s">
        <v>32</v>
      </c>
      <c r="U1333" t="s">
        <v>51</v>
      </c>
      <c r="V1333">
        <v>685</v>
      </c>
      <c r="W1333">
        <v>43</v>
      </c>
    </row>
    <row r="1334" spans="1:23" x14ac:dyDescent="0.3">
      <c r="A1334" t="s">
        <v>116</v>
      </c>
      <c r="B1334" t="s">
        <v>117</v>
      </c>
      <c r="C1334" t="s">
        <v>118</v>
      </c>
      <c r="D1334" t="s">
        <v>495</v>
      </c>
      <c r="E1334">
        <v>116444</v>
      </c>
      <c r="F1334" t="s">
        <v>27</v>
      </c>
      <c r="G1334" t="s">
        <v>28</v>
      </c>
      <c r="H1334" t="s">
        <v>120</v>
      </c>
      <c r="I1334" t="s">
        <v>121</v>
      </c>
      <c r="J1334">
        <v>1979</v>
      </c>
      <c r="K1334" t="s">
        <v>31</v>
      </c>
      <c r="L1334">
        <v>0</v>
      </c>
      <c r="M1334">
        <v>4.2</v>
      </c>
      <c r="N1334">
        <v>1</v>
      </c>
      <c r="O1334">
        <v>0</v>
      </c>
      <c r="P1334">
        <v>1</v>
      </c>
      <c r="Q1334">
        <v>1</v>
      </c>
      <c r="R1334">
        <v>1</v>
      </c>
      <c r="S1334">
        <v>1</v>
      </c>
      <c r="T1334" t="s">
        <v>32</v>
      </c>
      <c r="U1334" t="s">
        <v>51</v>
      </c>
      <c r="V1334">
        <v>685</v>
      </c>
      <c r="W1334">
        <v>43</v>
      </c>
    </row>
    <row r="1335" spans="1:23" x14ac:dyDescent="0.3">
      <c r="A1335" t="s">
        <v>116</v>
      </c>
      <c r="B1335" t="s">
        <v>117</v>
      </c>
      <c r="C1335" t="s">
        <v>118</v>
      </c>
      <c r="D1335" t="s">
        <v>498</v>
      </c>
      <c r="E1335">
        <v>116444</v>
      </c>
      <c r="F1335" t="s">
        <v>27</v>
      </c>
      <c r="G1335" t="s">
        <v>28</v>
      </c>
      <c r="H1335" t="s">
        <v>120</v>
      </c>
      <c r="I1335" t="s">
        <v>121</v>
      </c>
      <c r="J1335">
        <v>1979</v>
      </c>
      <c r="K1335" t="s">
        <v>31</v>
      </c>
      <c r="L1335">
        <v>0</v>
      </c>
      <c r="M1335">
        <v>4.2</v>
      </c>
      <c r="N1335">
        <v>1</v>
      </c>
      <c r="O1335">
        <v>0</v>
      </c>
      <c r="P1335">
        <v>1</v>
      </c>
      <c r="Q1335">
        <v>1</v>
      </c>
      <c r="R1335">
        <v>1</v>
      </c>
      <c r="S1335">
        <v>1</v>
      </c>
      <c r="T1335" t="s">
        <v>32</v>
      </c>
      <c r="U1335" t="s">
        <v>51</v>
      </c>
      <c r="V1335">
        <v>687</v>
      </c>
      <c r="W1335">
        <v>43</v>
      </c>
    </row>
    <row r="1336" spans="1:23" x14ac:dyDescent="0.3">
      <c r="A1336" t="s">
        <v>116</v>
      </c>
      <c r="B1336" t="s">
        <v>117</v>
      </c>
      <c r="C1336" t="s">
        <v>118</v>
      </c>
      <c r="D1336" t="s">
        <v>495</v>
      </c>
      <c r="E1336">
        <v>116444</v>
      </c>
      <c r="F1336" t="s">
        <v>27</v>
      </c>
      <c r="G1336" t="s">
        <v>28</v>
      </c>
      <c r="H1336" t="s">
        <v>120</v>
      </c>
      <c r="I1336" t="s">
        <v>121</v>
      </c>
      <c r="J1336">
        <v>1979</v>
      </c>
      <c r="K1336" t="s">
        <v>31</v>
      </c>
      <c r="L1336">
        <v>0</v>
      </c>
      <c r="M1336">
        <v>4.2</v>
      </c>
      <c r="N1336">
        <v>1</v>
      </c>
      <c r="O1336">
        <v>0</v>
      </c>
      <c r="P1336">
        <v>1</v>
      </c>
      <c r="Q1336">
        <v>1</v>
      </c>
      <c r="R1336">
        <v>1</v>
      </c>
      <c r="S1336">
        <v>1</v>
      </c>
      <c r="T1336" t="s">
        <v>32</v>
      </c>
      <c r="U1336" t="s">
        <v>51</v>
      </c>
      <c r="V1336">
        <v>685</v>
      </c>
      <c r="W1336">
        <v>43</v>
      </c>
    </row>
    <row r="1337" spans="1:23" x14ac:dyDescent="0.3">
      <c r="A1337" t="s">
        <v>116</v>
      </c>
      <c r="B1337" t="s">
        <v>117</v>
      </c>
      <c r="C1337" t="s">
        <v>118</v>
      </c>
      <c r="D1337" t="s">
        <v>495</v>
      </c>
      <c r="E1337">
        <v>116444</v>
      </c>
      <c r="F1337" t="s">
        <v>27</v>
      </c>
      <c r="G1337" t="s">
        <v>28</v>
      </c>
      <c r="H1337" t="s">
        <v>120</v>
      </c>
      <c r="I1337" t="s">
        <v>121</v>
      </c>
      <c r="J1337">
        <v>1979</v>
      </c>
      <c r="K1337" t="s">
        <v>31</v>
      </c>
      <c r="L1337">
        <v>0</v>
      </c>
      <c r="M1337">
        <v>4.2</v>
      </c>
      <c r="N1337">
        <v>1</v>
      </c>
      <c r="O1337">
        <v>0</v>
      </c>
      <c r="P1337">
        <v>1</v>
      </c>
      <c r="Q1337">
        <v>1</v>
      </c>
      <c r="R1337">
        <v>1</v>
      </c>
      <c r="S1337">
        <v>1</v>
      </c>
      <c r="T1337" t="s">
        <v>32</v>
      </c>
      <c r="U1337" t="s">
        <v>51</v>
      </c>
      <c r="V1337">
        <v>685</v>
      </c>
      <c r="W1337">
        <v>43</v>
      </c>
    </row>
    <row r="1338" spans="1:23" x14ac:dyDescent="0.3">
      <c r="A1338" t="s">
        <v>116</v>
      </c>
      <c r="B1338" t="s">
        <v>117</v>
      </c>
      <c r="C1338" t="s">
        <v>118</v>
      </c>
      <c r="D1338" t="s">
        <v>495</v>
      </c>
      <c r="E1338">
        <v>116444</v>
      </c>
      <c r="F1338" t="s">
        <v>27</v>
      </c>
      <c r="G1338" t="s">
        <v>28</v>
      </c>
      <c r="H1338" t="s">
        <v>120</v>
      </c>
      <c r="I1338" t="s">
        <v>121</v>
      </c>
      <c r="J1338">
        <v>1979</v>
      </c>
      <c r="K1338" t="s">
        <v>31</v>
      </c>
      <c r="L1338">
        <v>0</v>
      </c>
      <c r="M1338">
        <v>4.2</v>
      </c>
      <c r="N1338">
        <v>1</v>
      </c>
      <c r="O1338">
        <v>0</v>
      </c>
      <c r="P1338">
        <v>1</v>
      </c>
      <c r="Q1338">
        <v>1</v>
      </c>
      <c r="R1338">
        <v>1</v>
      </c>
      <c r="S1338">
        <v>1</v>
      </c>
      <c r="T1338" t="s">
        <v>32</v>
      </c>
      <c r="U1338" t="s">
        <v>51</v>
      </c>
      <c r="V1338">
        <v>685</v>
      </c>
      <c r="W1338">
        <v>43</v>
      </c>
    </row>
    <row r="1339" spans="1:23" x14ac:dyDescent="0.3">
      <c r="A1339" t="s">
        <v>116</v>
      </c>
      <c r="B1339" t="s">
        <v>117</v>
      </c>
      <c r="C1339" t="s">
        <v>118</v>
      </c>
      <c r="D1339" t="s">
        <v>495</v>
      </c>
      <c r="E1339">
        <v>116444</v>
      </c>
      <c r="F1339" t="s">
        <v>27</v>
      </c>
      <c r="G1339" t="s">
        <v>28</v>
      </c>
      <c r="H1339" t="s">
        <v>120</v>
      </c>
      <c r="I1339" t="s">
        <v>121</v>
      </c>
      <c r="J1339">
        <v>1979</v>
      </c>
      <c r="K1339" t="s">
        <v>31</v>
      </c>
      <c r="L1339">
        <v>0</v>
      </c>
      <c r="M1339">
        <v>4.2</v>
      </c>
      <c r="N1339">
        <v>1</v>
      </c>
      <c r="O1339">
        <v>0</v>
      </c>
      <c r="P1339">
        <v>1</v>
      </c>
      <c r="Q1339">
        <v>1</v>
      </c>
      <c r="R1339">
        <v>1</v>
      </c>
      <c r="S1339">
        <v>1</v>
      </c>
      <c r="T1339" t="s">
        <v>32</v>
      </c>
      <c r="U1339" t="s">
        <v>51</v>
      </c>
      <c r="V1339">
        <v>685</v>
      </c>
      <c r="W1339">
        <v>43</v>
      </c>
    </row>
    <row r="1340" spans="1:23" x14ac:dyDescent="0.3">
      <c r="A1340" t="s">
        <v>116</v>
      </c>
      <c r="B1340" t="s">
        <v>117</v>
      </c>
      <c r="C1340" t="s">
        <v>118</v>
      </c>
      <c r="D1340" t="s">
        <v>119</v>
      </c>
      <c r="E1340">
        <v>116444</v>
      </c>
      <c r="F1340" t="s">
        <v>27</v>
      </c>
      <c r="G1340" t="s">
        <v>28</v>
      </c>
      <c r="H1340" t="s">
        <v>120</v>
      </c>
      <c r="I1340" t="s">
        <v>121</v>
      </c>
      <c r="J1340">
        <v>1979</v>
      </c>
      <c r="K1340" t="s">
        <v>31</v>
      </c>
      <c r="L1340">
        <v>0</v>
      </c>
      <c r="M1340">
        <v>4.2</v>
      </c>
      <c r="N1340">
        <v>1</v>
      </c>
      <c r="O1340">
        <v>0</v>
      </c>
      <c r="P1340">
        <v>1</v>
      </c>
      <c r="Q1340">
        <v>1</v>
      </c>
      <c r="R1340">
        <v>1</v>
      </c>
      <c r="S1340">
        <v>1</v>
      </c>
      <c r="T1340" t="s">
        <v>32</v>
      </c>
      <c r="U1340" t="s">
        <v>51</v>
      </c>
      <c r="V1340">
        <v>687</v>
      </c>
      <c r="W1340">
        <v>43</v>
      </c>
    </row>
    <row r="1341" spans="1:23" x14ac:dyDescent="0.3">
      <c r="A1341" t="s">
        <v>116</v>
      </c>
      <c r="B1341" t="s">
        <v>117</v>
      </c>
      <c r="C1341" t="s">
        <v>118</v>
      </c>
      <c r="D1341" t="s">
        <v>119</v>
      </c>
      <c r="E1341">
        <v>116444</v>
      </c>
      <c r="F1341" t="s">
        <v>27</v>
      </c>
      <c r="G1341" t="s">
        <v>28</v>
      </c>
      <c r="H1341" t="s">
        <v>120</v>
      </c>
      <c r="I1341" t="s">
        <v>121</v>
      </c>
      <c r="J1341">
        <v>1979</v>
      </c>
      <c r="K1341" t="s">
        <v>31</v>
      </c>
      <c r="L1341">
        <v>0</v>
      </c>
      <c r="M1341">
        <v>4.2</v>
      </c>
      <c r="N1341">
        <v>1</v>
      </c>
      <c r="O1341">
        <v>0</v>
      </c>
      <c r="P1341">
        <v>1</v>
      </c>
      <c r="Q1341">
        <v>1</v>
      </c>
      <c r="R1341">
        <v>1</v>
      </c>
      <c r="S1341">
        <v>1</v>
      </c>
      <c r="T1341" t="s">
        <v>32</v>
      </c>
      <c r="U1341" t="s">
        <v>51</v>
      </c>
      <c r="V1341">
        <v>687</v>
      </c>
      <c r="W1341">
        <v>43</v>
      </c>
    </row>
    <row r="1342" spans="1:23" x14ac:dyDescent="0.3">
      <c r="A1342" t="s">
        <v>116</v>
      </c>
      <c r="B1342" t="s">
        <v>117</v>
      </c>
      <c r="C1342" t="s">
        <v>118</v>
      </c>
      <c r="D1342" t="s">
        <v>498</v>
      </c>
      <c r="E1342">
        <v>116444</v>
      </c>
      <c r="F1342" t="s">
        <v>27</v>
      </c>
      <c r="G1342" t="s">
        <v>28</v>
      </c>
      <c r="H1342" t="s">
        <v>120</v>
      </c>
      <c r="I1342" t="s">
        <v>121</v>
      </c>
      <c r="J1342">
        <v>1979</v>
      </c>
      <c r="K1342" t="s">
        <v>31</v>
      </c>
      <c r="L1342">
        <v>0</v>
      </c>
      <c r="M1342">
        <v>4.2</v>
      </c>
      <c r="N1342">
        <v>1</v>
      </c>
      <c r="O1342">
        <v>0</v>
      </c>
      <c r="P1342">
        <v>1</v>
      </c>
      <c r="Q1342">
        <v>1</v>
      </c>
      <c r="R1342">
        <v>1</v>
      </c>
      <c r="S1342">
        <v>1</v>
      </c>
      <c r="T1342" t="s">
        <v>32</v>
      </c>
      <c r="U1342" t="s">
        <v>51</v>
      </c>
      <c r="V1342">
        <v>687</v>
      </c>
      <c r="W1342">
        <v>43</v>
      </c>
    </row>
    <row r="1343" spans="1:23" x14ac:dyDescent="0.3">
      <c r="A1343" t="s">
        <v>116</v>
      </c>
      <c r="B1343" t="s">
        <v>117</v>
      </c>
      <c r="C1343" t="s">
        <v>118</v>
      </c>
      <c r="D1343" t="s">
        <v>498</v>
      </c>
      <c r="E1343">
        <v>116444</v>
      </c>
      <c r="F1343" t="s">
        <v>27</v>
      </c>
      <c r="G1343" t="s">
        <v>28</v>
      </c>
      <c r="H1343" t="s">
        <v>120</v>
      </c>
      <c r="I1343" t="s">
        <v>121</v>
      </c>
      <c r="J1343">
        <v>1979</v>
      </c>
      <c r="K1343" t="s">
        <v>31</v>
      </c>
      <c r="L1343">
        <v>0</v>
      </c>
      <c r="M1343">
        <v>4.2</v>
      </c>
      <c r="N1343">
        <v>1</v>
      </c>
      <c r="O1343">
        <v>0</v>
      </c>
      <c r="P1343">
        <v>1</v>
      </c>
      <c r="Q1343">
        <v>1</v>
      </c>
      <c r="R1343">
        <v>1</v>
      </c>
      <c r="S1343">
        <v>1</v>
      </c>
      <c r="T1343" t="s">
        <v>32</v>
      </c>
      <c r="U1343" t="s">
        <v>51</v>
      </c>
      <c r="V1343">
        <v>687</v>
      </c>
      <c r="W1343">
        <v>43</v>
      </c>
    </row>
    <row r="1344" spans="1:23" x14ac:dyDescent="0.3">
      <c r="A1344" t="s">
        <v>116</v>
      </c>
      <c r="B1344" t="s">
        <v>117</v>
      </c>
      <c r="C1344" t="s">
        <v>118</v>
      </c>
      <c r="D1344" t="s">
        <v>498</v>
      </c>
      <c r="E1344">
        <v>116444</v>
      </c>
      <c r="F1344" t="s">
        <v>27</v>
      </c>
      <c r="G1344" t="s">
        <v>28</v>
      </c>
      <c r="H1344" t="s">
        <v>120</v>
      </c>
      <c r="I1344" t="s">
        <v>121</v>
      </c>
      <c r="J1344">
        <v>1979</v>
      </c>
      <c r="K1344" t="s">
        <v>31</v>
      </c>
      <c r="L1344">
        <v>0</v>
      </c>
      <c r="M1344">
        <v>4.2</v>
      </c>
      <c r="N1344">
        <v>1</v>
      </c>
      <c r="O1344">
        <v>0</v>
      </c>
      <c r="P1344">
        <v>1</v>
      </c>
      <c r="Q1344">
        <v>1</v>
      </c>
      <c r="R1344">
        <v>1</v>
      </c>
      <c r="S1344">
        <v>1</v>
      </c>
      <c r="T1344" t="s">
        <v>32</v>
      </c>
      <c r="U1344" t="s">
        <v>51</v>
      </c>
      <c r="V1344">
        <v>687</v>
      </c>
      <c r="W1344">
        <v>43</v>
      </c>
    </row>
    <row r="1345" spans="1:23" x14ac:dyDescent="0.3">
      <c r="A1345" t="s">
        <v>691</v>
      </c>
      <c r="B1345" t="s">
        <v>692</v>
      </c>
      <c r="C1345" t="s">
        <v>36</v>
      </c>
      <c r="D1345" t="s">
        <v>693</v>
      </c>
      <c r="E1345">
        <v>116604</v>
      </c>
      <c r="F1345" t="s">
        <v>27</v>
      </c>
      <c r="G1345" t="s">
        <v>28</v>
      </c>
      <c r="H1345" t="s">
        <v>120</v>
      </c>
      <c r="I1345" t="s">
        <v>302</v>
      </c>
      <c r="J1345">
        <v>1908</v>
      </c>
      <c r="K1345" t="s">
        <v>31</v>
      </c>
      <c r="L1345">
        <v>0</v>
      </c>
      <c r="M1345">
        <v>4</v>
      </c>
      <c r="N1345">
        <v>1</v>
      </c>
      <c r="O1345">
        <v>0</v>
      </c>
      <c r="P1345">
        <v>0</v>
      </c>
      <c r="Q1345">
        <v>1</v>
      </c>
      <c r="R1345">
        <v>1</v>
      </c>
      <c r="S1345">
        <v>1</v>
      </c>
      <c r="T1345" t="s">
        <v>32</v>
      </c>
      <c r="U1345" t="s">
        <v>51</v>
      </c>
      <c r="V1345">
        <v>876</v>
      </c>
      <c r="W1345">
        <v>114</v>
      </c>
    </row>
    <row r="1346" spans="1:23" x14ac:dyDescent="0.3">
      <c r="A1346" t="s">
        <v>691</v>
      </c>
      <c r="B1346" t="s">
        <v>692</v>
      </c>
      <c r="C1346" t="s">
        <v>36</v>
      </c>
      <c r="D1346" t="s">
        <v>876</v>
      </c>
      <c r="E1346">
        <v>116604</v>
      </c>
      <c r="F1346" t="s">
        <v>27</v>
      </c>
      <c r="G1346" t="s">
        <v>28</v>
      </c>
      <c r="H1346" t="s">
        <v>120</v>
      </c>
      <c r="I1346" t="s">
        <v>302</v>
      </c>
      <c r="J1346">
        <v>1908</v>
      </c>
      <c r="K1346" t="s">
        <v>31</v>
      </c>
      <c r="L1346">
        <v>0</v>
      </c>
      <c r="M1346">
        <v>4</v>
      </c>
      <c r="N1346">
        <v>1</v>
      </c>
      <c r="O1346">
        <v>0</v>
      </c>
      <c r="P1346">
        <v>0</v>
      </c>
      <c r="Q1346">
        <v>1</v>
      </c>
      <c r="R1346">
        <v>1</v>
      </c>
      <c r="S1346">
        <v>1</v>
      </c>
      <c r="T1346" t="s">
        <v>32</v>
      </c>
      <c r="U1346" t="s">
        <v>51</v>
      </c>
      <c r="V1346">
        <v>874</v>
      </c>
      <c r="W1346">
        <v>114</v>
      </c>
    </row>
    <row r="1347" spans="1:23" x14ac:dyDescent="0.3">
      <c r="A1347" t="s">
        <v>176</v>
      </c>
      <c r="B1347" t="s">
        <v>580</v>
      </c>
      <c r="C1347" t="s">
        <v>581</v>
      </c>
      <c r="D1347" t="s">
        <v>582</v>
      </c>
      <c r="E1347">
        <v>116952</v>
      </c>
      <c r="F1347" t="s">
        <v>27</v>
      </c>
      <c r="G1347" t="s">
        <v>28</v>
      </c>
      <c r="H1347" t="s">
        <v>101</v>
      </c>
      <c r="I1347" t="s">
        <v>102</v>
      </c>
      <c r="J1347">
        <v>1863</v>
      </c>
      <c r="K1347" t="s">
        <v>31</v>
      </c>
      <c r="L1347">
        <v>0</v>
      </c>
      <c r="M1347">
        <v>4.2</v>
      </c>
      <c r="N1347">
        <v>0</v>
      </c>
      <c r="O1347">
        <v>0</v>
      </c>
      <c r="P1347">
        <v>0</v>
      </c>
      <c r="Q1347">
        <v>0</v>
      </c>
      <c r="R1347">
        <v>1</v>
      </c>
      <c r="S1347">
        <v>1</v>
      </c>
      <c r="T1347" t="s">
        <v>32</v>
      </c>
      <c r="U1347" t="s">
        <v>51</v>
      </c>
      <c r="V1347">
        <v>587</v>
      </c>
      <c r="W1347">
        <v>159</v>
      </c>
    </row>
    <row r="1348" spans="1:23" x14ac:dyDescent="0.3">
      <c r="A1348" t="s">
        <v>176</v>
      </c>
      <c r="B1348" t="s">
        <v>580</v>
      </c>
      <c r="C1348" t="s">
        <v>581</v>
      </c>
      <c r="D1348" t="s">
        <v>582</v>
      </c>
      <c r="E1348">
        <v>116952</v>
      </c>
      <c r="F1348" t="s">
        <v>27</v>
      </c>
      <c r="G1348" t="s">
        <v>28</v>
      </c>
      <c r="H1348" t="s">
        <v>101</v>
      </c>
      <c r="I1348" t="s">
        <v>102</v>
      </c>
      <c r="J1348">
        <v>1863</v>
      </c>
      <c r="K1348" t="s">
        <v>31</v>
      </c>
      <c r="L1348">
        <v>0</v>
      </c>
      <c r="M1348">
        <v>4.2</v>
      </c>
      <c r="N1348">
        <v>0</v>
      </c>
      <c r="O1348">
        <v>0</v>
      </c>
      <c r="P1348">
        <v>0</v>
      </c>
      <c r="Q1348">
        <v>0</v>
      </c>
      <c r="R1348">
        <v>1</v>
      </c>
      <c r="S1348">
        <v>1</v>
      </c>
      <c r="T1348" t="s">
        <v>32</v>
      </c>
      <c r="U1348" t="s">
        <v>51</v>
      </c>
      <c r="V1348">
        <v>587</v>
      </c>
      <c r="W1348">
        <v>159</v>
      </c>
    </row>
    <row r="1349" spans="1:23" x14ac:dyDescent="0.3">
      <c r="A1349" t="s">
        <v>392</v>
      </c>
      <c r="B1349" t="s">
        <v>393</v>
      </c>
      <c r="C1349" t="s">
        <v>394</v>
      </c>
      <c r="D1349" t="s">
        <v>395</v>
      </c>
      <c r="E1349">
        <v>116987</v>
      </c>
      <c r="F1349" t="s">
        <v>47</v>
      </c>
      <c r="G1349" t="s">
        <v>48</v>
      </c>
      <c r="H1349" t="s">
        <v>29</v>
      </c>
      <c r="I1349" t="s">
        <v>146</v>
      </c>
      <c r="J1349">
        <v>2010</v>
      </c>
      <c r="K1349" t="s">
        <v>261</v>
      </c>
      <c r="L1349">
        <v>0</v>
      </c>
      <c r="M1349">
        <v>3.9</v>
      </c>
      <c r="N1349">
        <v>1</v>
      </c>
      <c r="O1349">
        <v>0</v>
      </c>
      <c r="P1349">
        <v>0</v>
      </c>
      <c r="Q1349">
        <v>1</v>
      </c>
      <c r="R1349">
        <v>0</v>
      </c>
      <c r="S1349">
        <v>1</v>
      </c>
      <c r="T1349" t="s">
        <v>32</v>
      </c>
      <c r="U1349" t="s">
        <v>42</v>
      </c>
      <c r="V1349">
        <v>360</v>
      </c>
      <c r="W1349">
        <v>12</v>
      </c>
    </row>
    <row r="1350" spans="1:23" x14ac:dyDescent="0.3">
      <c r="A1350" t="s">
        <v>883</v>
      </c>
      <c r="B1350" t="s">
        <v>884</v>
      </c>
      <c r="C1350" t="s">
        <v>336</v>
      </c>
      <c r="D1350" t="s">
        <v>885</v>
      </c>
      <c r="E1350">
        <v>117000</v>
      </c>
      <c r="F1350" t="s">
        <v>27</v>
      </c>
      <c r="G1350" t="s">
        <v>28</v>
      </c>
      <c r="H1350" t="s">
        <v>29</v>
      </c>
      <c r="I1350" t="s">
        <v>64</v>
      </c>
      <c r="J1350">
        <v>2009</v>
      </c>
      <c r="K1350" t="s">
        <v>31</v>
      </c>
      <c r="L1350">
        <v>0</v>
      </c>
      <c r="M1350">
        <v>4</v>
      </c>
      <c r="N1350">
        <v>1</v>
      </c>
      <c r="O1350">
        <v>0</v>
      </c>
      <c r="P1350">
        <v>0</v>
      </c>
      <c r="Q1350">
        <v>0</v>
      </c>
      <c r="R1350">
        <v>1</v>
      </c>
      <c r="S1350">
        <v>0</v>
      </c>
      <c r="T1350" t="s">
        <v>32</v>
      </c>
      <c r="U1350" t="s">
        <v>42</v>
      </c>
      <c r="V1350">
        <v>686</v>
      </c>
      <c r="W1350">
        <v>13</v>
      </c>
    </row>
    <row r="1351" spans="1:23" x14ac:dyDescent="0.3">
      <c r="A1351" t="s">
        <v>915</v>
      </c>
      <c r="B1351" t="s">
        <v>227</v>
      </c>
      <c r="C1351" t="s">
        <v>916</v>
      </c>
      <c r="D1351" t="s">
        <v>917</v>
      </c>
      <c r="E1351">
        <v>117500</v>
      </c>
      <c r="F1351" t="s">
        <v>67</v>
      </c>
      <c r="G1351" t="s">
        <v>48</v>
      </c>
      <c r="H1351" t="s">
        <v>39</v>
      </c>
      <c r="I1351" t="s">
        <v>40</v>
      </c>
      <c r="J1351">
        <v>2001</v>
      </c>
      <c r="K1351" t="s">
        <v>212</v>
      </c>
      <c r="L1351">
        <v>0</v>
      </c>
      <c r="M1351">
        <v>4.4000000000000004</v>
      </c>
      <c r="N1351">
        <v>1</v>
      </c>
      <c r="O1351">
        <v>0</v>
      </c>
      <c r="P1351">
        <v>1</v>
      </c>
      <c r="Q1351">
        <v>0</v>
      </c>
      <c r="R1351">
        <v>0</v>
      </c>
      <c r="S1351">
        <v>1</v>
      </c>
      <c r="T1351" t="s">
        <v>32</v>
      </c>
      <c r="U1351" t="s">
        <v>51</v>
      </c>
      <c r="V1351">
        <v>640</v>
      </c>
      <c r="W1351">
        <v>21</v>
      </c>
    </row>
    <row r="1352" spans="1:23" x14ac:dyDescent="0.3">
      <c r="A1352" t="s">
        <v>1301</v>
      </c>
      <c r="B1352" t="s">
        <v>960</v>
      </c>
      <c r="C1352" t="s">
        <v>1013</v>
      </c>
      <c r="D1352" t="s">
        <v>1302</v>
      </c>
      <c r="E1352">
        <v>117500</v>
      </c>
      <c r="F1352" t="s">
        <v>151</v>
      </c>
      <c r="G1352" t="s">
        <v>48</v>
      </c>
      <c r="H1352" t="s">
        <v>29</v>
      </c>
      <c r="I1352" t="s">
        <v>69</v>
      </c>
      <c r="J1352">
        <v>2015</v>
      </c>
      <c r="K1352" t="s">
        <v>50</v>
      </c>
      <c r="L1352">
        <v>0</v>
      </c>
      <c r="M1352">
        <v>4.4000000000000004</v>
      </c>
      <c r="N1352">
        <v>1</v>
      </c>
      <c r="O1352">
        <v>0</v>
      </c>
      <c r="P1352">
        <v>0</v>
      </c>
      <c r="Q1352">
        <v>0</v>
      </c>
      <c r="R1352">
        <v>0</v>
      </c>
      <c r="S1352">
        <v>0</v>
      </c>
      <c r="T1352" t="s">
        <v>222</v>
      </c>
      <c r="U1352" t="s">
        <v>51</v>
      </c>
      <c r="V1352">
        <v>412</v>
      </c>
      <c r="W1352">
        <v>7</v>
      </c>
    </row>
    <row r="1353" spans="1:23" x14ac:dyDescent="0.3">
      <c r="A1353" t="s">
        <v>343</v>
      </c>
      <c r="B1353" t="s">
        <v>1730</v>
      </c>
      <c r="C1353" t="s">
        <v>345</v>
      </c>
      <c r="D1353" t="s">
        <v>1731</v>
      </c>
      <c r="E1353">
        <v>117724</v>
      </c>
      <c r="F1353" t="s">
        <v>67</v>
      </c>
      <c r="G1353" t="s">
        <v>347</v>
      </c>
      <c r="H1353" t="s">
        <v>348</v>
      </c>
      <c r="I1353" t="s">
        <v>348</v>
      </c>
      <c r="J1353">
        <v>1951</v>
      </c>
      <c r="K1353" t="s">
        <v>50</v>
      </c>
      <c r="L1353">
        <v>0</v>
      </c>
      <c r="M1353">
        <v>4.3</v>
      </c>
      <c r="N1353">
        <v>1</v>
      </c>
      <c r="O1353">
        <v>0</v>
      </c>
      <c r="P1353">
        <v>0</v>
      </c>
      <c r="Q1353">
        <v>0</v>
      </c>
      <c r="R1353">
        <v>0</v>
      </c>
      <c r="S1353">
        <v>1</v>
      </c>
      <c r="T1353" t="s">
        <v>1725</v>
      </c>
      <c r="U1353" t="s">
        <v>42</v>
      </c>
      <c r="V1353">
        <v>290</v>
      </c>
      <c r="W1353">
        <v>71</v>
      </c>
    </row>
    <row r="1354" spans="1:23" x14ac:dyDescent="0.3">
      <c r="A1354" t="s">
        <v>343</v>
      </c>
      <c r="B1354" t="s">
        <v>1730</v>
      </c>
      <c r="C1354" t="s">
        <v>345</v>
      </c>
      <c r="D1354" t="s">
        <v>2025</v>
      </c>
      <c r="E1354">
        <v>117724</v>
      </c>
      <c r="F1354" t="s">
        <v>67</v>
      </c>
      <c r="G1354" t="s">
        <v>347</v>
      </c>
      <c r="H1354" t="s">
        <v>348</v>
      </c>
      <c r="I1354" t="s">
        <v>348</v>
      </c>
      <c r="J1354">
        <v>1951</v>
      </c>
      <c r="K1354" t="s">
        <v>50</v>
      </c>
      <c r="L1354">
        <v>0</v>
      </c>
      <c r="M1354">
        <v>4.3</v>
      </c>
      <c r="N1354">
        <v>1</v>
      </c>
      <c r="O1354">
        <v>0</v>
      </c>
      <c r="P1354">
        <v>0</v>
      </c>
      <c r="Q1354">
        <v>0</v>
      </c>
      <c r="R1354">
        <v>0</v>
      </c>
      <c r="S1354">
        <v>1</v>
      </c>
      <c r="T1354" t="s">
        <v>1725</v>
      </c>
      <c r="U1354" t="s">
        <v>42</v>
      </c>
      <c r="V1354">
        <v>290</v>
      </c>
      <c r="W1354">
        <v>71</v>
      </c>
    </row>
    <row r="1355" spans="1:23" x14ac:dyDescent="0.3">
      <c r="A1355" t="s">
        <v>343</v>
      </c>
      <c r="B1355" t="s">
        <v>1730</v>
      </c>
      <c r="C1355" t="s">
        <v>345</v>
      </c>
      <c r="D1355" t="s">
        <v>1731</v>
      </c>
      <c r="E1355">
        <v>117724</v>
      </c>
      <c r="F1355" t="s">
        <v>67</v>
      </c>
      <c r="G1355" t="s">
        <v>347</v>
      </c>
      <c r="H1355" t="s">
        <v>348</v>
      </c>
      <c r="I1355" t="s">
        <v>348</v>
      </c>
      <c r="J1355">
        <v>1951</v>
      </c>
      <c r="K1355" t="s">
        <v>50</v>
      </c>
      <c r="L1355">
        <v>0</v>
      </c>
      <c r="M1355">
        <v>4.3</v>
      </c>
      <c r="N1355">
        <v>1</v>
      </c>
      <c r="O1355">
        <v>0</v>
      </c>
      <c r="P1355">
        <v>0</v>
      </c>
      <c r="Q1355">
        <v>0</v>
      </c>
      <c r="R1355">
        <v>0</v>
      </c>
      <c r="S1355">
        <v>1</v>
      </c>
      <c r="T1355" t="s">
        <v>1725</v>
      </c>
      <c r="U1355" t="s">
        <v>42</v>
      </c>
      <c r="V1355">
        <v>290</v>
      </c>
      <c r="W1355">
        <v>71</v>
      </c>
    </row>
    <row r="1356" spans="1:23" x14ac:dyDescent="0.3">
      <c r="A1356" t="s">
        <v>343</v>
      </c>
      <c r="B1356" t="s">
        <v>1730</v>
      </c>
      <c r="C1356" t="s">
        <v>345</v>
      </c>
      <c r="D1356" t="s">
        <v>2025</v>
      </c>
      <c r="E1356">
        <v>117724</v>
      </c>
      <c r="F1356" t="s">
        <v>67</v>
      </c>
      <c r="G1356" t="s">
        <v>347</v>
      </c>
      <c r="H1356" t="s">
        <v>348</v>
      </c>
      <c r="I1356" t="s">
        <v>348</v>
      </c>
      <c r="J1356">
        <v>1951</v>
      </c>
      <c r="K1356" t="s">
        <v>50</v>
      </c>
      <c r="L1356">
        <v>0</v>
      </c>
      <c r="M1356">
        <v>4.3</v>
      </c>
      <c r="N1356">
        <v>1</v>
      </c>
      <c r="O1356">
        <v>0</v>
      </c>
      <c r="P1356">
        <v>0</v>
      </c>
      <c r="Q1356">
        <v>0</v>
      </c>
      <c r="R1356">
        <v>0</v>
      </c>
      <c r="S1356">
        <v>1</v>
      </c>
      <c r="T1356" t="s">
        <v>1725</v>
      </c>
      <c r="U1356" t="s">
        <v>42</v>
      </c>
      <c r="V1356">
        <v>290</v>
      </c>
      <c r="W1356">
        <v>71</v>
      </c>
    </row>
    <row r="1357" spans="1:23" x14ac:dyDescent="0.3">
      <c r="A1357" t="s">
        <v>343</v>
      </c>
      <c r="B1357" t="s">
        <v>1730</v>
      </c>
      <c r="C1357" t="s">
        <v>345</v>
      </c>
      <c r="D1357" t="s">
        <v>2043</v>
      </c>
      <c r="E1357">
        <v>117724</v>
      </c>
      <c r="F1357" t="s">
        <v>67</v>
      </c>
      <c r="G1357" t="s">
        <v>347</v>
      </c>
      <c r="H1357" t="s">
        <v>348</v>
      </c>
      <c r="I1357" t="s">
        <v>348</v>
      </c>
      <c r="J1357">
        <v>1951</v>
      </c>
      <c r="K1357" t="s">
        <v>50</v>
      </c>
      <c r="L1357">
        <v>0</v>
      </c>
      <c r="M1357">
        <v>4.3</v>
      </c>
      <c r="N1357">
        <v>1</v>
      </c>
      <c r="O1357">
        <v>0</v>
      </c>
      <c r="P1357">
        <v>0</v>
      </c>
      <c r="Q1357">
        <v>0</v>
      </c>
      <c r="R1357">
        <v>0</v>
      </c>
      <c r="S1357">
        <v>1</v>
      </c>
      <c r="T1357" t="s">
        <v>1725</v>
      </c>
      <c r="U1357" t="s">
        <v>42</v>
      </c>
      <c r="V1357">
        <v>288</v>
      </c>
      <c r="W1357">
        <v>71</v>
      </c>
    </row>
    <row r="1358" spans="1:23" x14ac:dyDescent="0.3">
      <c r="A1358" t="s">
        <v>182</v>
      </c>
      <c r="B1358" t="s">
        <v>183</v>
      </c>
      <c r="C1358" t="s">
        <v>184</v>
      </c>
      <c r="D1358" t="s">
        <v>185</v>
      </c>
      <c r="E1358">
        <v>117938</v>
      </c>
      <c r="F1358" t="s">
        <v>27</v>
      </c>
      <c r="G1358" t="s">
        <v>28</v>
      </c>
      <c r="H1358" t="s">
        <v>120</v>
      </c>
      <c r="I1358" t="s">
        <v>186</v>
      </c>
      <c r="J1358">
        <v>1906</v>
      </c>
      <c r="K1358" t="s">
        <v>31</v>
      </c>
      <c r="L1358">
        <v>0</v>
      </c>
      <c r="M1358">
        <v>3.8</v>
      </c>
      <c r="N1358">
        <v>1</v>
      </c>
      <c r="O1358">
        <v>0</v>
      </c>
      <c r="P1358">
        <v>0</v>
      </c>
      <c r="Q1358">
        <v>1</v>
      </c>
      <c r="R1358">
        <v>0</v>
      </c>
      <c r="S1358">
        <v>0</v>
      </c>
      <c r="T1358" t="s">
        <v>32</v>
      </c>
      <c r="U1358" t="s">
        <v>51</v>
      </c>
      <c r="V1358">
        <v>607</v>
      </c>
      <c r="W1358">
        <v>116</v>
      </c>
    </row>
    <row r="1359" spans="1:23" x14ac:dyDescent="0.3">
      <c r="A1359" t="s">
        <v>182</v>
      </c>
      <c r="B1359" t="s">
        <v>183</v>
      </c>
      <c r="C1359" t="s">
        <v>184</v>
      </c>
      <c r="D1359" t="s">
        <v>185</v>
      </c>
      <c r="E1359">
        <v>117938</v>
      </c>
      <c r="F1359" t="s">
        <v>27</v>
      </c>
      <c r="G1359" t="s">
        <v>28</v>
      </c>
      <c r="H1359" t="s">
        <v>120</v>
      </c>
      <c r="I1359" t="s">
        <v>186</v>
      </c>
      <c r="J1359">
        <v>1906</v>
      </c>
      <c r="K1359" t="s">
        <v>31</v>
      </c>
      <c r="L1359">
        <v>0</v>
      </c>
      <c r="M1359">
        <v>3.8</v>
      </c>
      <c r="N1359">
        <v>1</v>
      </c>
      <c r="O1359">
        <v>0</v>
      </c>
      <c r="P1359">
        <v>0</v>
      </c>
      <c r="Q1359">
        <v>1</v>
      </c>
      <c r="R1359">
        <v>0</v>
      </c>
      <c r="S1359">
        <v>0</v>
      </c>
      <c r="T1359" t="s">
        <v>32</v>
      </c>
      <c r="U1359" t="s">
        <v>51</v>
      </c>
      <c r="V1359">
        <v>607</v>
      </c>
      <c r="W1359">
        <v>116</v>
      </c>
    </row>
    <row r="1360" spans="1:23" x14ac:dyDescent="0.3">
      <c r="A1360" t="s">
        <v>182</v>
      </c>
      <c r="B1360" t="s">
        <v>183</v>
      </c>
      <c r="C1360" t="s">
        <v>184</v>
      </c>
      <c r="D1360" t="s">
        <v>505</v>
      </c>
      <c r="E1360">
        <v>117938</v>
      </c>
      <c r="F1360" t="s">
        <v>27</v>
      </c>
      <c r="G1360" t="s">
        <v>28</v>
      </c>
      <c r="H1360" t="s">
        <v>120</v>
      </c>
      <c r="I1360" t="s">
        <v>186</v>
      </c>
      <c r="J1360">
        <v>1906</v>
      </c>
      <c r="K1360" t="s">
        <v>31</v>
      </c>
      <c r="L1360">
        <v>0</v>
      </c>
      <c r="M1360">
        <v>3.8</v>
      </c>
      <c r="N1360">
        <v>1</v>
      </c>
      <c r="O1360">
        <v>0</v>
      </c>
      <c r="P1360">
        <v>0</v>
      </c>
      <c r="Q1360">
        <v>1</v>
      </c>
      <c r="R1360">
        <v>0</v>
      </c>
      <c r="S1360">
        <v>0</v>
      </c>
      <c r="T1360" t="s">
        <v>32</v>
      </c>
      <c r="U1360" t="s">
        <v>51</v>
      </c>
      <c r="V1360">
        <v>607</v>
      </c>
      <c r="W1360">
        <v>116</v>
      </c>
    </row>
    <row r="1361" spans="1:23" x14ac:dyDescent="0.3">
      <c r="A1361" t="s">
        <v>1264</v>
      </c>
      <c r="B1361" t="s">
        <v>1265</v>
      </c>
      <c r="C1361" t="s">
        <v>1231</v>
      </c>
      <c r="D1361" t="s">
        <v>1266</v>
      </c>
      <c r="E1361">
        <v>118000</v>
      </c>
      <c r="F1361" t="s">
        <v>56</v>
      </c>
      <c r="G1361" t="s">
        <v>56</v>
      </c>
      <c r="H1361" t="s">
        <v>56</v>
      </c>
      <c r="I1361" t="s">
        <v>56</v>
      </c>
      <c r="K1361" t="s">
        <v>56</v>
      </c>
      <c r="L1361">
        <v>1</v>
      </c>
      <c r="N1361">
        <v>1</v>
      </c>
      <c r="O1361">
        <v>1</v>
      </c>
      <c r="P1361">
        <v>0</v>
      </c>
      <c r="Q1361">
        <v>0</v>
      </c>
      <c r="R1361">
        <v>0</v>
      </c>
      <c r="S1361">
        <v>0</v>
      </c>
      <c r="T1361" t="s">
        <v>222</v>
      </c>
      <c r="U1361" t="s">
        <v>51</v>
      </c>
      <c r="V1361">
        <v>340</v>
      </c>
    </row>
    <row r="1362" spans="1:23" x14ac:dyDescent="0.3">
      <c r="A1362" t="s">
        <v>2014</v>
      </c>
      <c r="B1362" t="s">
        <v>2015</v>
      </c>
      <c r="C1362" t="s">
        <v>345</v>
      </c>
      <c r="D1362" t="s">
        <v>2016</v>
      </c>
      <c r="E1362">
        <v>118233</v>
      </c>
      <c r="F1362" t="s">
        <v>27</v>
      </c>
      <c r="G1362" t="s">
        <v>28</v>
      </c>
      <c r="H1362" t="s">
        <v>101</v>
      </c>
      <c r="I1362" t="s">
        <v>102</v>
      </c>
      <c r="J1362">
        <v>1923</v>
      </c>
      <c r="K1362" t="s">
        <v>31</v>
      </c>
      <c r="L1362">
        <v>0</v>
      </c>
      <c r="M1362">
        <v>4.3</v>
      </c>
      <c r="N1362">
        <v>1</v>
      </c>
      <c r="O1362">
        <v>0</v>
      </c>
      <c r="P1362">
        <v>0</v>
      </c>
      <c r="Q1362">
        <v>1</v>
      </c>
      <c r="R1362">
        <v>0</v>
      </c>
      <c r="S1362">
        <v>1</v>
      </c>
      <c r="T1362" t="s">
        <v>32</v>
      </c>
      <c r="U1362" t="s">
        <v>51</v>
      </c>
      <c r="V1362">
        <v>735</v>
      </c>
      <c r="W1362">
        <v>99</v>
      </c>
    </row>
    <row r="1363" spans="1:23" x14ac:dyDescent="0.3">
      <c r="A1363" t="s">
        <v>1138</v>
      </c>
      <c r="B1363" t="s">
        <v>387</v>
      </c>
      <c r="C1363" t="s">
        <v>45</v>
      </c>
      <c r="D1363" t="s">
        <v>1139</v>
      </c>
      <c r="E1363">
        <v>118520</v>
      </c>
      <c r="F1363" t="s">
        <v>151</v>
      </c>
      <c r="G1363" t="s">
        <v>48</v>
      </c>
      <c r="H1363" t="s">
        <v>29</v>
      </c>
      <c r="I1363" t="s">
        <v>69</v>
      </c>
      <c r="K1363" t="s">
        <v>166</v>
      </c>
      <c r="L1363">
        <v>1</v>
      </c>
      <c r="M1363">
        <v>3.3</v>
      </c>
      <c r="N1363">
        <v>1</v>
      </c>
      <c r="O1363">
        <v>0</v>
      </c>
      <c r="P1363">
        <v>0</v>
      </c>
      <c r="Q1363">
        <v>0</v>
      </c>
      <c r="R1363">
        <v>0</v>
      </c>
      <c r="S1363">
        <v>0</v>
      </c>
      <c r="T1363" t="s">
        <v>222</v>
      </c>
      <c r="U1363" t="s">
        <v>51</v>
      </c>
      <c r="V1363">
        <v>217</v>
      </c>
    </row>
    <row r="1364" spans="1:23" x14ac:dyDescent="0.3">
      <c r="A1364" t="s">
        <v>962</v>
      </c>
      <c r="B1364" t="s">
        <v>1960</v>
      </c>
      <c r="C1364" t="s">
        <v>168</v>
      </c>
      <c r="D1364" t="s">
        <v>1961</v>
      </c>
      <c r="E1364">
        <v>118581</v>
      </c>
      <c r="F1364" t="s">
        <v>27</v>
      </c>
      <c r="G1364" t="s">
        <v>28</v>
      </c>
      <c r="H1364" t="s">
        <v>29</v>
      </c>
      <c r="I1364" t="s">
        <v>30</v>
      </c>
      <c r="J1364">
        <v>2018</v>
      </c>
      <c r="K1364" t="s">
        <v>82</v>
      </c>
      <c r="L1364">
        <v>0</v>
      </c>
      <c r="M1364">
        <v>3.9</v>
      </c>
      <c r="N1364">
        <v>1</v>
      </c>
      <c r="O1364">
        <v>0</v>
      </c>
      <c r="P1364">
        <v>1</v>
      </c>
      <c r="Q1364">
        <v>1</v>
      </c>
      <c r="R1364">
        <v>0</v>
      </c>
      <c r="S1364">
        <v>0</v>
      </c>
      <c r="T1364" t="s">
        <v>1725</v>
      </c>
      <c r="U1364" t="s">
        <v>51</v>
      </c>
      <c r="V1364">
        <v>508</v>
      </c>
      <c r="W1364">
        <v>4</v>
      </c>
    </row>
    <row r="1365" spans="1:23" x14ac:dyDescent="0.3">
      <c r="A1365" t="s">
        <v>354</v>
      </c>
      <c r="B1365" t="s">
        <v>387</v>
      </c>
      <c r="C1365" t="s">
        <v>356</v>
      </c>
      <c r="D1365" t="s">
        <v>1119</v>
      </c>
      <c r="E1365">
        <v>118820</v>
      </c>
      <c r="F1365" t="s">
        <v>27</v>
      </c>
      <c r="G1365" t="s">
        <v>38</v>
      </c>
      <c r="H1365" t="s">
        <v>39</v>
      </c>
      <c r="I1365" t="s">
        <v>40</v>
      </c>
      <c r="J1365">
        <v>1957</v>
      </c>
      <c r="K1365" t="s">
        <v>41</v>
      </c>
      <c r="L1365">
        <v>1</v>
      </c>
      <c r="M1365">
        <v>4</v>
      </c>
      <c r="N1365">
        <v>0</v>
      </c>
      <c r="O1365">
        <v>0</v>
      </c>
      <c r="P1365">
        <v>0</v>
      </c>
      <c r="Q1365">
        <v>0</v>
      </c>
      <c r="R1365">
        <v>0</v>
      </c>
      <c r="S1365">
        <v>0</v>
      </c>
      <c r="T1365" t="s">
        <v>222</v>
      </c>
      <c r="U1365" t="s">
        <v>51</v>
      </c>
      <c r="V1365">
        <v>699</v>
      </c>
      <c r="W1365">
        <v>65</v>
      </c>
    </row>
    <row r="1366" spans="1:23" x14ac:dyDescent="0.3">
      <c r="A1366" t="s">
        <v>142</v>
      </c>
      <c r="B1366" t="s">
        <v>143</v>
      </c>
      <c r="C1366" t="s">
        <v>134</v>
      </c>
      <c r="D1366" t="s">
        <v>144</v>
      </c>
      <c r="E1366">
        <v>119046</v>
      </c>
      <c r="F1366" t="s">
        <v>145</v>
      </c>
      <c r="G1366" t="s">
        <v>28</v>
      </c>
      <c r="H1366" t="s">
        <v>29</v>
      </c>
      <c r="I1366" t="s">
        <v>146</v>
      </c>
      <c r="J1366">
        <v>2002</v>
      </c>
      <c r="K1366" t="s">
        <v>50</v>
      </c>
      <c r="L1366">
        <v>0</v>
      </c>
      <c r="M1366">
        <v>4.7</v>
      </c>
      <c r="N1366">
        <v>0</v>
      </c>
      <c r="O1366">
        <v>0</v>
      </c>
      <c r="P1366">
        <v>0</v>
      </c>
      <c r="Q1366">
        <v>0</v>
      </c>
      <c r="R1366">
        <v>0</v>
      </c>
      <c r="S1366">
        <v>1</v>
      </c>
      <c r="T1366" t="s">
        <v>32</v>
      </c>
      <c r="U1366" t="s">
        <v>33</v>
      </c>
      <c r="V1366">
        <v>438</v>
      </c>
      <c r="W1366">
        <v>20</v>
      </c>
    </row>
    <row r="1367" spans="1:23" x14ac:dyDescent="0.3">
      <c r="A1367" t="s">
        <v>142</v>
      </c>
      <c r="B1367" t="s">
        <v>143</v>
      </c>
      <c r="C1367" t="s">
        <v>134</v>
      </c>
      <c r="D1367" t="s">
        <v>503</v>
      </c>
      <c r="E1367">
        <v>119046</v>
      </c>
      <c r="F1367" t="s">
        <v>145</v>
      </c>
      <c r="G1367" t="s">
        <v>28</v>
      </c>
      <c r="H1367" t="s">
        <v>29</v>
      </c>
      <c r="I1367" t="s">
        <v>146</v>
      </c>
      <c r="J1367">
        <v>2002</v>
      </c>
      <c r="K1367" t="s">
        <v>50</v>
      </c>
      <c r="L1367">
        <v>0</v>
      </c>
      <c r="M1367">
        <v>4.7</v>
      </c>
      <c r="N1367">
        <v>0</v>
      </c>
      <c r="O1367">
        <v>0</v>
      </c>
      <c r="P1367">
        <v>0</v>
      </c>
      <c r="Q1367">
        <v>0</v>
      </c>
      <c r="R1367">
        <v>0</v>
      </c>
      <c r="S1367">
        <v>1</v>
      </c>
      <c r="T1367" t="s">
        <v>32</v>
      </c>
      <c r="U1367" t="s">
        <v>33</v>
      </c>
      <c r="V1367">
        <v>440</v>
      </c>
      <c r="W1367">
        <v>20</v>
      </c>
    </row>
    <row r="1368" spans="1:23" x14ac:dyDescent="0.3">
      <c r="A1368" t="s">
        <v>142</v>
      </c>
      <c r="B1368" t="s">
        <v>143</v>
      </c>
      <c r="C1368" t="s">
        <v>134</v>
      </c>
      <c r="D1368" t="s">
        <v>503</v>
      </c>
      <c r="E1368">
        <v>119046</v>
      </c>
      <c r="F1368" t="s">
        <v>145</v>
      </c>
      <c r="G1368" t="s">
        <v>28</v>
      </c>
      <c r="H1368" t="s">
        <v>29</v>
      </c>
      <c r="I1368" t="s">
        <v>146</v>
      </c>
      <c r="J1368">
        <v>2002</v>
      </c>
      <c r="K1368" t="s">
        <v>50</v>
      </c>
      <c r="L1368">
        <v>0</v>
      </c>
      <c r="M1368">
        <v>4.7</v>
      </c>
      <c r="N1368">
        <v>0</v>
      </c>
      <c r="O1368">
        <v>0</v>
      </c>
      <c r="P1368">
        <v>0</v>
      </c>
      <c r="Q1368">
        <v>0</v>
      </c>
      <c r="R1368">
        <v>0</v>
      </c>
      <c r="S1368">
        <v>1</v>
      </c>
      <c r="T1368" t="s">
        <v>32</v>
      </c>
      <c r="U1368" t="s">
        <v>33</v>
      </c>
      <c r="V1368">
        <v>440</v>
      </c>
      <c r="W1368">
        <v>20</v>
      </c>
    </row>
    <row r="1369" spans="1:23" x14ac:dyDescent="0.3">
      <c r="A1369" t="s">
        <v>179</v>
      </c>
      <c r="B1369" t="s">
        <v>58</v>
      </c>
      <c r="C1369" t="s">
        <v>45</v>
      </c>
      <c r="D1369" t="s">
        <v>180</v>
      </c>
      <c r="E1369">
        <v>119109</v>
      </c>
      <c r="F1369" t="s">
        <v>67</v>
      </c>
      <c r="G1369" t="s">
        <v>48</v>
      </c>
      <c r="H1369" t="s">
        <v>110</v>
      </c>
      <c r="I1369" t="s">
        <v>181</v>
      </c>
      <c r="J1369">
        <v>1914</v>
      </c>
      <c r="K1369" t="s">
        <v>31</v>
      </c>
      <c r="L1369">
        <v>0</v>
      </c>
      <c r="M1369">
        <v>4.5</v>
      </c>
      <c r="N1369">
        <v>0</v>
      </c>
      <c r="O1369">
        <v>0</v>
      </c>
      <c r="P1369">
        <v>0</v>
      </c>
      <c r="Q1369">
        <v>0</v>
      </c>
      <c r="R1369">
        <v>1</v>
      </c>
      <c r="S1369">
        <v>1</v>
      </c>
      <c r="T1369" t="s">
        <v>32</v>
      </c>
      <c r="U1369" t="s">
        <v>51</v>
      </c>
      <c r="V1369">
        <v>920</v>
      </c>
      <c r="W1369">
        <v>108</v>
      </c>
    </row>
    <row r="1370" spans="1:23" x14ac:dyDescent="0.3">
      <c r="A1370" t="s">
        <v>762</v>
      </c>
      <c r="B1370" t="s">
        <v>362</v>
      </c>
      <c r="C1370" t="s">
        <v>168</v>
      </c>
      <c r="D1370" t="s">
        <v>763</v>
      </c>
      <c r="E1370">
        <v>119344</v>
      </c>
      <c r="F1370" t="s">
        <v>27</v>
      </c>
      <c r="G1370" t="s">
        <v>28</v>
      </c>
      <c r="H1370" t="s">
        <v>120</v>
      </c>
      <c r="I1370" t="s">
        <v>764</v>
      </c>
      <c r="J1370">
        <v>1994</v>
      </c>
      <c r="K1370" t="s">
        <v>31</v>
      </c>
      <c r="L1370">
        <v>0</v>
      </c>
      <c r="M1370">
        <v>3.7</v>
      </c>
      <c r="N1370">
        <v>1</v>
      </c>
      <c r="O1370">
        <v>0</v>
      </c>
      <c r="P1370">
        <v>0</v>
      </c>
      <c r="Q1370">
        <v>0</v>
      </c>
      <c r="R1370">
        <v>1</v>
      </c>
      <c r="S1370">
        <v>1</v>
      </c>
      <c r="T1370" t="s">
        <v>32</v>
      </c>
      <c r="U1370" t="s">
        <v>51</v>
      </c>
      <c r="V1370">
        <v>354</v>
      </c>
      <c r="W1370">
        <v>28</v>
      </c>
    </row>
    <row r="1371" spans="1:23" x14ac:dyDescent="0.3">
      <c r="A1371" t="s">
        <v>762</v>
      </c>
      <c r="B1371" t="s">
        <v>362</v>
      </c>
      <c r="C1371" t="s">
        <v>168</v>
      </c>
      <c r="D1371" t="s">
        <v>763</v>
      </c>
      <c r="E1371">
        <v>119344</v>
      </c>
      <c r="F1371" t="s">
        <v>27</v>
      </c>
      <c r="G1371" t="s">
        <v>28</v>
      </c>
      <c r="H1371" t="s">
        <v>120</v>
      </c>
      <c r="I1371" t="s">
        <v>764</v>
      </c>
      <c r="J1371">
        <v>1994</v>
      </c>
      <c r="K1371" t="s">
        <v>31</v>
      </c>
      <c r="L1371">
        <v>0</v>
      </c>
      <c r="M1371">
        <v>3.7</v>
      </c>
      <c r="N1371">
        <v>1</v>
      </c>
      <c r="O1371">
        <v>0</v>
      </c>
      <c r="P1371">
        <v>0</v>
      </c>
      <c r="Q1371">
        <v>0</v>
      </c>
      <c r="R1371">
        <v>1</v>
      </c>
      <c r="S1371">
        <v>1</v>
      </c>
      <c r="T1371" t="s">
        <v>32</v>
      </c>
      <c r="U1371" t="s">
        <v>51</v>
      </c>
      <c r="V1371">
        <v>354</v>
      </c>
      <c r="W1371">
        <v>28</v>
      </c>
    </row>
    <row r="1372" spans="1:23" x14ac:dyDescent="0.3">
      <c r="A1372" t="s">
        <v>349</v>
      </c>
      <c r="B1372" t="s">
        <v>673</v>
      </c>
      <c r="C1372" t="s">
        <v>674</v>
      </c>
      <c r="D1372" t="s">
        <v>675</v>
      </c>
      <c r="E1372">
        <v>119750</v>
      </c>
      <c r="F1372" t="s">
        <v>27</v>
      </c>
      <c r="G1372" t="s">
        <v>28</v>
      </c>
      <c r="H1372" t="s">
        <v>110</v>
      </c>
      <c r="I1372" t="s">
        <v>181</v>
      </c>
      <c r="J1372">
        <v>1799</v>
      </c>
      <c r="K1372" t="s">
        <v>31</v>
      </c>
      <c r="L1372">
        <v>0</v>
      </c>
      <c r="M1372">
        <v>3.8</v>
      </c>
      <c r="N1372">
        <v>1</v>
      </c>
      <c r="O1372">
        <v>1</v>
      </c>
      <c r="P1372">
        <v>0</v>
      </c>
      <c r="Q1372">
        <v>0</v>
      </c>
      <c r="R1372">
        <v>0</v>
      </c>
      <c r="S1372">
        <v>0</v>
      </c>
      <c r="T1372" t="s">
        <v>32</v>
      </c>
      <c r="U1372" t="s">
        <v>33</v>
      </c>
      <c r="V1372">
        <v>567</v>
      </c>
      <c r="W1372">
        <v>223</v>
      </c>
    </row>
    <row r="1373" spans="1:23" x14ac:dyDescent="0.3">
      <c r="A1373" t="s">
        <v>349</v>
      </c>
      <c r="B1373" t="s">
        <v>673</v>
      </c>
      <c r="C1373" t="s">
        <v>674</v>
      </c>
      <c r="D1373" t="s">
        <v>863</v>
      </c>
      <c r="E1373">
        <v>119750</v>
      </c>
      <c r="F1373" t="s">
        <v>27</v>
      </c>
      <c r="G1373" t="s">
        <v>28</v>
      </c>
      <c r="H1373" t="s">
        <v>110</v>
      </c>
      <c r="I1373" t="s">
        <v>181</v>
      </c>
      <c r="J1373">
        <v>1799</v>
      </c>
      <c r="K1373" t="s">
        <v>31</v>
      </c>
      <c r="L1373">
        <v>0</v>
      </c>
      <c r="M1373">
        <v>3.8</v>
      </c>
      <c r="N1373">
        <v>1</v>
      </c>
      <c r="O1373">
        <v>1</v>
      </c>
      <c r="P1373">
        <v>0</v>
      </c>
      <c r="Q1373">
        <v>0</v>
      </c>
      <c r="R1373">
        <v>0</v>
      </c>
      <c r="S1373">
        <v>0</v>
      </c>
      <c r="T1373" t="s">
        <v>32</v>
      </c>
      <c r="U1373" t="s">
        <v>33</v>
      </c>
      <c r="V1373">
        <v>569</v>
      </c>
      <c r="W1373">
        <v>223</v>
      </c>
    </row>
    <row r="1374" spans="1:23" x14ac:dyDescent="0.3">
      <c r="A1374" t="s">
        <v>215</v>
      </c>
      <c r="B1374" t="s">
        <v>58</v>
      </c>
      <c r="C1374" t="s">
        <v>36</v>
      </c>
      <c r="D1374" t="s">
        <v>216</v>
      </c>
      <c r="E1374">
        <v>120000</v>
      </c>
      <c r="F1374" t="s">
        <v>151</v>
      </c>
      <c r="G1374" t="s">
        <v>48</v>
      </c>
      <c r="H1374" t="s">
        <v>29</v>
      </c>
      <c r="I1374" t="s">
        <v>69</v>
      </c>
      <c r="K1374" t="s">
        <v>166</v>
      </c>
      <c r="L1374">
        <v>1</v>
      </c>
      <c r="M1374">
        <v>4.2</v>
      </c>
      <c r="N1374">
        <v>1</v>
      </c>
      <c r="O1374">
        <v>0</v>
      </c>
      <c r="P1374">
        <v>1</v>
      </c>
      <c r="Q1374">
        <v>0</v>
      </c>
      <c r="R1374">
        <v>1</v>
      </c>
      <c r="S1374">
        <v>1</v>
      </c>
      <c r="T1374" t="s">
        <v>32</v>
      </c>
      <c r="U1374" t="s">
        <v>51</v>
      </c>
      <c r="V1374">
        <v>218</v>
      </c>
    </row>
    <row r="1375" spans="1:23" x14ac:dyDescent="0.3">
      <c r="A1375" t="s">
        <v>470</v>
      </c>
      <c r="B1375" t="s">
        <v>471</v>
      </c>
      <c r="C1375" t="s">
        <v>134</v>
      </c>
      <c r="D1375" t="s">
        <v>472</v>
      </c>
      <c r="E1375">
        <v>120000</v>
      </c>
      <c r="F1375" t="s">
        <v>56</v>
      </c>
      <c r="G1375" t="s">
        <v>56</v>
      </c>
      <c r="H1375" t="s">
        <v>56</v>
      </c>
      <c r="I1375" t="s">
        <v>56</v>
      </c>
      <c r="K1375" t="s">
        <v>56</v>
      </c>
      <c r="L1375">
        <v>0</v>
      </c>
      <c r="N1375">
        <v>1</v>
      </c>
      <c r="O1375">
        <v>0</v>
      </c>
      <c r="P1375">
        <v>0</v>
      </c>
      <c r="Q1375">
        <v>0</v>
      </c>
      <c r="R1375">
        <v>1</v>
      </c>
      <c r="S1375">
        <v>1</v>
      </c>
      <c r="T1375" t="s">
        <v>92</v>
      </c>
      <c r="U1375" t="s">
        <v>51</v>
      </c>
      <c r="V1375">
        <v>217</v>
      </c>
    </row>
    <row r="1376" spans="1:23" x14ac:dyDescent="0.3">
      <c r="A1376" t="s">
        <v>563</v>
      </c>
      <c r="B1376" t="s">
        <v>564</v>
      </c>
      <c r="C1376" t="s">
        <v>36</v>
      </c>
      <c r="D1376" t="s">
        <v>565</v>
      </c>
      <c r="E1376">
        <v>120000</v>
      </c>
      <c r="F1376" t="s">
        <v>67</v>
      </c>
      <c r="G1376" t="s">
        <v>28</v>
      </c>
      <c r="H1376" t="s">
        <v>39</v>
      </c>
      <c r="I1376" t="s">
        <v>40</v>
      </c>
      <c r="J1376">
        <v>1980</v>
      </c>
      <c r="K1376" t="s">
        <v>50</v>
      </c>
      <c r="L1376">
        <v>0</v>
      </c>
      <c r="M1376">
        <v>3.8</v>
      </c>
      <c r="N1376">
        <v>1</v>
      </c>
      <c r="O1376">
        <v>0</v>
      </c>
      <c r="P1376">
        <v>0</v>
      </c>
      <c r="Q1376">
        <v>1</v>
      </c>
      <c r="R1376">
        <v>0</v>
      </c>
      <c r="S1376">
        <v>1</v>
      </c>
      <c r="T1376" t="s">
        <v>32</v>
      </c>
      <c r="U1376" t="s">
        <v>42</v>
      </c>
      <c r="V1376">
        <v>658</v>
      </c>
      <c r="W1376">
        <v>42</v>
      </c>
    </row>
    <row r="1377" spans="1:23" x14ac:dyDescent="0.3">
      <c r="A1377" t="s">
        <v>563</v>
      </c>
      <c r="B1377" t="s">
        <v>564</v>
      </c>
      <c r="C1377" t="s">
        <v>36</v>
      </c>
      <c r="D1377" t="s">
        <v>565</v>
      </c>
      <c r="E1377">
        <v>120000</v>
      </c>
      <c r="F1377" t="s">
        <v>67</v>
      </c>
      <c r="G1377" t="s">
        <v>28</v>
      </c>
      <c r="H1377" t="s">
        <v>39</v>
      </c>
      <c r="I1377" t="s">
        <v>40</v>
      </c>
      <c r="J1377">
        <v>1980</v>
      </c>
      <c r="K1377" t="s">
        <v>50</v>
      </c>
      <c r="L1377">
        <v>0</v>
      </c>
      <c r="M1377">
        <v>3.8</v>
      </c>
      <c r="N1377">
        <v>1</v>
      </c>
      <c r="O1377">
        <v>0</v>
      </c>
      <c r="P1377">
        <v>0</v>
      </c>
      <c r="Q1377">
        <v>1</v>
      </c>
      <c r="R1377">
        <v>0</v>
      </c>
      <c r="S1377">
        <v>1</v>
      </c>
      <c r="T1377" t="s">
        <v>32</v>
      </c>
      <c r="U1377" t="s">
        <v>42</v>
      </c>
      <c r="V1377">
        <v>658</v>
      </c>
      <c r="W1377">
        <v>42</v>
      </c>
    </row>
    <row r="1378" spans="1:23" x14ac:dyDescent="0.3">
      <c r="A1378" t="s">
        <v>563</v>
      </c>
      <c r="B1378" t="s">
        <v>564</v>
      </c>
      <c r="C1378" t="s">
        <v>36</v>
      </c>
      <c r="D1378" t="s">
        <v>565</v>
      </c>
      <c r="E1378">
        <v>120000</v>
      </c>
      <c r="F1378" t="s">
        <v>67</v>
      </c>
      <c r="G1378" t="s">
        <v>28</v>
      </c>
      <c r="H1378" t="s">
        <v>39</v>
      </c>
      <c r="I1378" t="s">
        <v>40</v>
      </c>
      <c r="J1378">
        <v>1980</v>
      </c>
      <c r="K1378" t="s">
        <v>50</v>
      </c>
      <c r="L1378">
        <v>0</v>
      </c>
      <c r="M1378">
        <v>3.8</v>
      </c>
      <c r="N1378">
        <v>1</v>
      </c>
      <c r="O1378">
        <v>0</v>
      </c>
      <c r="P1378">
        <v>0</v>
      </c>
      <c r="Q1378">
        <v>1</v>
      </c>
      <c r="R1378">
        <v>0</v>
      </c>
      <c r="S1378">
        <v>1</v>
      </c>
      <c r="T1378" t="s">
        <v>32</v>
      </c>
      <c r="U1378" t="s">
        <v>42</v>
      </c>
      <c r="V1378">
        <v>658</v>
      </c>
      <c r="W1378">
        <v>42</v>
      </c>
    </row>
    <row r="1379" spans="1:23" x14ac:dyDescent="0.3">
      <c r="A1379" t="s">
        <v>563</v>
      </c>
      <c r="B1379" t="s">
        <v>564</v>
      </c>
      <c r="C1379" t="s">
        <v>36</v>
      </c>
      <c r="D1379" t="s">
        <v>565</v>
      </c>
      <c r="E1379">
        <v>120000</v>
      </c>
      <c r="F1379" t="s">
        <v>67</v>
      </c>
      <c r="G1379" t="s">
        <v>28</v>
      </c>
      <c r="H1379" t="s">
        <v>39</v>
      </c>
      <c r="I1379" t="s">
        <v>40</v>
      </c>
      <c r="J1379">
        <v>1980</v>
      </c>
      <c r="K1379" t="s">
        <v>50</v>
      </c>
      <c r="L1379">
        <v>0</v>
      </c>
      <c r="M1379">
        <v>3.8</v>
      </c>
      <c r="N1379">
        <v>1</v>
      </c>
      <c r="O1379">
        <v>0</v>
      </c>
      <c r="P1379">
        <v>0</v>
      </c>
      <c r="Q1379">
        <v>1</v>
      </c>
      <c r="R1379">
        <v>0</v>
      </c>
      <c r="S1379">
        <v>1</v>
      </c>
      <c r="T1379" t="s">
        <v>32</v>
      </c>
      <c r="U1379" t="s">
        <v>42</v>
      </c>
      <c r="V1379">
        <v>658</v>
      </c>
      <c r="W1379">
        <v>42</v>
      </c>
    </row>
    <row r="1380" spans="1:23" x14ac:dyDescent="0.3">
      <c r="A1380" t="s">
        <v>563</v>
      </c>
      <c r="B1380" t="s">
        <v>564</v>
      </c>
      <c r="C1380" t="s">
        <v>36</v>
      </c>
      <c r="D1380" t="s">
        <v>565</v>
      </c>
      <c r="E1380">
        <v>120000</v>
      </c>
      <c r="F1380" t="s">
        <v>67</v>
      </c>
      <c r="G1380" t="s">
        <v>28</v>
      </c>
      <c r="H1380" t="s">
        <v>39</v>
      </c>
      <c r="I1380" t="s">
        <v>40</v>
      </c>
      <c r="J1380">
        <v>1980</v>
      </c>
      <c r="K1380" t="s">
        <v>50</v>
      </c>
      <c r="L1380">
        <v>0</v>
      </c>
      <c r="M1380">
        <v>3.8</v>
      </c>
      <c r="N1380">
        <v>1</v>
      </c>
      <c r="O1380">
        <v>0</v>
      </c>
      <c r="P1380">
        <v>0</v>
      </c>
      <c r="Q1380">
        <v>1</v>
      </c>
      <c r="R1380">
        <v>0</v>
      </c>
      <c r="S1380">
        <v>1</v>
      </c>
      <c r="T1380" t="s">
        <v>32</v>
      </c>
      <c r="U1380" t="s">
        <v>42</v>
      </c>
      <c r="V1380">
        <v>658</v>
      </c>
      <c r="W1380">
        <v>42</v>
      </c>
    </row>
    <row r="1381" spans="1:23" x14ac:dyDescent="0.3">
      <c r="A1381" t="s">
        <v>563</v>
      </c>
      <c r="B1381" t="s">
        <v>564</v>
      </c>
      <c r="C1381" t="s">
        <v>36</v>
      </c>
      <c r="D1381" t="s">
        <v>565</v>
      </c>
      <c r="E1381">
        <v>120000</v>
      </c>
      <c r="F1381" t="s">
        <v>67</v>
      </c>
      <c r="G1381" t="s">
        <v>28</v>
      </c>
      <c r="H1381" t="s">
        <v>39</v>
      </c>
      <c r="I1381" t="s">
        <v>40</v>
      </c>
      <c r="J1381">
        <v>1980</v>
      </c>
      <c r="K1381" t="s">
        <v>50</v>
      </c>
      <c r="L1381">
        <v>0</v>
      </c>
      <c r="M1381">
        <v>3.8</v>
      </c>
      <c r="N1381">
        <v>1</v>
      </c>
      <c r="O1381">
        <v>0</v>
      </c>
      <c r="P1381">
        <v>0</v>
      </c>
      <c r="Q1381">
        <v>1</v>
      </c>
      <c r="R1381">
        <v>0</v>
      </c>
      <c r="S1381">
        <v>1</v>
      </c>
      <c r="T1381" t="s">
        <v>32</v>
      </c>
      <c r="U1381" t="s">
        <v>42</v>
      </c>
      <c r="V1381">
        <v>658</v>
      </c>
      <c r="W1381">
        <v>42</v>
      </c>
    </row>
    <row r="1382" spans="1:23" x14ac:dyDescent="0.3">
      <c r="A1382" t="s">
        <v>563</v>
      </c>
      <c r="B1382" t="s">
        <v>564</v>
      </c>
      <c r="C1382" t="s">
        <v>36</v>
      </c>
      <c r="D1382" t="s">
        <v>565</v>
      </c>
      <c r="E1382">
        <v>120000</v>
      </c>
      <c r="F1382" t="s">
        <v>67</v>
      </c>
      <c r="G1382" t="s">
        <v>28</v>
      </c>
      <c r="H1382" t="s">
        <v>39</v>
      </c>
      <c r="I1382" t="s">
        <v>40</v>
      </c>
      <c r="J1382">
        <v>1980</v>
      </c>
      <c r="K1382" t="s">
        <v>50</v>
      </c>
      <c r="L1382">
        <v>0</v>
      </c>
      <c r="M1382">
        <v>3.8</v>
      </c>
      <c r="N1382">
        <v>1</v>
      </c>
      <c r="O1382">
        <v>0</v>
      </c>
      <c r="P1382">
        <v>0</v>
      </c>
      <c r="Q1382">
        <v>1</v>
      </c>
      <c r="R1382">
        <v>0</v>
      </c>
      <c r="S1382">
        <v>1</v>
      </c>
      <c r="T1382" t="s">
        <v>32</v>
      </c>
      <c r="U1382" t="s">
        <v>42</v>
      </c>
      <c r="V1382">
        <v>658</v>
      </c>
      <c r="W1382">
        <v>42</v>
      </c>
    </row>
    <row r="1383" spans="1:23" x14ac:dyDescent="0.3">
      <c r="A1383" t="s">
        <v>563</v>
      </c>
      <c r="B1383" t="s">
        <v>564</v>
      </c>
      <c r="C1383" t="s">
        <v>36</v>
      </c>
      <c r="D1383" t="s">
        <v>565</v>
      </c>
      <c r="E1383">
        <v>120000</v>
      </c>
      <c r="F1383" t="s">
        <v>67</v>
      </c>
      <c r="G1383" t="s">
        <v>28</v>
      </c>
      <c r="H1383" t="s">
        <v>39</v>
      </c>
      <c r="I1383" t="s">
        <v>40</v>
      </c>
      <c r="J1383">
        <v>1980</v>
      </c>
      <c r="K1383" t="s">
        <v>50</v>
      </c>
      <c r="L1383">
        <v>0</v>
      </c>
      <c r="M1383">
        <v>3.8</v>
      </c>
      <c r="N1383">
        <v>1</v>
      </c>
      <c r="O1383">
        <v>0</v>
      </c>
      <c r="P1383">
        <v>0</v>
      </c>
      <c r="Q1383">
        <v>1</v>
      </c>
      <c r="R1383">
        <v>0</v>
      </c>
      <c r="S1383">
        <v>1</v>
      </c>
      <c r="T1383" t="s">
        <v>32</v>
      </c>
      <c r="U1383" t="s">
        <v>42</v>
      </c>
      <c r="V1383">
        <v>658</v>
      </c>
      <c r="W1383">
        <v>42</v>
      </c>
    </row>
    <row r="1384" spans="1:23" x14ac:dyDescent="0.3">
      <c r="A1384" t="s">
        <v>563</v>
      </c>
      <c r="B1384" t="s">
        <v>564</v>
      </c>
      <c r="C1384" t="s">
        <v>36</v>
      </c>
      <c r="D1384" t="s">
        <v>565</v>
      </c>
      <c r="E1384">
        <v>120000</v>
      </c>
      <c r="F1384" t="s">
        <v>67</v>
      </c>
      <c r="G1384" t="s">
        <v>28</v>
      </c>
      <c r="H1384" t="s">
        <v>39</v>
      </c>
      <c r="I1384" t="s">
        <v>40</v>
      </c>
      <c r="J1384">
        <v>1980</v>
      </c>
      <c r="K1384" t="s">
        <v>50</v>
      </c>
      <c r="L1384">
        <v>0</v>
      </c>
      <c r="M1384">
        <v>3.8</v>
      </c>
      <c r="N1384">
        <v>1</v>
      </c>
      <c r="O1384">
        <v>0</v>
      </c>
      <c r="P1384">
        <v>0</v>
      </c>
      <c r="Q1384">
        <v>1</v>
      </c>
      <c r="R1384">
        <v>0</v>
      </c>
      <c r="S1384">
        <v>1</v>
      </c>
      <c r="T1384" t="s">
        <v>32</v>
      </c>
      <c r="U1384" t="s">
        <v>42</v>
      </c>
      <c r="V1384">
        <v>658</v>
      </c>
      <c r="W1384">
        <v>42</v>
      </c>
    </row>
    <row r="1385" spans="1:23" x14ac:dyDescent="0.3">
      <c r="A1385" t="s">
        <v>563</v>
      </c>
      <c r="B1385" t="s">
        <v>564</v>
      </c>
      <c r="C1385" t="s">
        <v>36</v>
      </c>
      <c r="D1385" t="s">
        <v>565</v>
      </c>
      <c r="E1385">
        <v>120000</v>
      </c>
      <c r="F1385" t="s">
        <v>67</v>
      </c>
      <c r="G1385" t="s">
        <v>28</v>
      </c>
      <c r="H1385" t="s">
        <v>39</v>
      </c>
      <c r="I1385" t="s">
        <v>40</v>
      </c>
      <c r="J1385">
        <v>1980</v>
      </c>
      <c r="K1385" t="s">
        <v>50</v>
      </c>
      <c r="L1385">
        <v>0</v>
      </c>
      <c r="M1385">
        <v>3.8</v>
      </c>
      <c r="N1385">
        <v>1</v>
      </c>
      <c r="O1385">
        <v>0</v>
      </c>
      <c r="P1385">
        <v>0</v>
      </c>
      <c r="Q1385">
        <v>1</v>
      </c>
      <c r="R1385">
        <v>0</v>
      </c>
      <c r="S1385">
        <v>1</v>
      </c>
      <c r="T1385" t="s">
        <v>32</v>
      </c>
      <c r="U1385" t="s">
        <v>42</v>
      </c>
      <c r="V1385">
        <v>658</v>
      </c>
      <c r="W1385">
        <v>42</v>
      </c>
    </row>
    <row r="1386" spans="1:23" x14ac:dyDescent="0.3">
      <c r="A1386" t="s">
        <v>563</v>
      </c>
      <c r="B1386" t="s">
        <v>564</v>
      </c>
      <c r="C1386" t="s">
        <v>36</v>
      </c>
      <c r="D1386" t="s">
        <v>565</v>
      </c>
      <c r="E1386">
        <v>120000</v>
      </c>
      <c r="F1386" t="s">
        <v>67</v>
      </c>
      <c r="G1386" t="s">
        <v>28</v>
      </c>
      <c r="H1386" t="s">
        <v>39</v>
      </c>
      <c r="I1386" t="s">
        <v>40</v>
      </c>
      <c r="J1386">
        <v>1980</v>
      </c>
      <c r="K1386" t="s">
        <v>50</v>
      </c>
      <c r="L1386">
        <v>0</v>
      </c>
      <c r="M1386">
        <v>3.8</v>
      </c>
      <c r="N1386">
        <v>1</v>
      </c>
      <c r="O1386">
        <v>0</v>
      </c>
      <c r="P1386">
        <v>0</v>
      </c>
      <c r="Q1386">
        <v>1</v>
      </c>
      <c r="R1386">
        <v>0</v>
      </c>
      <c r="S1386">
        <v>1</v>
      </c>
      <c r="T1386" t="s">
        <v>32</v>
      </c>
      <c r="U1386" t="s">
        <v>42</v>
      </c>
      <c r="V1386">
        <v>658</v>
      </c>
      <c r="W1386">
        <v>42</v>
      </c>
    </row>
    <row r="1387" spans="1:23" x14ac:dyDescent="0.3">
      <c r="A1387" t="s">
        <v>563</v>
      </c>
      <c r="B1387" t="s">
        <v>564</v>
      </c>
      <c r="C1387" t="s">
        <v>36</v>
      </c>
      <c r="D1387" t="s">
        <v>565</v>
      </c>
      <c r="E1387">
        <v>120000</v>
      </c>
      <c r="F1387" t="s">
        <v>67</v>
      </c>
      <c r="G1387" t="s">
        <v>28</v>
      </c>
      <c r="H1387" t="s">
        <v>39</v>
      </c>
      <c r="I1387" t="s">
        <v>40</v>
      </c>
      <c r="J1387">
        <v>1980</v>
      </c>
      <c r="K1387" t="s">
        <v>50</v>
      </c>
      <c r="L1387">
        <v>0</v>
      </c>
      <c r="M1387">
        <v>3.8</v>
      </c>
      <c r="N1387">
        <v>1</v>
      </c>
      <c r="O1387">
        <v>0</v>
      </c>
      <c r="P1387">
        <v>0</v>
      </c>
      <c r="Q1387">
        <v>1</v>
      </c>
      <c r="R1387">
        <v>0</v>
      </c>
      <c r="S1387">
        <v>1</v>
      </c>
      <c r="T1387" t="s">
        <v>32</v>
      </c>
      <c r="U1387" t="s">
        <v>42</v>
      </c>
      <c r="V1387">
        <v>658</v>
      </c>
      <c r="W1387">
        <v>42</v>
      </c>
    </row>
    <row r="1388" spans="1:23" x14ac:dyDescent="0.3">
      <c r="A1388" t="s">
        <v>563</v>
      </c>
      <c r="B1388" t="s">
        <v>564</v>
      </c>
      <c r="C1388" t="s">
        <v>36</v>
      </c>
      <c r="D1388" t="s">
        <v>565</v>
      </c>
      <c r="E1388">
        <v>120000</v>
      </c>
      <c r="F1388" t="s">
        <v>67</v>
      </c>
      <c r="G1388" t="s">
        <v>28</v>
      </c>
      <c r="H1388" t="s">
        <v>39</v>
      </c>
      <c r="I1388" t="s">
        <v>40</v>
      </c>
      <c r="J1388">
        <v>1980</v>
      </c>
      <c r="K1388" t="s">
        <v>50</v>
      </c>
      <c r="L1388">
        <v>0</v>
      </c>
      <c r="M1388">
        <v>3.8</v>
      </c>
      <c r="N1388">
        <v>1</v>
      </c>
      <c r="O1388">
        <v>0</v>
      </c>
      <c r="P1388">
        <v>0</v>
      </c>
      <c r="Q1388">
        <v>1</v>
      </c>
      <c r="R1388">
        <v>0</v>
      </c>
      <c r="S1388">
        <v>1</v>
      </c>
      <c r="T1388" t="s">
        <v>32</v>
      </c>
      <c r="U1388" t="s">
        <v>42</v>
      </c>
      <c r="V1388">
        <v>658</v>
      </c>
      <c r="W1388">
        <v>42</v>
      </c>
    </row>
    <row r="1389" spans="1:23" x14ac:dyDescent="0.3">
      <c r="A1389" t="s">
        <v>563</v>
      </c>
      <c r="B1389" t="s">
        <v>564</v>
      </c>
      <c r="C1389" t="s">
        <v>36</v>
      </c>
      <c r="D1389" t="s">
        <v>565</v>
      </c>
      <c r="E1389">
        <v>120000</v>
      </c>
      <c r="F1389" t="s">
        <v>67</v>
      </c>
      <c r="G1389" t="s">
        <v>28</v>
      </c>
      <c r="H1389" t="s">
        <v>39</v>
      </c>
      <c r="I1389" t="s">
        <v>40</v>
      </c>
      <c r="J1389">
        <v>1980</v>
      </c>
      <c r="K1389" t="s">
        <v>50</v>
      </c>
      <c r="L1389">
        <v>0</v>
      </c>
      <c r="M1389">
        <v>3.8</v>
      </c>
      <c r="N1389">
        <v>1</v>
      </c>
      <c r="O1389">
        <v>0</v>
      </c>
      <c r="P1389">
        <v>0</v>
      </c>
      <c r="Q1389">
        <v>1</v>
      </c>
      <c r="R1389">
        <v>0</v>
      </c>
      <c r="S1389">
        <v>1</v>
      </c>
      <c r="T1389" t="s">
        <v>32</v>
      </c>
      <c r="U1389" t="s">
        <v>42</v>
      </c>
      <c r="V1389">
        <v>658</v>
      </c>
      <c r="W1389">
        <v>42</v>
      </c>
    </row>
    <row r="1390" spans="1:23" x14ac:dyDescent="0.3">
      <c r="A1390" t="s">
        <v>563</v>
      </c>
      <c r="B1390" t="s">
        <v>564</v>
      </c>
      <c r="C1390" t="s">
        <v>36</v>
      </c>
      <c r="D1390" t="s">
        <v>565</v>
      </c>
      <c r="E1390">
        <v>120000</v>
      </c>
      <c r="F1390" t="s">
        <v>67</v>
      </c>
      <c r="G1390" t="s">
        <v>28</v>
      </c>
      <c r="H1390" t="s">
        <v>39</v>
      </c>
      <c r="I1390" t="s">
        <v>40</v>
      </c>
      <c r="J1390">
        <v>1980</v>
      </c>
      <c r="K1390" t="s">
        <v>50</v>
      </c>
      <c r="L1390">
        <v>0</v>
      </c>
      <c r="M1390">
        <v>3.8</v>
      </c>
      <c r="N1390">
        <v>1</v>
      </c>
      <c r="O1390">
        <v>0</v>
      </c>
      <c r="P1390">
        <v>0</v>
      </c>
      <c r="Q1390">
        <v>1</v>
      </c>
      <c r="R1390">
        <v>0</v>
      </c>
      <c r="S1390">
        <v>1</v>
      </c>
      <c r="T1390" t="s">
        <v>32</v>
      </c>
      <c r="U1390" t="s">
        <v>42</v>
      </c>
      <c r="V1390">
        <v>658</v>
      </c>
      <c r="W1390">
        <v>42</v>
      </c>
    </row>
    <row r="1391" spans="1:23" x14ac:dyDescent="0.3">
      <c r="A1391" t="s">
        <v>563</v>
      </c>
      <c r="B1391" t="s">
        <v>564</v>
      </c>
      <c r="C1391" t="s">
        <v>36</v>
      </c>
      <c r="D1391" t="s">
        <v>565</v>
      </c>
      <c r="E1391">
        <v>120000</v>
      </c>
      <c r="F1391" t="s">
        <v>67</v>
      </c>
      <c r="G1391" t="s">
        <v>28</v>
      </c>
      <c r="H1391" t="s">
        <v>39</v>
      </c>
      <c r="I1391" t="s">
        <v>40</v>
      </c>
      <c r="J1391">
        <v>1980</v>
      </c>
      <c r="K1391" t="s">
        <v>50</v>
      </c>
      <c r="L1391">
        <v>0</v>
      </c>
      <c r="M1391">
        <v>3.8</v>
      </c>
      <c r="N1391">
        <v>1</v>
      </c>
      <c r="O1391">
        <v>0</v>
      </c>
      <c r="P1391">
        <v>0</v>
      </c>
      <c r="Q1391">
        <v>1</v>
      </c>
      <c r="R1391">
        <v>0</v>
      </c>
      <c r="S1391">
        <v>1</v>
      </c>
      <c r="T1391" t="s">
        <v>32</v>
      </c>
      <c r="U1391" t="s">
        <v>42</v>
      </c>
      <c r="V1391">
        <v>658</v>
      </c>
      <c r="W1391">
        <v>42</v>
      </c>
    </row>
    <row r="1392" spans="1:23" x14ac:dyDescent="0.3">
      <c r="A1392" t="s">
        <v>563</v>
      </c>
      <c r="B1392" t="s">
        <v>564</v>
      </c>
      <c r="C1392" t="s">
        <v>36</v>
      </c>
      <c r="D1392" t="s">
        <v>565</v>
      </c>
      <c r="E1392">
        <v>120000</v>
      </c>
      <c r="F1392" t="s">
        <v>67</v>
      </c>
      <c r="G1392" t="s">
        <v>28</v>
      </c>
      <c r="H1392" t="s">
        <v>39</v>
      </c>
      <c r="I1392" t="s">
        <v>40</v>
      </c>
      <c r="J1392">
        <v>1980</v>
      </c>
      <c r="K1392" t="s">
        <v>50</v>
      </c>
      <c r="L1392">
        <v>0</v>
      </c>
      <c r="M1392">
        <v>3.8</v>
      </c>
      <c r="N1392">
        <v>1</v>
      </c>
      <c r="O1392">
        <v>0</v>
      </c>
      <c r="P1392">
        <v>0</v>
      </c>
      <c r="Q1392">
        <v>1</v>
      </c>
      <c r="R1392">
        <v>0</v>
      </c>
      <c r="S1392">
        <v>1</v>
      </c>
      <c r="T1392" t="s">
        <v>32</v>
      </c>
      <c r="U1392" t="s">
        <v>42</v>
      </c>
      <c r="V1392">
        <v>658</v>
      </c>
      <c r="W1392">
        <v>42</v>
      </c>
    </row>
    <row r="1393" spans="1:23" x14ac:dyDescent="0.3">
      <c r="A1393" t="s">
        <v>563</v>
      </c>
      <c r="B1393" t="s">
        <v>564</v>
      </c>
      <c r="C1393" t="s">
        <v>36</v>
      </c>
      <c r="D1393" t="s">
        <v>565</v>
      </c>
      <c r="E1393">
        <v>120000</v>
      </c>
      <c r="F1393" t="s">
        <v>67</v>
      </c>
      <c r="G1393" t="s">
        <v>28</v>
      </c>
      <c r="H1393" t="s">
        <v>39</v>
      </c>
      <c r="I1393" t="s">
        <v>40</v>
      </c>
      <c r="J1393">
        <v>1980</v>
      </c>
      <c r="K1393" t="s">
        <v>50</v>
      </c>
      <c r="L1393">
        <v>0</v>
      </c>
      <c r="M1393">
        <v>3.8</v>
      </c>
      <c r="N1393">
        <v>1</v>
      </c>
      <c r="O1393">
        <v>0</v>
      </c>
      <c r="P1393">
        <v>0</v>
      </c>
      <c r="Q1393">
        <v>1</v>
      </c>
      <c r="R1393">
        <v>0</v>
      </c>
      <c r="S1393">
        <v>1</v>
      </c>
      <c r="T1393" t="s">
        <v>32</v>
      </c>
      <c r="U1393" t="s">
        <v>42</v>
      </c>
      <c r="V1393">
        <v>658</v>
      </c>
      <c r="W1393">
        <v>42</v>
      </c>
    </row>
    <row r="1394" spans="1:23" x14ac:dyDescent="0.3">
      <c r="A1394" t="s">
        <v>563</v>
      </c>
      <c r="B1394" t="s">
        <v>564</v>
      </c>
      <c r="C1394" t="s">
        <v>36</v>
      </c>
      <c r="D1394" t="s">
        <v>565</v>
      </c>
      <c r="E1394">
        <v>120000</v>
      </c>
      <c r="F1394" t="s">
        <v>67</v>
      </c>
      <c r="G1394" t="s">
        <v>28</v>
      </c>
      <c r="H1394" t="s">
        <v>39</v>
      </c>
      <c r="I1394" t="s">
        <v>40</v>
      </c>
      <c r="J1394">
        <v>1980</v>
      </c>
      <c r="K1394" t="s">
        <v>50</v>
      </c>
      <c r="L1394">
        <v>0</v>
      </c>
      <c r="M1394">
        <v>3.8</v>
      </c>
      <c r="N1394">
        <v>1</v>
      </c>
      <c r="O1394">
        <v>0</v>
      </c>
      <c r="P1394">
        <v>0</v>
      </c>
      <c r="Q1394">
        <v>1</v>
      </c>
      <c r="R1394">
        <v>0</v>
      </c>
      <c r="S1394">
        <v>1</v>
      </c>
      <c r="T1394" t="s">
        <v>32</v>
      </c>
      <c r="U1394" t="s">
        <v>42</v>
      </c>
      <c r="V1394">
        <v>658</v>
      </c>
      <c r="W1394">
        <v>42</v>
      </c>
    </row>
    <row r="1395" spans="1:23" x14ac:dyDescent="0.3">
      <c r="A1395" t="s">
        <v>563</v>
      </c>
      <c r="B1395" t="s">
        <v>564</v>
      </c>
      <c r="C1395" t="s">
        <v>36</v>
      </c>
      <c r="D1395" t="s">
        <v>565</v>
      </c>
      <c r="E1395">
        <v>120000</v>
      </c>
      <c r="F1395" t="s">
        <v>67</v>
      </c>
      <c r="G1395" t="s">
        <v>28</v>
      </c>
      <c r="H1395" t="s">
        <v>39</v>
      </c>
      <c r="I1395" t="s">
        <v>40</v>
      </c>
      <c r="J1395">
        <v>1980</v>
      </c>
      <c r="K1395" t="s">
        <v>50</v>
      </c>
      <c r="L1395">
        <v>0</v>
      </c>
      <c r="M1395">
        <v>3.8</v>
      </c>
      <c r="N1395">
        <v>1</v>
      </c>
      <c r="O1395">
        <v>0</v>
      </c>
      <c r="P1395">
        <v>0</v>
      </c>
      <c r="Q1395">
        <v>1</v>
      </c>
      <c r="R1395">
        <v>0</v>
      </c>
      <c r="S1395">
        <v>1</v>
      </c>
      <c r="T1395" t="s">
        <v>32</v>
      </c>
      <c r="U1395" t="s">
        <v>42</v>
      </c>
      <c r="V1395">
        <v>658</v>
      </c>
      <c r="W1395">
        <v>42</v>
      </c>
    </row>
    <row r="1396" spans="1:23" x14ac:dyDescent="0.3">
      <c r="A1396" t="s">
        <v>563</v>
      </c>
      <c r="B1396" t="s">
        <v>564</v>
      </c>
      <c r="C1396" t="s">
        <v>36</v>
      </c>
      <c r="D1396" t="s">
        <v>565</v>
      </c>
      <c r="E1396">
        <v>120000</v>
      </c>
      <c r="F1396" t="s">
        <v>67</v>
      </c>
      <c r="G1396" t="s">
        <v>28</v>
      </c>
      <c r="H1396" t="s">
        <v>39</v>
      </c>
      <c r="I1396" t="s">
        <v>40</v>
      </c>
      <c r="J1396">
        <v>1980</v>
      </c>
      <c r="K1396" t="s">
        <v>50</v>
      </c>
      <c r="L1396">
        <v>0</v>
      </c>
      <c r="M1396">
        <v>3.8</v>
      </c>
      <c r="N1396">
        <v>1</v>
      </c>
      <c r="O1396">
        <v>0</v>
      </c>
      <c r="P1396">
        <v>0</v>
      </c>
      <c r="Q1396">
        <v>1</v>
      </c>
      <c r="R1396">
        <v>0</v>
      </c>
      <c r="S1396">
        <v>1</v>
      </c>
      <c r="T1396" t="s">
        <v>32</v>
      </c>
      <c r="U1396" t="s">
        <v>42</v>
      </c>
      <c r="V1396">
        <v>658</v>
      </c>
      <c r="W1396">
        <v>42</v>
      </c>
    </row>
    <row r="1397" spans="1:23" x14ac:dyDescent="0.3">
      <c r="A1397" t="s">
        <v>563</v>
      </c>
      <c r="B1397" t="s">
        <v>564</v>
      </c>
      <c r="C1397" t="s">
        <v>36</v>
      </c>
      <c r="D1397" t="s">
        <v>565</v>
      </c>
      <c r="E1397">
        <v>120000</v>
      </c>
      <c r="F1397" t="s">
        <v>67</v>
      </c>
      <c r="G1397" t="s">
        <v>28</v>
      </c>
      <c r="H1397" t="s">
        <v>39</v>
      </c>
      <c r="I1397" t="s">
        <v>40</v>
      </c>
      <c r="J1397">
        <v>1980</v>
      </c>
      <c r="K1397" t="s">
        <v>50</v>
      </c>
      <c r="L1397">
        <v>0</v>
      </c>
      <c r="M1397">
        <v>3.8</v>
      </c>
      <c r="N1397">
        <v>1</v>
      </c>
      <c r="O1397">
        <v>0</v>
      </c>
      <c r="P1397">
        <v>0</v>
      </c>
      <c r="Q1397">
        <v>1</v>
      </c>
      <c r="R1397">
        <v>0</v>
      </c>
      <c r="S1397">
        <v>1</v>
      </c>
      <c r="T1397" t="s">
        <v>32</v>
      </c>
      <c r="U1397" t="s">
        <v>42</v>
      </c>
      <c r="V1397">
        <v>658</v>
      </c>
      <c r="W1397">
        <v>42</v>
      </c>
    </row>
    <row r="1398" spans="1:23" x14ac:dyDescent="0.3">
      <c r="A1398" t="s">
        <v>946</v>
      </c>
      <c r="B1398" t="s">
        <v>387</v>
      </c>
      <c r="C1398" t="s">
        <v>36</v>
      </c>
      <c r="D1398" t="s">
        <v>947</v>
      </c>
      <c r="E1398">
        <v>120000</v>
      </c>
      <c r="F1398" t="s">
        <v>85</v>
      </c>
      <c r="G1398" t="s">
        <v>48</v>
      </c>
      <c r="H1398" t="s">
        <v>80</v>
      </c>
      <c r="I1398" t="s">
        <v>81</v>
      </c>
      <c r="J1398">
        <v>2009</v>
      </c>
      <c r="K1398" t="s">
        <v>261</v>
      </c>
      <c r="L1398">
        <v>1</v>
      </c>
      <c r="M1398">
        <v>4.4000000000000004</v>
      </c>
      <c r="N1398">
        <v>0</v>
      </c>
      <c r="O1398">
        <v>0</v>
      </c>
      <c r="P1398">
        <v>0</v>
      </c>
      <c r="Q1398">
        <v>0</v>
      </c>
      <c r="R1398">
        <v>0</v>
      </c>
      <c r="S1398">
        <v>0</v>
      </c>
      <c r="T1398" t="s">
        <v>222</v>
      </c>
      <c r="U1398" t="s">
        <v>51</v>
      </c>
      <c r="V1398">
        <v>225</v>
      </c>
      <c r="W1398">
        <v>13</v>
      </c>
    </row>
    <row r="1399" spans="1:23" x14ac:dyDescent="0.3">
      <c r="A1399" t="s">
        <v>1017</v>
      </c>
      <c r="B1399" t="s">
        <v>387</v>
      </c>
      <c r="C1399" t="s">
        <v>36</v>
      </c>
      <c r="D1399" t="s">
        <v>1018</v>
      </c>
      <c r="E1399">
        <v>120000</v>
      </c>
      <c r="F1399" t="s">
        <v>56</v>
      </c>
      <c r="G1399" t="s">
        <v>56</v>
      </c>
      <c r="H1399" t="s">
        <v>56</v>
      </c>
      <c r="I1399" t="s">
        <v>56</v>
      </c>
      <c r="K1399" t="s">
        <v>56</v>
      </c>
      <c r="L1399">
        <v>1</v>
      </c>
      <c r="N1399">
        <v>1</v>
      </c>
      <c r="O1399">
        <v>0</v>
      </c>
      <c r="P1399">
        <v>0</v>
      </c>
      <c r="Q1399">
        <v>1</v>
      </c>
      <c r="R1399">
        <v>0</v>
      </c>
      <c r="S1399">
        <v>0</v>
      </c>
      <c r="T1399" t="s">
        <v>222</v>
      </c>
      <c r="U1399" t="s">
        <v>42</v>
      </c>
      <c r="V1399">
        <v>228</v>
      </c>
    </row>
    <row r="1400" spans="1:23" x14ac:dyDescent="0.3">
      <c r="A1400" t="s">
        <v>946</v>
      </c>
      <c r="B1400" t="s">
        <v>387</v>
      </c>
      <c r="C1400" t="s">
        <v>36</v>
      </c>
      <c r="D1400" t="s">
        <v>947</v>
      </c>
      <c r="E1400">
        <v>120000</v>
      </c>
      <c r="F1400" t="s">
        <v>85</v>
      </c>
      <c r="G1400" t="s">
        <v>48</v>
      </c>
      <c r="H1400" t="s">
        <v>80</v>
      </c>
      <c r="I1400" t="s">
        <v>81</v>
      </c>
      <c r="J1400">
        <v>2009</v>
      </c>
      <c r="K1400" t="s">
        <v>261</v>
      </c>
      <c r="L1400">
        <v>1</v>
      </c>
      <c r="M1400">
        <v>4.4000000000000004</v>
      </c>
      <c r="N1400">
        <v>0</v>
      </c>
      <c r="O1400">
        <v>0</v>
      </c>
      <c r="P1400">
        <v>0</v>
      </c>
      <c r="Q1400">
        <v>0</v>
      </c>
      <c r="R1400">
        <v>0</v>
      </c>
      <c r="S1400">
        <v>0</v>
      </c>
      <c r="T1400" t="s">
        <v>222</v>
      </c>
      <c r="U1400" t="s">
        <v>51</v>
      </c>
      <c r="V1400">
        <v>225</v>
      </c>
      <c r="W1400">
        <v>13</v>
      </c>
    </row>
    <row r="1401" spans="1:23" x14ac:dyDescent="0.3">
      <c r="A1401" t="s">
        <v>1017</v>
      </c>
      <c r="B1401" t="s">
        <v>387</v>
      </c>
      <c r="C1401" t="s">
        <v>36</v>
      </c>
      <c r="D1401" t="s">
        <v>1018</v>
      </c>
      <c r="E1401">
        <v>120000</v>
      </c>
      <c r="F1401" t="s">
        <v>56</v>
      </c>
      <c r="G1401" t="s">
        <v>56</v>
      </c>
      <c r="H1401" t="s">
        <v>56</v>
      </c>
      <c r="I1401" t="s">
        <v>56</v>
      </c>
      <c r="K1401" t="s">
        <v>56</v>
      </c>
      <c r="L1401">
        <v>1</v>
      </c>
      <c r="N1401">
        <v>1</v>
      </c>
      <c r="O1401">
        <v>0</v>
      </c>
      <c r="P1401">
        <v>0</v>
      </c>
      <c r="Q1401">
        <v>1</v>
      </c>
      <c r="R1401">
        <v>0</v>
      </c>
      <c r="S1401">
        <v>0</v>
      </c>
      <c r="T1401" t="s">
        <v>222</v>
      </c>
      <c r="U1401" t="s">
        <v>42</v>
      </c>
      <c r="V1401">
        <v>228</v>
      </c>
    </row>
    <row r="1402" spans="1:23" x14ac:dyDescent="0.3">
      <c r="A1402" t="s">
        <v>213</v>
      </c>
      <c r="B1402" t="s">
        <v>387</v>
      </c>
      <c r="C1402" t="s">
        <v>1105</v>
      </c>
      <c r="D1402" t="s">
        <v>1106</v>
      </c>
      <c r="E1402">
        <v>120000</v>
      </c>
      <c r="F1402" t="s">
        <v>60</v>
      </c>
      <c r="G1402" t="s">
        <v>28</v>
      </c>
      <c r="H1402" t="s">
        <v>29</v>
      </c>
      <c r="I1402" t="s">
        <v>69</v>
      </c>
      <c r="J1402">
        <v>2007</v>
      </c>
      <c r="K1402" t="s">
        <v>50</v>
      </c>
      <c r="L1402">
        <v>1</v>
      </c>
      <c r="M1402">
        <v>3.9</v>
      </c>
      <c r="N1402">
        <v>0</v>
      </c>
      <c r="O1402">
        <v>0</v>
      </c>
      <c r="P1402">
        <v>0</v>
      </c>
      <c r="Q1402">
        <v>1</v>
      </c>
      <c r="R1402">
        <v>0</v>
      </c>
      <c r="S1402">
        <v>0</v>
      </c>
      <c r="T1402" t="s">
        <v>222</v>
      </c>
      <c r="U1402" t="s">
        <v>51</v>
      </c>
      <c r="V1402">
        <v>257</v>
      </c>
      <c r="W1402">
        <v>15</v>
      </c>
    </row>
    <row r="1403" spans="1:23" x14ac:dyDescent="0.3">
      <c r="A1403" t="s">
        <v>1111</v>
      </c>
      <c r="B1403" t="s">
        <v>387</v>
      </c>
      <c r="C1403" t="s">
        <v>1010</v>
      </c>
      <c r="D1403" t="s">
        <v>1112</v>
      </c>
      <c r="E1403">
        <v>120000</v>
      </c>
      <c r="F1403" t="s">
        <v>60</v>
      </c>
      <c r="G1403" t="s">
        <v>28</v>
      </c>
      <c r="H1403" t="s">
        <v>56</v>
      </c>
      <c r="I1403" t="s">
        <v>56</v>
      </c>
      <c r="K1403" t="s">
        <v>50</v>
      </c>
      <c r="L1403">
        <v>1</v>
      </c>
      <c r="M1403">
        <v>3.4</v>
      </c>
      <c r="N1403">
        <v>0</v>
      </c>
      <c r="O1403">
        <v>0</v>
      </c>
      <c r="P1403">
        <v>1</v>
      </c>
      <c r="Q1403">
        <v>0</v>
      </c>
      <c r="R1403">
        <v>0</v>
      </c>
      <c r="S1403">
        <v>0</v>
      </c>
      <c r="T1403" t="s">
        <v>222</v>
      </c>
      <c r="U1403" t="s">
        <v>42</v>
      </c>
      <c r="V1403">
        <v>266</v>
      </c>
    </row>
    <row r="1404" spans="1:23" x14ac:dyDescent="0.3">
      <c r="A1404" t="s">
        <v>1163</v>
      </c>
      <c r="B1404" t="s">
        <v>1164</v>
      </c>
      <c r="C1404" t="s">
        <v>36</v>
      </c>
      <c r="D1404" t="s">
        <v>1165</v>
      </c>
      <c r="E1404">
        <v>120000</v>
      </c>
      <c r="F1404" t="s">
        <v>67</v>
      </c>
      <c r="G1404" t="s">
        <v>48</v>
      </c>
      <c r="H1404" t="s">
        <v>110</v>
      </c>
      <c r="I1404" t="s">
        <v>111</v>
      </c>
      <c r="K1404" t="s">
        <v>173</v>
      </c>
      <c r="L1404">
        <v>1</v>
      </c>
      <c r="M1404">
        <v>3.7</v>
      </c>
      <c r="N1404">
        <v>0</v>
      </c>
      <c r="O1404">
        <v>0</v>
      </c>
      <c r="P1404">
        <v>1</v>
      </c>
      <c r="Q1404">
        <v>0</v>
      </c>
      <c r="R1404">
        <v>0</v>
      </c>
      <c r="S1404">
        <v>0</v>
      </c>
      <c r="T1404" t="s">
        <v>222</v>
      </c>
      <c r="U1404" t="s">
        <v>42</v>
      </c>
      <c r="V1404">
        <v>64</v>
      </c>
    </row>
    <row r="1405" spans="1:23" x14ac:dyDescent="0.3">
      <c r="A1405" t="s">
        <v>1306</v>
      </c>
      <c r="B1405" t="s">
        <v>387</v>
      </c>
      <c r="C1405" t="s">
        <v>1307</v>
      </c>
      <c r="D1405" t="s">
        <v>1308</v>
      </c>
      <c r="E1405">
        <v>120000</v>
      </c>
      <c r="F1405" t="s">
        <v>55</v>
      </c>
      <c r="G1405" t="s">
        <v>28</v>
      </c>
      <c r="H1405" t="s">
        <v>56</v>
      </c>
      <c r="I1405" t="s">
        <v>56</v>
      </c>
      <c r="K1405" t="s">
        <v>50</v>
      </c>
      <c r="L1405">
        <v>1</v>
      </c>
      <c r="N1405">
        <v>1</v>
      </c>
      <c r="O1405">
        <v>1</v>
      </c>
      <c r="P1405">
        <v>0</v>
      </c>
      <c r="Q1405">
        <v>0</v>
      </c>
      <c r="R1405">
        <v>0</v>
      </c>
      <c r="S1405">
        <v>0</v>
      </c>
      <c r="T1405" t="s">
        <v>222</v>
      </c>
      <c r="U1405" t="s">
        <v>42</v>
      </c>
      <c r="V1405">
        <v>150</v>
      </c>
    </row>
    <row r="1406" spans="1:23" x14ac:dyDescent="0.3">
      <c r="A1406" t="s">
        <v>946</v>
      </c>
      <c r="B1406" t="s">
        <v>387</v>
      </c>
      <c r="C1406" t="s">
        <v>36</v>
      </c>
      <c r="D1406" t="s">
        <v>947</v>
      </c>
      <c r="E1406">
        <v>120000</v>
      </c>
      <c r="F1406" t="s">
        <v>85</v>
      </c>
      <c r="G1406" t="s">
        <v>48</v>
      </c>
      <c r="H1406" t="s">
        <v>80</v>
      </c>
      <c r="I1406" t="s">
        <v>81</v>
      </c>
      <c r="J1406">
        <v>2009</v>
      </c>
      <c r="K1406" t="s">
        <v>261</v>
      </c>
      <c r="L1406">
        <v>1</v>
      </c>
      <c r="M1406">
        <v>4.4000000000000004</v>
      </c>
      <c r="N1406">
        <v>0</v>
      </c>
      <c r="O1406">
        <v>0</v>
      </c>
      <c r="P1406">
        <v>0</v>
      </c>
      <c r="Q1406">
        <v>0</v>
      </c>
      <c r="R1406">
        <v>0</v>
      </c>
      <c r="S1406">
        <v>0</v>
      </c>
      <c r="T1406" t="s">
        <v>222</v>
      </c>
      <c r="U1406" t="s">
        <v>51</v>
      </c>
      <c r="V1406">
        <v>225</v>
      </c>
      <c r="W1406">
        <v>13</v>
      </c>
    </row>
    <row r="1407" spans="1:23" x14ac:dyDescent="0.3">
      <c r="A1407" t="s">
        <v>946</v>
      </c>
      <c r="B1407" t="s">
        <v>387</v>
      </c>
      <c r="C1407" t="s">
        <v>36</v>
      </c>
      <c r="D1407" t="s">
        <v>947</v>
      </c>
      <c r="E1407">
        <v>120000</v>
      </c>
      <c r="F1407" t="s">
        <v>85</v>
      </c>
      <c r="G1407" t="s">
        <v>48</v>
      </c>
      <c r="H1407" t="s">
        <v>80</v>
      </c>
      <c r="I1407" t="s">
        <v>81</v>
      </c>
      <c r="J1407">
        <v>2009</v>
      </c>
      <c r="K1407" t="s">
        <v>261</v>
      </c>
      <c r="L1407">
        <v>1</v>
      </c>
      <c r="M1407">
        <v>4.4000000000000004</v>
      </c>
      <c r="N1407">
        <v>0</v>
      </c>
      <c r="O1407">
        <v>0</v>
      </c>
      <c r="P1407">
        <v>0</v>
      </c>
      <c r="Q1407">
        <v>0</v>
      </c>
      <c r="R1407">
        <v>0</v>
      </c>
      <c r="S1407">
        <v>0</v>
      </c>
      <c r="T1407" t="s">
        <v>222</v>
      </c>
      <c r="U1407" t="s">
        <v>51</v>
      </c>
      <c r="V1407">
        <v>225</v>
      </c>
      <c r="W1407">
        <v>13</v>
      </c>
    </row>
    <row r="1408" spans="1:23" x14ac:dyDescent="0.3">
      <c r="A1408" t="s">
        <v>946</v>
      </c>
      <c r="B1408" t="s">
        <v>387</v>
      </c>
      <c r="C1408" t="s">
        <v>36</v>
      </c>
      <c r="D1408" t="s">
        <v>947</v>
      </c>
      <c r="E1408">
        <v>120000</v>
      </c>
      <c r="F1408" t="s">
        <v>85</v>
      </c>
      <c r="G1408" t="s">
        <v>48</v>
      </c>
      <c r="H1408" t="s">
        <v>80</v>
      </c>
      <c r="I1408" t="s">
        <v>81</v>
      </c>
      <c r="J1408">
        <v>2009</v>
      </c>
      <c r="K1408" t="s">
        <v>261</v>
      </c>
      <c r="L1408">
        <v>1</v>
      </c>
      <c r="M1408">
        <v>4.4000000000000004</v>
      </c>
      <c r="N1408">
        <v>0</v>
      </c>
      <c r="O1408">
        <v>0</v>
      </c>
      <c r="P1408">
        <v>0</v>
      </c>
      <c r="Q1408">
        <v>0</v>
      </c>
      <c r="R1408">
        <v>0</v>
      </c>
      <c r="S1408">
        <v>0</v>
      </c>
      <c r="T1408" t="s">
        <v>222</v>
      </c>
      <c r="U1408" t="s">
        <v>51</v>
      </c>
      <c r="V1408">
        <v>225</v>
      </c>
      <c r="W1408">
        <v>13</v>
      </c>
    </row>
    <row r="1409" spans="1:23" x14ac:dyDescent="0.3">
      <c r="A1409" t="s">
        <v>946</v>
      </c>
      <c r="B1409" t="s">
        <v>387</v>
      </c>
      <c r="C1409" t="s">
        <v>36</v>
      </c>
      <c r="D1409" t="s">
        <v>947</v>
      </c>
      <c r="E1409">
        <v>120000</v>
      </c>
      <c r="F1409" t="s">
        <v>85</v>
      </c>
      <c r="G1409" t="s">
        <v>48</v>
      </c>
      <c r="H1409" t="s">
        <v>80</v>
      </c>
      <c r="I1409" t="s">
        <v>81</v>
      </c>
      <c r="J1409">
        <v>2009</v>
      </c>
      <c r="K1409" t="s">
        <v>261</v>
      </c>
      <c r="L1409">
        <v>1</v>
      </c>
      <c r="M1409">
        <v>4.4000000000000004</v>
      </c>
      <c r="N1409">
        <v>0</v>
      </c>
      <c r="O1409">
        <v>0</v>
      </c>
      <c r="P1409">
        <v>0</v>
      </c>
      <c r="Q1409">
        <v>0</v>
      </c>
      <c r="R1409">
        <v>0</v>
      </c>
      <c r="S1409">
        <v>0</v>
      </c>
      <c r="T1409" t="s">
        <v>222</v>
      </c>
      <c r="U1409" t="s">
        <v>51</v>
      </c>
      <c r="V1409">
        <v>225</v>
      </c>
      <c r="W1409">
        <v>13</v>
      </c>
    </row>
    <row r="1410" spans="1:23" x14ac:dyDescent="0.3">
      <c r="A1410" t="s">
        <v>1393</v>
      </c>
      <c r="B1410" t="s">
        <v>1394</v>
      </c>
      <c r="C1410" t="s">
        <v>403</v>
      </c>
      <c r="D1410" t="s">
        <v>1395</v>
      </c>
      <c r="E1410">
        <v>120000</v>
      </c>
      <c r="F1410" t="s">
        <v>47</v>
      </c>
      <c r="G1410" t="s">
        <v>48</v>
      </c>
      <c r="H1410" t="s">
        <v>80</v>
      </c>
      <c r="I1410" t="s">
        <v>81</v>
      </c>
      <c r="J1410">
        <v>2016</v>
      </c>
      <c r="K1410" t="s">
        <v>50</v>
      </c>
      <c r="L1410">
        <v>1</v>
      </c>
      <c r="M1410">
        <v>3.9</v>
      </c>
      <c r="N1410">
        <v>0</v>
      </c>
      <c r="O1410">
        <v>0</v>
      </c>
      <c r="P1410">
        <v>0</v>
      </c>
      <c r="Q1410">
        <v>0</v>
      </c>
      <c r="R1410">
        <v>1</v>
      </c>
      <c r="S1410">
        <v>0</v>
      </c>
      <c r="T1410" t="s">
        <v>92</v>
      </c>
      <c r="U1410" t="s">
        <v>33</v>
      </c>
      <c r="V1410">
        <v>402</v>
      </c>
      <c r="W1410">
        <v>6</v>
      </c>
    </row>
    <row r="1411" spans="1:23" x14ac:dyDescent="0.3">
      <c r="A1411" t="s">
        <v>1455</v>
      </c>
      <c r="B1411" t="s">
        <v>1456</v>
      </c>
      <c r="C1411" t="s">
        <v>36</v>
      </c>
      <c r="D1411" t="s">
        <v>1457</v>
      </c>
      <c r="E1411">
        <v>120000</v>
      </c>
      <c r="F1411" t="s">
        <v>60</v>
      </c>
      <c r="G1411" t="s">
        <v>48</v>
      </c>
      <c r="H1411" t="s">
        <v>56</v>
      </c>
      <c r="I1411" t="s">
        <v>56</v>
      </c>
      <c r="K1411" t="s">
        <v>50</v>
      </c>
      <c r="L1411">
        <v>1</v>
      </c>
      <c r="M1411">
        <v>5</v>
      </c>
      <c r="N1411">
        <v>0</v>
      </c>
      <c r="O1411">
        <v>0</v>
      </c>
      <c r="P1411">
        <v>0</v>
      </c>
      <c r="Q1411">
        <v>0</v>
      </c>
      <c r="R1411">
        <v>0</v>
      </c>
      <c r="S1411">
        <v>0</v>
      </c>
      <c r="T1411" t="s">
        <v>92</v>
      </c>
      <c r="U1411" t="s">
        <v>51</v>
      </c>
      <c r="V1411">
        <v>156</v>
      </c>
    </row>
    <row r="1412" spans="1:23" x14ac:dyDescent="0.3">
      <c r="A1412" t="s">
        <v>1643</v>
      </c>
      <c r="B1412" t="s">
        <v>1644</v>
      </c>
      <c r="C1412" t="s">
        <v>36</v>
      </c>
      <c r="D1412" t="s">
        <v>1645</v>
      </c>
      <c r="E1412">
        <v>120000</v>
      </c>
      <c r="F1412" t="s">
        <v>151</v>
      </c>
      <c r="G1412" t="s">
        <v>48</v>
      </c>
      <c r="H1412" t="s">
        <v>29</v>
      </c>
      <c r="I1412" t="s">
        <v>69</v>
      </c>
      <c r="J1412">
        <v>1997</v>
      </c>
      <c r="K1412" t="s">
        <v>166</v>
      </c>
      <c r="L1412">
        <v>1</v>
      </c>
      <c r="M1412">
        <v>3.6</v>
      </c>
      <c r="N1412">
        <v>0</v>
      </c>
      <c r="O1412">
        <v>0</v>
      </c>
      <c r="P1412">
        <v>0</v>
      </c>
      <c r="Q1412">
        <v>0</v>
      </c>
      <c r="R1412">
        <v>1</v>
      </c>
      <c r="S1412">
        <v>0</v>
      </c>
      <c r="T1412" t="s">
        <v>92</v>
      </c>
      <c r="U1412" t="s">
        <v>42</v>
      </c>
      <c r="V1412">
        <v>177</v>
      </c>
      <c r="W1412">
        <v>25</v>
      </c>
    </row>
    <row r="1413" spans="1:23" x14ac:dyDescent="0.3">
      <c r="A1413" t="s">
        <v>1273</v>
      </c>
      <c r="B1413" t="s">
        <v>1792</v>
      </c>
      <c r="C1413" t="s">
        <v>36</v>
      </c>
      <c r="D1413" t="s">
        <v>1793</v>
      </c>
      <c r="E1413">
        <v>120000</v>
      </c>
      <c r="F1413" t="s">
        <v>145</v>
      </c>
      <c r="G1413" t="s">
        <v>48</v>
      </c>
      <c r="H1413" t="s">
        <v>29</v>
      </c>
      <c r="I1413" t="s">
        <v>69</v>
      </c>
      <c r="J1413">
        <v>1996</v>
      </c>
      <c r="K1413" t="s">
        <v>50</v>
      </c>
      <c r="L1413">
        <v>1</v>
      </c>
      <c r="M1413">
        <v>4.0999999999999996</v>
      </c>
      <c r="N1413">
        <v>1</v>
      </c>
      <c r="O1413">
        <v>0</v>
      </c>
      <c r="P1413">
        <v>0</v>
      </c>
      <c r="Q1413">
        <v>0</v>
      </c>
      <c r="R1413">
        <v>0</v>
      </c>
      <c r="S1413">
        <v>1</v>
      </c>
      <c r="T1413" t="s">
        <v>509</v>
      </c>
      <c r="U1413" t="s">
        <v>42</v>
      </c>
      <c r="V1413">
        <v>186</v>
      </c>
      <c r="W1413">
        <v>26</v>
      </c>
    </row>
    <row r="1414" spans="1:23" x14ac:dyDescent="0.3">
      <c r="A1414" t="s">
        <v>924</v>
      </c>
      <c r="B1414" t="s">
        <v>1867</v>
      </c>
      <c r="C1414" t="s">
        <v>1868</v>
      </c>
      <c r="D1414" t="s">
        <v>1869</v>
      </c>
      <c r="E1414">
        <v>120277</v>
      </c>
      <c r="F1414" t="s">
        <v>27</v>
      </c>
      <c r="G1414" t="s">
        <v>48</v>
      </c>
      <c r="H1414" t="s">
        <v>110</v>
      </c>
      <c r="I1414" t="s">
        <v>111</v>
      </c>
      <c r="J1414">
        <v>1850</v>
      </c>
      <c r="K1414" t="s">
        <v>31</v>
      </c>
      <c r="L1414">
        <v>0</v>
      </c>
      <c r="M1414">
        <v>4</v>
      </c>
      <c r="N1414">
        <v>1</v>
      </c>
      <c r="O1414">
        <v>1</v>
      </c>
      <c r="P1414">
        <v>0</v>
      </c>
      <c r="Q1414">
        <v>0</v>
      </c>
      <c r="R1414">
        <v>0</v>
      </c>
      <c r="S1414">
        <v>1</v>
      </c>
      <c r="T1414" t="s">
        <v>32</v>
      </c>
      <c r="U1414" t="s">
        <v>51</v>
      </c>
      <c r="V1414">
        <v>317</v>
      </c>
      <c r="W1414">
        <v>172</v>
      </c>
    </row>
    <row r="1415" spans="1:23" x14ac:dyDescent="0.3">
      <c r="A1415" t="s">
        <v>924</v>
      </c>
      <c r="B1415" t="s">
        <v>1867</v>
      </c>
      <c r="C1415" t="s">
        <v>1868</v>
      </c>
      <c r="D1415" t="s">
        <v>1888</v>
      </c>
      <c r="E1415">
        <v>120277</v>
      </c>
      <c r="F1415" t="s">
        <v>27</v>
      </c>
      <c r="G1415" t="s">
        <v>48</v>
      </c>
      <c r="H1415" t="s">
        <v>110</v>
      </c>
      <c r="I1415" t="s">
        <v>111</v>
      </c>
      <c r="J1415">
        <v>1850</v>
      </c>
      <c r="K1415" t="s">
        <v>31</v>
      </c>
      <c r="L1415">
        <v>0</v>
      </c>
      <c r="M1415">
        <v>4</v>
      </c>
      <c r="N1415">
        <v>1</v>
      </c>
      <c r="O1415">
        <v>1</v>
      </c>
      <c r="P1415">
        <v>0</v>
      </c>
      <c r="Q1415">
        <v>0</v>
      </c>
      <c r="R1415">
        <v>0</v>
      </c>
      <c r="S1415">
        <v>1</v>
      </c>
      <c r="T1415" t="s">
        <v>32</v>
      </c>
      <c r="U1415" t="s">
        <v>51</v>
      </c>
      <c r="V1415">
        <v>319</v>
      </c>
      <c r="W1415">
        <v>172</v>
      </c>
    </row>
    <row r="1416" spans="1:23" x14ac:dyDescent="0.3">
      <c r="A1416" t="s">
        <v>528</v>
      </c>
      <c r="B1416" t="s">
        <v>529</v>
      </c>
      <c r="C1416" t="s">
        <v>530</v>
      </c>
      <c r="D1416" t="s">
        <v>531</v>
      </c>
      <c r="E1416">
        <v>121209</v>
      </c>
      <c r="F1416" t="s">
        <v>145</v>
      </c>
      <c r="G1416" t="s">
        <v>265</v>
      </c>
      <c r="H1416" t="s">
        <v>162</v>
      </c>
      <c r="I1416" t="s">
        <v>266</v>
      </c>
      <c r="J1416">
        <v>1952</v>
      </c>
      <c r="K1416" t="s">
        <v>41</v>
      </c>
      <c r="L1416">
        <v>0</v>
      </c>
      <c r="M1416">
        <v>4.4000000000000004</v>
      </c>
      <c r="N1416">
        <v>1</v>
      </c>
      <c r="O1416">
        <v>0</v>
      </c>
      <c r="P1416">
        <v>0</v>
      </c>
      <c r="Q1416">
        <v>1</v>
      </c>
      <c r="R1416">
        <v>0</v>
      </c>
      <c r="S1416">
        <v>1</v>
      </c>
      <c r="T1416" t="s">
        <v>32</v>
      </c>
      <c r="U1416" t="s">
        <v>33</v>
      </c>
      <c r="V1416">
        <v>910</v>
      </c>
      <c r="W1416">
        <v>70</v>
      </c>
    </row>
    <row r="1417" spans="1:23" x14ac:dyDescent="0.3">
      <c r="A1417" t="s">
        <v>528</v>
      </c>
      <c r="B1417" t="s">
        <v>529</v>
      </c>
      <c r="C1417" t="s">
        <v>530</v>
      </c>
      <c r="D1417" t="s">
        <v>839</v>
      </c>
      <c r="E1417">
        <v>121209</v>
      </c>
      <c r="F1417" t="s">
        <v>145</v>
      </c>
      <c r="G1417" t="s">
        <v>265</v>
      </c>
      <c r="H1417" t="s">
        <v>162</v>
      </c>
      <c r="I1417" t="s">
        <v>266</v>
      </c>
      <c r="J1417">
        <v>1952</v>
      </c>
      <c r="K1417" t="s">
        <v>41</v>
      </c>
      <c r="L1417">
        <v>0</v>
      </c>
      <c r="M1417">
        <v>4.4000000000000004</v>
      </c>
      <c r="N1417">
        <v>1</v>
      </c>
      <c r="O1417">
        <v>0</v>
      </c>
      <c r="P1417">
        <v>0</v>
      </c>
      <c r="Q1417">
        <v>1</v>
      </c>
      <c r="R1417">
        <v>0</v>
      </c>
      <c r="S1417">
        <v>1</v>
      </c>
      <c r="T1417" t="s">
        <v>32</v>
      </c>
      <c r="U1417" t="s">
        <v>33</v>
      </c>
      <c r="V1417">
        <v>912</v>
      </c>
      <c r="W1417">
        <v>70</v>
      </c>
    </row>
    <row r="1418" spans="1:23" x14ac:dyDescent="0.3">
      <c r="A1418" t="s">
        <v>528</v>
      </c>
      <c r="B1418" t="s">
        <v>529</v>
      </c>
      <c r="C1418" t="s">
        <v>530</v>
      </c>
      <c r="D1418" t="s">
        <v>846</v>
      </c>
      <c r="E1418">
        <v>121209</v>
      </c>
      <c r="F1418" t="s">
        <v>145</v>
      </c>
      <c r="G1418" t="s">
        <v>265</v>
      </c>
      <c r="H1418" t="s">
        <v>162</v>
      </c>
      <c r="I1418" t="s">
        <v>266</v>
      </c>
      <c r="J1418">
        <v>1952</v>
      </c>
      <c r="K1418" t="s">
        <v>41</v>
      </c>
      <c r="L1418">
        <v>0</v>
      </c>
      <c r="M1418">
        <v>4.4000000000000004</v>
      </c>
      <c r="N1418">
        <v>1</v>
      </c>
      <c r="O1418">
        <v>0</v>
      </c>
      <c r="P1418">
        <v>0</v>
      </c>
      <c r="Q1418">
        <v>1</v>
      </c>
      <c r="R1418">
        <v>0</v>
      </c>
      <c r="S1418">
        <v>1</v>
      </c>
      <c r="T1418" t="s">
        <v>32</v>
      </c>
      <c r="U1418" t="s">
        <v>33</v>
      </c>
      <c r="V1418">
        <v>913</v>
      </c>
      <c r="W1418">
        <v>70</v>
      </c>
    </row>
    <row r="1419" spans="1:23" x14ac:dyDescent="0.3">
      <c r="A1419" t="s">
        <v>528</v>
      </c>
      <c r="B1419" t="s">
        <v>529</v>
      </c>
      <c r="C1419" t="s">
        <v>530</v>
      </c>
      <c r="D1419" t="s">
        <v>531</v>
      </c>
      <c r="E1419">
        <v>121209</v>
      </c>
      <c r="F1419" t="s">
        <v>145</v>
      </c>
      <c r="G1419" t="s">
        <v>265</v>
      </c>
      <c r="H1419" t="s">
        <v>162</v>
      </c>
      <c r="I1419" t="s">
        <v>266</v>
      </c>
      <c r="J1419">
        <v>1952</v>
      </c>
      <c r="K1419" t="s">
        <v>41</v>
      </c>
      <c r="L1419">
        <v>0</v>
      </c>
      <c r="M1419">
        <v>4.4000000000000004</v>
      </c>
      <c r="N1419">
        <v>1</v>
      </c>
      <c r="O1419">
        <v>0</v>
      </c>
      <c r="P1419">
        <v>0</v>
      </c>
      <c r="Q1419">
        <v>1</v>
      </c>
      <c r="R1419">
        <v>0</v>
      </c>
      <c r="S1419">
        <v>1</v>
      </c>
      <c r="T1419" t="s">
        <v>32</v>
      </c>
      <c r="U1419" t="s">
        <v>33</v>
      </c>
      <c r="V1419">
        <v>910</v>
      </c>
      <c r="W1419">
        <v>70</v>
      </c>
    </row>
    <row r="1420" spans="1:23" x14ac:dyDescent="0.3">
      <c r="A1420" t="s">
        <v>528</v>
      </c>
      <c r="B1420" t="s">
        <v>529</v>
      </c>
      <c r="C1420" t="s">
        <v>530</v>
      </c>
      <c r="D1420" t="s">
        <v>531</v>
      </c>
      <c r="E1420">
        <v>121209</v>
      </c>
      <c r="F1420" t="s">
        <v>145</v>
      </c>
      <c r="G1420" t="s">
        <v>265</v>
      </c>
      <c r="H1420" t="s">
        <v>162</v>
      </c>
      <c r="I1420" t="s">
        <v>266</v>
      </c>
      <c r="J1420">
        <v>1952</v>
      </c>
      <c r="K1420" t="s">
        <v>41</v>
      </c>
      <c r="L1420">
        <v>0</v>
      </c>
      <c r="M1420">
        <v>4.4000000000000004</v>
      </c>
      <c r="N1420">
        <v>1</v>
      </c>
      <c r="O1420">
        <v>0</v>
      </c>
      <c r="P1420">
        <v>0</v>
      </c>
      <c r="Q1420">
        <v>1</v>
      </c>
      <c r="R1420">
        <v>0</v>
      </c>
      <c r="S1420">
        <v>1</v>
      </c>
      <c r="T1420" t="s">
        <v>32</v>
      </c>
      <c r="U1420" t="s">
        <v>33</v>
      </c>
      <c r="V1420">
        <v>910</v>
      </c>
      <c r="W1420">
        <v>70</v>
      </c>
    </row>
    <row r="1421" spans="1:23" x14ac:dyDescent="0.3">
      <c r="A1421" t="s">
        <v>528</v>
      </c>
      <c r="B1421" t="s">
        <v>529</v>
      </c>
      <c r="C1421" t="s">
        <v>530</v>
      </c>
      <c r="D1421" t="s">
        <v>531</v>
      </c>
      <c r="E1421">
        <v>121209</v>
      </c>
      <c r="F1421" t="s">
        <v>145</v>
      </c>
      <c r="G1421" t="s">
        <v>265</v>
      </c>
      <c r="H1421" t="s">
        <v>162</v>
      </c>
      <c r="I1421" t="s">
        <v>266</v>
      </c>
      <c r="J1421">
        <v>1952</v>
      </c>
      <c r="K1421" t="s">
        <v>41</v>
      </c>
      <c r="L1421">
        <v>0</v>
      </c>
      <c r="M1421">
        <v>4.4000000000000004</v>
      </c>
      <c r="N1421">
        <v>1</v>
      </c>
      <c r="O1421">
        <v>0</v>
      </c>
      <c r="P1421">
        <v>0</v>
      </c>
      <c r="Q1421">
        <v>1</v>
      </c>
      <c r="R1421">
        <v>0</v>
      </c>
      <c r="S1421">
        <v>1</v>
      </c>
      <c r="T1421" t="s">
        <v>32</v>
      </c>
      <c r="U1421" t="s">
        <v>33</v>
      </c>
      <c r="V1421">
        <v>910</v>
      </c>
      <c r="W1421">
        <v>70</v>
      </c>
    </row>
    <row r="1422" spans="1:23" x14ac:dyDescent="0.3">
      <c r="A1422" t="s">
        <v>528</v>
      </c>
      <c r="B1422" t="s">
        <v>529</v>
      </c>
      <c r="C1422" t="s">
        <v>530</v>
      </c>
      <c r="D1422" t="s">
        <v>531</v>
      </c>
      <c r="E1422">
        <v>121209</v>
      </c>
      <c r="F1422" t="s">
        <v>145</v>
      </c>
      <c r="G1422" t="s">
        <v>265</v>
      </c>
      <c r="H1422" t="s">
        <v>162</v>
      </c>
      <c r="I1422" t="s">
        <v>266</v>
      </c>
      <c r="J1422">
        <v>1952</v>
      </c>
      <c r="K1422" t="s">
        <v>41</v>
      </c>
      <c r="L1422">
        <v>0</v>
      </c>
      <c r="M1422">
        <v>4.4000000000000004</v>
      </c>
      <c r="N1422">
        <v>1</v>
      </c>
      <c r="O1422">
        <v>0</v>
      </c>
      <c r="P1422">
        <v>0</v>
      </c>
      <c r="Q1422">
        <v>1</v>
      </c>
      <c r="R1422">
        <v>0</v>
      </c>
      <c r="S1422">
        <v>1</v>
      </c>
      <c r="T1422" t="s">
        <v>32</v>
      </c>
      <c r="U1422" t="s">
        <v>33</v>
      </c>
      <c r="V1422">
        <v>910</v>
      </c>
      <c r="W1422">
        <v>70</v>
      </c>
    </row>
    <row r="1423" spans="1:23" x14ac:dyDescent="0.3">
      <c r="A1423" t="s">
        <v>528</v>
      </c>
      <c r="B1423" t="s">
        <v>529</v>
      </c>
      <c r="C1423" t="s">
        <v>530</v>
      </c>
      <c r="D1423" t="s">
        <v>531</v>
      </c>
      <c r="E1423">
        <v>121209</v>
      </c>
      <c r="F1423" t="s">
        <v>145</v>
      </c>
      <c r="G1423" t="s">
        <v>265</v>
      </c>
      <c r="H1423" t="s">
        <v>162</v>
      </c>
      <c r="I1423" t="s">
        <v>266</v>
      </c>
      <c r="J1423">
        <v>1952</v>
      </c>
      <c r="K1423" t="s">
        <v>41</v>
      </c>
      <c r="L1423">
        <v>0</v>
      </c>
      <c r="M1423">
        <v>4.4000000000000004</v>
      </c>
      <c r="N1423">
        <v>1</v>
      </c>
      <c r="O1423">
        <v>0</v>
      </c>
      <c r="P1423">
        <v>0</v>
      </c>
      <c r="Q1423">
        <v>1</v>
      </c>
      <c r="R1423">
        <v>0</v>
      </c>
      <c r="S1423">
        <v>1</v>
      </c>
      <c r="T1423" t="s">
        <v>32</v>
      </c>
      <c r="U1423" t="s">
        <v>33</v>
      </c>
      <c r="V1423">
        <v>910</v>
      </c>
      <c r="W1423">
        <v>70</v>
      </c>
    </row>
    <row r="1424" spans="1:23" x14ac:dyDescent="0.3">
      <c r="A1424" t="s">
        <v>528</v>
      </c>
      <c r="B1424" t="s">
        <v>529</v>
      </c>
      <c r="C1424" t="s">
        <v>530</v>
      </c>
      <c r="D1424" t="s">
        <v>846</v>
      </c>
      <c r="E1424">
        <v>121209</v>
      </c>
      <c r="F1424" t="s">
        <v>145</v>
      </c>
      <c r="G1424" t="s">
        <v>265</v>
      </c>
      <c r="H1424" t="s">
        <v>162</v>
      </c>
      <c r="I1424" t="s">
        <v>266</v>
      </c>
      <c r="J1424">
        <v>1952</v>
      </c>
      <c r="K1424" t="s">
        <v>41</v>
      </c>
      <c r="L1424">
        <v>0</v>
      </c>
      <c r="M1424">
        <v>4.4000000000000004</v>
      </c>
      <c r="N1424">
        <v>1</v>
      </c>
      <c r="O1424">
        <v>0</v>
      </c>
      <c r="P1424">
        <v>0</v>
      </c>
      <c r="Q1424">
        <v>1</v>
      </c>
      <c r="R1424">
        <v>0</v>
      </c>
      <c r="S1424">
        <v>1</v>
      </c>
      <c r="T1424" t="s">
        <v>32</v>
      </c>
      <c r="U1424" t="s">
        <v>33</v>
      </c>
      <c r="V1424">
        <v>913</v>
      </c>
      <c r="W1424">
        <v>70</v>
      </c>
    </row>
    <row r="1425" spans="1:23" x14ac:dyDescent="0.3">
      <c r="A1425" t="s">
        <v>528</v>
      </c>
      <c r="B1425" t="s">
        <v>529</v>
      </c>
      <c r="C1425" t="s">
        <v>530</v>
      </c>
      <c r="D1425" t="s">
        <v>846</v>
      </c>
      <c r="E1425">
        <v>121209</v>
      </c>
      <c r="F1425" t="s">
        <v>145</v>
      </c>
      <c r="G1425" t="s">
        <v>265</v>
      </c>
      <c r="H1425" t="s">
        <v>162</v>
      </c>
      <c r="I1425" t="s">
        <v>266</v>
      </c>
      <c r="J1425">
        <v>1952</v>
      </c>
      <c r="K1425" t="s">
        <v>41</v>
      </c>
      <c r="L1425">
        <v>0</v>
      </c>
      <c r="M1425">
        <v>4.4000000000000004</v>
      </c>
      <c r="N1425">
        <v>1</v>
      </c>
      <c r="O1425">
        <v>0</v>
      </c>
      <c r="P1425">
        <v>0</v>
      </c>
      <c r="Q1425">
        <v>1</v>
      </c>
      <c r="R1425">
        <v>0</v>
      </c>
      <c r="S1425">
        <v>1</v>
      </c>
      <c r="T1425" t="s">
        <v>32</v>
      </c>
      <c r="U1425" t="s">
        <v>33</v>
      </c>
      <c r="V1425">
        <v>913</v>
      </c>
      <c r="W1425">
        <v>70</v>
      </c>
    </row>
    <row r="1426" spans="1:23" x14ac:dyDescent="0.3">
      <c r="A1426" t="s">
        <v>528</v>
      </c>
      <c r="B1426" t="s">
        <v>529</v>
      </c>
      <c r="C1426" t="s">
        <v>530</v>
      </c>
      <c r="D1426" t="s">
        <v>846</v>
      </c>
      <c r="E1426">
        <v>121209</v>
      </c>
      <c r="F1426" t="s">
        <v>145</v>
      </c>
      <c r="G1426" t="s">
        <v>265</v>
      </c>
      <c r="H1426" t="s">
        <v>162</v>
      </c>
      <c r="I1426" t="s">
        <v>266</v>
      </c>
      <c r="J1426">
        <v>1952</v>
      </c>
      <c r="K1426" t="s">
        <v>41</v>
      </c>
      <c r="L1426">
        <v>0</v>
      </c>
      <c r="M1426">
        <v>4.4000000000000004</v>
      </c>
      <c r="N1426">
        <v>1</v>
      </c>
      <c r="O1426">
        <v>0</v>
      </c>
      <c r="P1426">
        <v>0</v>
      </c>
      <c r="Q1426">
        <v>1</v>
      </c>
      <c r="R1426">
        <v>0</v>
      </c>
      <c r="S1426">
        <v>1</v>
      </c>
      <c r="T1426" t="s">
        <v>32</v>
      </c>
      <c r="U1426" t="s">
        <v>33</v>
      </c>
      <c r="V1426">
        <v>913</v>
      </c>
      <c r="W1426">
        <v>70</v>
      </c>
    </row>
    <row r="1427" spans="1:23" x14ac:dyDescent="0.3">
      <c r="A1427" t="s">
        <v>528</v>
      </c>
      <c r="B1427" t="s">
        <v>529</v>
      </c>
      <c r="C1427" t="s">
        <v>530</v>
      </c>
      <c r="D1427" t="s">
        <v>531</v>
      </c>
      <c r="E1427">
        <v>121209</v>
      </c>
      <c r="F1427" t="s">
        <v>145</v>
      </c>
      <c r="G1427" t="s">
        <v>265</v>
      </c>
      <c r="H1427" t="s">
        <v>162</v>
      </c>
      <c r="I1427" t="s">
        <v>266</v>
      </c>
      <c r="J1427">
        <v>1952</v>
      </c>
      <c r="K1427" t="s">
        <v>41</v>
      </c>
      <c r="L1427">
        <v>0</v>
      </c>
      <c r="M1427">
        <v>4.4000000000000004</v>
      </c>
      <c r="N1427">
        <v>1</v>
      </c>
      <c r="O1427">
        <v>0</v>
      </c>
      <c r="P1427">
        <v>0</v>
      </c>
      <c r="Q1427">
        <v>1</v>
      </c>
      <c r="R1427">
        <v>0</v>
      </c>
      <c r="S1427">
        <v>1</v>
      </c>
      <c r="T1427" t="s">
        <v>32</v>
      </c>
      <c r="U1427" t="s">
        <v>33</v>
      </c>
      <c r="V1427">
        <v>910</v>
      </c>
      <c r="W1427">
        <v>70</v>
      </c>
    </row>
    <row r="1428" spans="1:23" x14ac:dyDescent="0.3">
      <c r="A1428" t="s">
        <v>528</v>
      </c>
      <c r="B1428" t="s">
        <v>529</v>
      </c>
      <c r="C1428" t="s">
        <v>530</v>
      </c>
      <c r="D1428" t="s">
        <v>839</v>
      </c>
      <c r="E1428">
        <v>121209</v>
      </c>
      <c r="F1428" t="s">
        <v>145</v>
      </c>
      <c r="G1428" t="s">
        <v>265</v>
      </c>
      <c r="H1428" t="s">
        <v>162</v>
      </c>
      <c r="I1428" t="s">
        <v>266</v>
      </c>
      <c r="J1428">
        <v>1952</v>
      </c>
      <c r="K1428" t="s">
        <v>41</v>
      </c>
      <c r="L1428">
        <v>0</v>
      </c>
      <c r="M1428">
        <v>4.4000000000000004</v>
      </c>
      <c r="N1428">
        <v>1</v>
      </c>
      <c r="O1428">
        <v>0</v>
      </c>
      <c r="P1428">
        <v>0</v>
      </c>
      <c r="Q1428">
        <v>1</v>
      </c>
      <c r="R1428">
        <v>0</v>
      </c>
      <c r="S1428">
        <v>1</v>
      </c>
      <c r="T1428" t="s">
        <v>32</v>
      </c>
      <c r="U1428" t="s">
        <v>33</v>
      </c>
      <c r="V1428">
        <v>912</v>
      </c>
      <c r="W1428">
        <v>70</v>
      </c>
    </row>
    <row r="1429" spans="1:23" x14ac:dyDescent="0.3">
      <c r="A1429" t="s">
        <v>528</v>
      </c>
      <c r="B1429" t="s">
        <v>529</v>
      </c>
      <c r="C1429" t="s">
        <v>530</v>
      </c>
      <c r="D1429" t="s">
        <v>846</v>
      </c>
      <c r="E1429">
        <v>121209</v>
      </c>
      <c r="F1429" t="s">
        <v>145</v>
      </c>
      <c r="G1429" t="s">
        <v>265</v>
      </c>
      <c r="H1429" t="s">
        <v>162</v>
      </c>
      <c r="I1429" t="s">
        <v>266</v>
      </c>
      <c r="J1429">
        <v>1952</v>
      </c>
      <c r="K1429" t="s">
        <v>41</v>
      </c>
      <c r="L1429">
        <v>0</v>
      </c>
      <c r="M1429">
        <v>4.4000000000000004</v>
      </c>
      <c r="N1429">
        <v>1</v>
      </c>
      <c r="O1429">
        <v>0</v>
      </c>
      <c r="P1429">
        <v>0</v>
      </c>
      <c r="Q1429">
        <v>1</v>
      </c>
      <c r="R1429">
        <v>0</v>
      </c>
      <c r="S1429">
        <v>1</v>
      </c>
      <c r="T1429" t="s">
        <v>32</v>
      </c>
      <c r="U1429" t="s">
        <v>33</v>
      </c>
      <c r="V1429">
        <v>913</v>
      </c>
      <c r="W1429">
        <v>70</v>
      </c>
    </row>
    <row r="1430" spans="1:23" x14ac:dyDescent="0.3">
      <c r="A1430" t="s">
        <v>528</v>
      </c>
      <c r="B1430" t="s">
        <v>529</v>
      </c>
      <c r="C1430" t="s">
        <v>530</v>
      </c>
      <c r="D1430" t="s">
        <v>839</v>
      </c>
      <c r="E1430">
        <v>121209</v>
      </c>
      <c r="F1430" t="s">
        <v>145</v>
      </c>
      <c r="G1430" t="s">
        <v>265</v>
      </c>
      <c r="H1430" t="s">
        <v>162</v>
      </c>
      <c r="I1430" t="s">
        <v>266</v>
      </c>
      <c r="J1430">
        <v>1952</v>
      </c>
      <c r="K1430" t="s">
        <v>41</v>
      </c>
      <c r="L1430">
        <v>0</v>
      </c>
      <c r="M1430">
        <v>4.4000000000000004</v>
      </c>
      <c r="N1430">
        <v>1</v>
      </c>
      <c r="O1430">
        <v>0</v>
      </c>
      <c r="P1430">
        <v>0</v>
      </c>
      <c r="Q1430">
        <v>1</v>
      </c>
      <c r="R1430">
        <v>0</v>
      </c>
      <c r="S1430">
        <v>1</v>
      </c>
      <c r="T1430" t="s">
        <v>32</v>
      </c>
      <c r="U1430" t="s">
        <v>33</v>
      </c>
      <c r="V1430">
        <v>912</v>
      </c>
      <c r="W1430">
        <v>70</v>
      </c>
    </row>
    <row r="1431" spans="1:23" x14ac:dyDescent="0.3">
      <c r="A1431" t="s">
        <v>528</v>
      </c>
      <c r="B1431" t="s">
        <v>529</v>
      </c>
      <c r="C1431" t="s">
        <v>530</v>
      </c>
      <c r="D1431" t="s">
        <v>531</v>
      </c>
      <c r="E1431">
        <v>121209</v>
      </c>
      <c r="F1431" t="s">
        <v>145</v>
      </c>
      <c r="G1431" t="s">
        <v>265</v>
      </c>
      <c r="H1431" t="s">
        <v>162</v>
      </c>
      <c r="I1431" t="s">
        <v>266</v>
      </c>
      <c r="J1431">
        <v>1952</v>
      </c>
      <c r="K1431" t="s">
        <v>41</v>
      </c>
      <c r="L1431">
        <v>0</v>
      </c>
      <c r="M1431">
        <v>4.4000000000000004</v>
      </c>
      <c r="N1431">
        <v>1</v>
      </c>
      <c r="O1431">
        <v>0</v>
      </c>
      <c r="P1431">
        <v>0</v>
      </c>
      <c r="Q1431">
        <v>1</v>
      </c>
      <c r="R1431">
        <v>0</v>
      </c>
      <c r="S1431">
        <v>1</v>
      </c>
      <c r="T1431" t="s">
        <v>32</v>
      </c>
      <c r="U1431" t="s">
        <v>33</v>
      </c>
      <c r="V1431">
        <v>910</v>
      </c>
      <c r="W1431">
        <v>70</v>
      </c>
    </row>
    <row r="1432" spans="1:23" x14ac:dyDescent="0.3">
      <c r="A1432" t="s">
        <v>528</v>
      </c>
      <c r="B1432" t="s">
        <v>529</v>
      </c>
      <c r="C1432" t="s">
        <v>530</v>
      </c>
      <c r="D1432" t="s">
        <v>839</v>
      </c>
      <c r="E1432">
        <v>121209</v>
      </c>
      <c r="F1432" t="s">
        <v>145</v>
      </c>
      <c r="G1432" t="s">
        <v>265</v>
      </c>
      <c r="H1432" t="s">
        <v>162</v>
      </c>
      <c r="I1432" t="s">
        <v>266</v>
      </c>
      <c r="J1432">
        <v>1952</v>
      </c>
      <c r="K1432" t="s">
        <v>41</v>
      </c>
      <c r="L1432">
        <v>0</v>
      </c>
      <c r="M1432">
        <v>4.4000000000000004</v>
      </c>
      <c r="N1432">
        <v>1</v>
      </c>
      <c r="O1432">
        <v>0</v>
      </c>
      <c r="P1432">
        <v>0</v>
      </c>
      <c r="Q1432">
        <v>1</v>
      </c>
      <c r="R1432">
        <v>0</v>
      </c>
      <c r="S1432">
        <v>1</v>
      </c>
      <c r="T1432" t="s">
        <v>32</v>
      </c>
      <c r="U1432" t="s">
        <v>33</v>
      </c>
      <c r="V1432">
        <v>912</v>
      </c>
      <c r="W1432">
        <v>70</v>
      </c>
    </row>
    <row r="1433" spans="1:23" x14ac:dyDescent="0.3">
      <c r="A1433" t="s">
        <v>528</v>
      </c>
      <c r="B1433" t="s">
        <v>529</v>
      </c>
      <c r="C1433" t="s">
        <v>530</v>
      </c>
      <c r="D1433" t="s">
        <v>846</v>
      </c>
      <c r="E1433">
        <v>121209</v>
      </c>
      <c r="F1433" t="s">
        <v>145</v>
      </c>
      <c r="G1433" t="s">
        <v>265</v>
      </c>
      <c r="H1433" t="s">
        <v>162</v>
      </c>
      <c r="I1433" t="s">
        <v>266</v>
      </c>
      <c r="J1433">
        <v>1952</v>
      </c>
      <c r="K1433" t="s">
        <v>41</v>
      </c>
      <c r="L1433">
        <v>0</v>
      </c>
      <c r="M1433">
        <v>4.4000000000000004</v>
      </c>
      <c r="N1433">
        <v>1</v>
      </c>
      <c r="O1433">
        <v>0</v>
      </c>
      <c r="P1433">
        <v>0</v>
      </c>
      <c r="Q1433">
        <v>1</v>
      </c>
      <c r="R1433">
        <v>0</v>
      </c>
      <c r="S1433">
        <v>1</v>
      </c>
      <c r="T1433" t="s">
        <v>32</v>
      </c>
      <c r="U1433" t="s">
        <v>33</v>
      </c>
      <c r="V1433">
        <v>913</v>
      </c>
      <c r="W1433">
        <v>70</v>
      </c>
    </row>
    <row r="1434" spans="1:23" x14ac:dyDescent="0.3">
      <c r="A1434" t="s">
        <v>528</v>
      </c>
      <c r="B1434" t="s">
        <v>529</v>
      </c>
      <c r="C1434" t="s">
        <v>530</v>
      </c>
      <c r="D1434" t="s">
        <v>846</v>
      </c>
      <c r="E1434">
        <v>121209</v>
      </c>
      <c r="F1434" t="s">
        <v>145</v>
      </c>
      <c r="G1434" t="s">
        <v>265</v>
      </c>
      <c r="H1434" t="s">
        <v>162</v>
      </c>
      <c r="I1434" t="s">
        <v>266</v>
      </c>
      <c r="J1434">
        <v>1952</v>
      </c>
      <c r="K1434" t="s">
        <v>41</v>
      </c>
      <c r="L1434">
        <v>0</v>
      </c>
      <c r="M1434">
        <v>4.4000000000000004</v>
      </c>
      <c r="N1434">
        <v>1</v>
      </c>
      <c r="O1434">
        <v>0</v>
      </c>
      <c r="P1434">
        <v>0</v>
      </c>
      <c r="Q1434">
        <v>1</v>
      </c>
      <c r="R1434">
        <v>0</v>
      </c>
      <c r="S1434">
        <v>1</v>
      </c>
      <c r="T1434" t="s">
        <v>32</v>
      </c>
      <c r="U1434" t="s">
        <v>33</v>
      </c>
      <c r="V1434">
        <v>913</v>
      </c>
      <c r="W1434">
        <v>70</v>
      </c>
    </row>
    <row r="1435" spans="1:23" x14ac:dyDescent="0.3">
      <c r="A1435" t="s">
        <v>528</v>
      </c>
      <c r="B1435" t="s">
        <v>529</v>
      </c>
      <c r="C1435" t="s">
        <v>530</v>
      </c>
      <c r="D1435" t="s">
        <v>531</v>
      </c>
      <c r="E1435">
        <v>121209</v>
      </c>
      <c r="F1435" t="s">
        <v>145</v>
      </c>
      <c r="G1435" t="s">
        <v>265</v>
      </c>
      <c r="H1435" t="s">
        <v>162</v>
      </c>
      <c r="I1435" t="s">
        <v>266</v>
      </c>
      <c r="J1435">
        <v>1952</v>
      </c>
      <c r="K1435" t="s">
        <v>41</v>
      </c>
      <c r="L1435">
        <v>0</v>
      </c>
      <c r="M1435">
        <v>4.4000000000000004</v>
      </c>
      <c r="N1435">
        <v>1</v>
      </c>
      <c r="O1435">
        <v>0</v>
      </c>
      <c r="P1435">
        <v>0</v>
      </c>
      <c r="Q1435">
        <v>1</v>
      </c>
      <c r="R1435">
        <v>0</v>
      </c>
      <c r="S1435">
        <v>1</v>
      </c>
      <c r="T1435" t="s">
        <v>32</v>
      </c>
      <c r="U1435" t="s">
        <v>33</v>
      </c>
      <c r="V1435">
        <v>910</v>
      </c>
      <c r="W1435">
        <v>70</v>
      </c>
    </row>
    <row r="1436" spans="1:23" x14ac:dyDescent="0.3">
      <c r="A1436" t="s">
        <v>528</v>
      </c>
      <c r="B1436" t="s">
        <v>529</v>
      </c>
      <c r="C1436" t="s">
        <v>530</v>
      </c>
      <c r="D1436" t="s">
        <v>839</v>
      </c>
      <c r="E1436">
        <v>121209</v>
      </c>
      <c r="F1436" t="s">
        <v>145</v>
      </c>
      <c r="G1436" t="s">
        <v>265</v>
      </c>
      <c r="H1436" t="s">
        <v>162</v>
      </c>
      <c r="I1436" t="s">
        <v>266</v>
      </c>
      <c r="J1436">
        <v>1952</v>
      </c>
      <c r="K1436" t="s">
        <v>41</v>
      </c>
      <c r="L1436">
        <v>0</v>
      </c>
      <c r="M1436">
        <v>4.4000000000000004</v>
      </c>
      <c r="N1436">
        <v>1</v>
      </c>
      <c r="O1436">
        <v>0</v>
      </c>
      <c r="P1436">
        <v>0</v>
      </c>
      <c r="Q1436">
        <v>1</v>
      </c>
      <c r="R1436">
        <v>0</v>
      </c>
      <c r="S1436">
        <v>1</v>
      </c>
      <c r="T1436" t="s">
        <v>32</v>
      </c>
      <c r="U1436" t="s">
        <v>33</v>
      </c>
      <c r="V1436">
        <v>912</v>
      </c>
      <c r="W1436">
        <v>70</v>
      </c>
    </row>
    <row r="1437" spans="1:23" x14ac:dyDescent="0.3">
      <c r="A1437" t="s">
        <v>528</v>
      </c>
      <c r="B1437" t="s">
        <v>529</v>
      </c>
      <c r="C1437" t="s">
        <v>530</v>
      </c>
      <c r="D1437" t="s">
        <v>839</v>
      </c>
      <c r="E1437">
        <v>121209</v>
      </c>
      <c r="F1437" t="s">
        <v>145</v>
      </c>
      <c r="G1437" t="s">
        <v>265</v>
      </c>
      <c r="H1437" t="s">
        <v>162</v>
      </c>
      <c r="I1437" t="s">
        <v>266</v>
      </c>
      <c r="J1437">
        <v>1952</v>
      </c>
      <c r="K1437" t="s">
        <v>41</v>
      </c>
      <c r="L1437">
        <v>0</v>
      </c>
      <c r="M1437">
        <v>4.4000000000000004</v>
      </c>
      <c r="N1437">
        <v>1</v>
      </c>
      <c r="O1437">
        <v>0</v>
      </c>
      <c r="P1437">
        <v>0</v>
      </c>
      <c r="Q1437">
        <v>1</v>
      </c>
      <c r="R1437">
        <v>0</v>
      </c>
      <c r="S1437">
        <v>1</v>
      </c>
      <c r="T1437" t="s">
        <v>32</v>
      </c>
      <c r="U1437" t="s">
        <v>33</v>
      </c>
      <c r="V1437">
        <v>912</v>
      </c>
      <c r="W1437">
        <v>70</v>
      </c>
    </row>
    <row r="1438" spans="1:23" x14ac:dyDescent="0.3">
      <c r="A1438" t="s">
        <v>538</v>
      </c>
      <c r="B1438" t="s">
        <v>539</v>
      </c>
      <c r="C1438" t="s">
        <v>540</v>
      </c>
      <c r="D1438" t="s">
        <v>541</v>
      </c>
      <c r="E1438">
        <v>121382</v>
      </c>
      <c r="F1438" t="s">
        <v>67</v>
      </c>
      <c r="G1438" t="s">
        <v>68</v>
      </c>
      <c r="H1438" t="s">
        <v>101</v>
      </c>
      <c r="I1438" t="s">
        <v>102</v>
      </c>
      <c r="J1438">
        <v>2015</v>
      </c>
      <c r="K1438" t="s">
        <v>50</v>
      </c>
      <c r="L1438">
        <v>0</v>
      </c>
      <c r="M1438">
        <v>4.0999999999999996</v>
      </c>
      <c r="N1438">
        <v>1</v>
      </c>
      <c r="O1438">
        <v>0</v>
      </c>
      <c r="P1438">
        <v>0</v>
      </c>
      <c r="Q1438">
        <v>0</v>
      </c>
      <c r="R1438">
        <v>0</v>
      </c>
      <c r="S1438">
        <v>1</v>
      </c>
      <c r="T1438" t="s">
        <v>32</v>
      </c>
      <c r="U1438" t="s">
        <v>51</v>
      </c>
      <c r="V1438">
        <v>547</v>
      </c>
      <c r="W1438">
        <v>7</v>
      </c>
    </row>
    <row r="1439" spans="1:23" x14ac:dyDescent="0.3">
      <c r="A1439" t="s">
        <v>538</v>
      </c>
      <c r="B1439" t="s">
        <v>539</v>
      </c>
      <c r="C1439" t="s">
        <v>540</v>
      </c>
      <c r="D1439" t="s">
        <v>541</v>
      </c>
      <c r="E1439">
        <v>121382</v>
      </c>
      <c r="F1439" t="s">
        <v>67</v>
      </c>
      <c r="G1439" t="s">
        <v>68</v>
      </c>
      <c r="H1439" t="s">
        <v>101</v>
      </c>
      <c r="I1439" t="s">
        <v>102</v>
      </c>
      <c r="J1439">
        <v>2015</v>
      </c>
      <c r="K1439" t="s">
        <v>50</v>
      </c>
      <c r="L1439">
        <v>0</v>
      </c>
      <c r="M1439">
        <v>4.0999999999999996</v>
      </c>
      <c r="N1439">
        <v>1</v>
      </c>
      <c r="O1439">
        <v>0</v>
      </c>
      <c r="P1439">
        <v>0</v>
      </c>
      <c r="Q1439">
        <v>0</v>
      </c>
      <c r="R1439">
        <v>0</v>
      </c>
      <c r="S1439">
        <v>1</v>
      </c>
      <c r="T1439" t="s">
        <v>32</v>
      </c>
      <c r="U1439" t="s">
        <v>51</v>
      </c>
      <c r="V1439">
        <v>547</v>
      </c>
      <c r="W1439">
        <v>7</v>
      </c>
    </row>
    <row r="1440" spans="1:23" x14ac:dyDescent="0.3">
      <c r="A1440" t="s">
        <v>538</v>
      </c>
      <c r="B1440" t="s">
        <v>539</v>
      </c>
      <c r="C1440" t="s">
        <v>540</v>
      </c>
      <c r="D1440" t="s">
        <v>848</v>
      </c>
      <c r="E1440">
        <v>121382</v>
      </c>
      <c r="F1440" t="s">
        <v>67</v>
      </c>
      <c r="G1440" t="s">
        <v>68</v>
      </c>
      <c r="H1440" t="s">
        <v>101</v>
      </c>
      <c r="I1440" t="s">
        <v>102</v>
      </c>
      <c r="J1440">
        <v>2015</v>
      </c>
      <c r="K1440" t="s">
        <v>50</v>
      </c>
      <c r="L1440">
        <v>0</v>
      </c>
      <c r="M1440">
        <v>4.0999999999999996</v>
      </c>
      <c r="N1440">
        <v>1</v>
      </c>
      <c r="O1440">
        <v>0</v>
      </c>
      <c r="P1440">
        <v>0</v>
      </c>
      <c r="Q1440">
        <v>0</v>
      </c>
      <c r="R1440">
        <v>0</v>
      </c>
      <c r="S1440">
        <v>1</v>
      </c>
      <c r="T1440" t="s">
        <v>32</v>
      </c>
      <c r="U1440" t="s">
        <v>51</v>
      </c>
      <c r="V1440">
        <v>549</v>
      </c>
      <c r="W1440">
        <v>7</v>
      </c>
    </row>
    <row r="1441" spans="1:23" x14ac:dyDescent="0.3">
      <c r="A1441" t="s">
        <v>538</v>
      </c>
      <c r="B1441" t="s">
        <v>539</v>
      </c>
      <c r="C1441" t="s">
        <v>540</v>
      </c>
      <c r="D1441" t="s">
        <v>851</v>
      </c>
      <c r="E1441">
        <v>121382</v>
      </c>
      <c r="F1441" t="s">
        <v>67</v>
      </c>
      <c r="G1441" t="s">
        <v>68</v>
      </c>
      <c r="H1441" t="s">
        <v>101</v>
      </c>
      <c r="I1441" t="s">
        <v>102</v>
      </c>
      <c r="J1441">
        <v>2015</v>
      </c>
      <c r="K1441" t="s">
        <v>50</v>
      </c>
      <c r="L1441">
        <v>0</v>
      </c>
      <c r="M1441">
        <v>4.0999999999999996</v>
      </c>
      <c r="N1441">
        <v>1</v>
      </c>
      <c r="O1441">
        <v>0</v>
      </c>
      <c r="P1441">
        <v>0</v>
      </c>
      <c r="Q1441">
        <v>0</v>
      </c>
      <c r="R1441">
        <v>0</v>
      </c>
      <c r="S1441">
        <v>1</v>
      </c>
      <c r="T1441" t="s">
        <v>32</v>
      </c>
      <c r="U1441" t="s">
        <v>51</v>
      </c>
      <c r="V1441">
        <v>549</v>
      </c>
      <c r="W1441">
        <v>7</v>
      </c>
    </row>
    <row r="1442" spans="1:23" x14ac:dyDescent="0.3">
      <c r="A1442" t="s">
        <v>538</v>
      </c>
      <c r="B1442" t="s">
        <v>539</v>
      </c>
      <c r="C1442" t="s">
        <v>540</v>
      </c>
      <c r="D1442" t="s">
        <v>541</v>
      </c>
      <c r="E1442">
        <v>121382</v>
      </c>
      <c r="F1442" t="s">
        <v>67</v>
      </c>
      <c r="G1442" t="s">
        <v>68</v>
      </c>
      <c r="H1442" t="s">
        <v>101</v>
      </c>
      <c r="I1442" t="s">
        <v>102</v>
      </c>
      <c r="J1442">
        <v>2015</v>
      </c>
      <c r="K1442" t="s">
        <v>50</v>
      </c>
      <c r="L1442">
        <v>0</v>
      </c>
      <c r="M1442">
        <v>4.0999999999999996</v>
      </c>
      <c r="N1442">
        <v>1</v>
      </c>
      <c r="O1442">
        <v>0</v>
      </c>
      <c r="P1442">
        <v>0</v>
      </c>
      <c r="Q1442">
        <v>0</v>
      </c>
      <c r="R1442">
        <v>0</v>
      </c>
      <c r="S1442">
        <v>1</v>
      </c>
      <c r="T1442" t="s">
        <v>32</v>
      </c>
      <c r="U1442" t="s">
        <v>51</v>
      </c>
      <c r="V1442">
        <v>547</v>
      </c>
      <c r="W1442">
        <v>7</v>
      </c>
    </row>
    <row r="1443" spans="1:23" x14ac:dyDescent="0.3">
      <c r="A1443" t="s">
        <v>538</v>
      </c>
      <c r="B1443" t="s">
        <v>539</v>
      </c>
      <c r="C1443" t="s">
        <v>540</v>
      </c>
      <c r="D1443" t="s">
        <v>541</v>
      </c>
      <c r="E1443">
        <v>121382</v>
      </c>
      <c r="F1443" t="s">
        <v>67</v>
      </c>
      <c r="G1443" t="s">
        <v>68</v>
      </c>
      <c r="H1443" t="s">
        <v>101</v>
      </c>
      <c r="I1443" t="s">
        <v>102</v>
      </c>
      <c r="J1443">
        <v>2015</v>
      </c>
      <c r="K1443" t="s">
        <v>50</v>
      </c>
      <c r="L1443">
        <v>0</v>
      </c>
      <c r="M1443">
        <v>4.0999999999999996</v>
      </c>
      <c r="N1443">
        <v>1</v>
      </c>
      <c r="O1443">
        <v>0</v>
      </c>
      <c r="P1443">
        <v>0</v>
      </c>
      <c r="Q1443">
        <v>0</v>
      </c>
      <c r="R1443">
        <v>0</v>
      </c>
      <c r="S1443">
        <v>1</v>
      </c>
      <c r="T1443" t="s">
        <v>32</v>
      </c>
      <c r="U1443" t="s">
        <v>51</v>
      </c>
      <c r="V1443">
        <v>547</v>
      </c>
      <c r="W1443">
        <v>7</v>
      </c>
    </row>
    <row r="1444" spans="1:23" x14ac:dyDescent="0.3">
      <c r="A1444" t="s">
        <v>538</v>
      </c>
      <c r="B1444" t="s">
        <v>539</v>
      </c>
      <c r="C1444" t="s">
        <v>540</v>
      </c>
      <c r="D1444" t="s">
        <v>541</v>
      </c>
      <c r="E1444">
        <v>121382</v>
      </c>
      <c r="F1444" t="s">
        <v>67</v>
      </c>
      <c r="G1444" t="s">
        <v>68</v>
      </c>
      <c r="H1444" t="s">
        <v>101</v>
      </c>
      <c r="I1444" t="s">
        <v>102</v>
      </c>
      <c r="J1444">
        <v>2015</v>
      </c>
      <c r="K1444" t="s">
        <v>50</v>
      </c>
      <c r="L1444">
        <v>0</v>
      </c>
      <c r="M1444">
        <v>4.0999999999999996</v>
      </c>
      <c r="N1444">
        <v>1</v>
      </c>
      <c r="O1444">
        <v>0</v>
      </c>
      <c r="P1444">
        <v>0</v>
      </c>
      <c r="Q1444">
        <v>0</v>
      </c>
      <c r="R1444">
        <v>0</v>
      </c>
      <c r="S1444">
        <v>1</v>
      </c>
      <c r="T1444" t="s">
        <v>32</v>
      </c>
      <c r="U1444" t="s">
        <v>51</v>
      </c>
      <c r="V1444">
        <v>547</v>
      </c>
      <c r="W1444">
        <v>7</v>
      </c>
    </row>
    <row r="1445" spans="1:23" x14ac:dyDescent="0.3">
      <c r="A1445" t="s">
        <v>538</v>
      </c>
      <c r="B1445" t="s">
        <v>539</v>
      </c>
      <c r="C1445" t="s">
        <v>540</v>
      </c>
      <c r="D1445" t="s">
        <v>848</v>
      </c>
      <c r="E1445">
        <v>121382</v>
      </c>
      <c r="F1445" t="s">
        <v>67</v>
      </c>
      <c r="G1445" t="s">
        <v>68</v>
      </c>
      <c r="H1445" t="s">
        <v>101</v>
      </c>
      <c r="I1445" t="s">
        <v>102</v>
      </c>
      <c r="J1445">
        <v>2015</v>
      </c>
      <c r="K1445" t="s">
        <v>50</v>
      </c>
      <c r="L1445">
        <v>0</v>
      </c>
      <c r="M1445">
        <v>4.0999999999999996</v>
      </c>
      <c r="N1445">
        <v>1</v>
      </c>
      <c r="O1445">
        <v>0</v>
      </c>
      <c r="P1445">
        <v>0</v>
      </c>
      <c r="Q1445">
        <v>0</v>
      </c>
      <c r="R1445">
        <v>0</v>
      </c>
      <c r="S1445">
        <v>1</v>
      </c>
      <c r="T1445" t="s">
        <v>32</v>
      </c>
      <c r="U1445" t="s">
        <v>51</v>
      </c>
      <c r="V1445">
        <v>549</v>
      </c>
      <c r="W1445">
        <v>7</v>
      </c>
    </row>
    <row r="1446" spans="1:23" x14ac:dyDescent="0.3">
      <c r="A1446" t="s">
        <v>538</v>
      </c>
      <c r="B1446" t="s">
        <v>539</v>
      </c>
      <c r="C1446" t="s">
        <v>540</v>
      </c>
      <c r="D1446" t="s">
        <v>541</v>
      </c>
      <c r="E1446">
        <v>121382</v>
      </c>
      <c r="F1446" t="s">
        <v>67</v>
      </c>
      <c r="G1446" t="s">
        <v>68</v>
      </c>
      <c r="H1446" t="s">
        <v>101</v>
      </c>
      <c r="I1446" t="s">
        <v>102</v>
      </c>
      <c r="J1446">
        <v>2015</v>
      </c>
      <c r="K1446" t="s">
        <v>50</v>
      </c>
      <c r="L1446">
        <v>0</v>
      </c>
      <c r="M1446">
        <v>4.0999999999999996</v>
      </c>
      <c r="N1446">
        <v>1</v>
      </c>
      <c r="O1446">
        <v>0</v>
      </c>
      <c r="P1446">
        <v>0</v>
      </c>
      <c r="Q1446">
        <v>0</v>
      </c>
      <c r="R1446">
        <v>0</v>
      </c>
      <c r="S1446">
        <v>1</v>
      </c>
      <c r="T1446" t="s">
        <v>32</v>
      </c>
      <c r="U1446" t="s">
        <v>51</v>
      </c>
      <c r="V1446">
        <v>547</v>
      </c>
      <c r="W1446">
        <v>7</v>
      </c>
    </row>
    <row r="1447" spans="1:23" x14ac:dyDescent="0.3">
      <c r="A1447" t="s">
        <v>538</v>
      </c>
      <c r="B1447" t="s">
        <v>539</v>
      </c>
      <c r="C1447" t="s">
        <v>540</v>
      </c>
      <c r="D1447" t="s">
        <v>851</v>
      </c>
      <c r="E1447">
        <v>121382</v>
      </c>
      <c r="F1447" t="s">
        <v>67</v>
      </c>
      <c r="G1447" t="s">
        <v>68</v>
      </c>
      <c r="H1447" t="s">
        <v>101</v>
      </c>
      <c r="I1447" t="s">
        <v>102</v>
      </c>
      <c r="J1447">
        <v>2015</v>
      </c>
      <c r="K1447" t="s">
        <v>50</v>
      </c>
      <c r="L1447">
        <v>0</v>
      </c>
      <c r="M1447">
        <v>4.0999999999999996</v>
      </c>
      <c r="N1447">
        <v>1</v>
      </c>
      <c r="O1447">
        <v>0</v>
      </c>
      <c r="P1447">
        <v>0</v>
      </c>
      <c r="Q1447">
        <v>0</v>
      </c>
      <c r="R1447">
        <v>0</v>
      </c>
      <c r="S1447">
        <v>1</v>
      </c>
      <c r="T1447" t="s">
        <v>32</v>
      </c>
      <c r="U1447" t="s">
        <v>51</v>
      </c>
      <c r="V1447">
        <v>549</v>
      </c>
      <c r="W1447">
        <v>7</v>
      </c>
    </row>
    <row r="1448" spans="1:23" x14ac:dyDescent="0.3">
      <c r="A1448" t="s">
        <v>538</v>
      </c>
      <c r="B1448" t="s">
        <v>539</v>
      </c>
      <c r="C1448" t="s">
        <v>540</v>
      </c>
      <c r="D1448" t="s">
        <v>851</v>
      </c>
      <c r="E1448">
        <v>121382</v>
      </c>
      <c r="F1448" t="s">
        <v>67</v>
      </c>
      <c r="G1448" t="s">
        <v>68</v>
      </c>
      <c r="H1448" t="s">
        <v>101</v>
      </c>
      <c r="I1448" t="s">
        <v>102</v>
      </c>
      <c r="J1448">
        <v>2015</v>
      </c>
      <c r="K1448" t="s">
        <v>50</v>
      </c>
      <c r="L1448">
        <v>0</v>
      </c>
      <c r="M1448">
        <v>4.0999999999999996</v>
      </c>
      <c r="N1448">
        <v>1</v>
      </c>
      <c r="O1448">
        <v>0</v>
      </c>
      <c r="P1448">
        <v>0</v>
      </c>
      <c r="Q1448">
        <v>0</v>
      </c>
      <c r="R1448">
        <v>0</v>
      </c>
      <c r="S1448">
        <v>1</v>
      </c>
      <c r="T1448" t="s">
        <v>32</v>
      </c>
      <c r="U1448" t="s">
        <v>51</v>
      </c>
      <c r="V1448">
        <v>549</v>
      </c>
      <c r="W1448">
        <v>7</v>
      </c>
    </row>
    <row r="1449" spans="1:23" x14ac:dyDescent="0.3">
      <c r="A1449" t="s">
        <v>538</v>
      </c>
      <c r="B1449" t="s">
        <v>539</v>
      </c>
      <c r="C1449" t="s">
        <v>540</v>
      </c>
      <c r="D1449" t="s">
        <v>848</v>
      </c>
      <c r="E1449">
        <v>121382</v>
      </c>
      <c r="F1449" t="s">
        <v>67</v>
      </c>
      <c r="G1449" t="s">
        <v>68</v>
      </c>
      <c r="H1449" t="s">
        <v>101</v>
      </c>
      <c r="I1449" t="s">
        <v>102</v>
      </c>
      <c r="J1449">
        <v>2015</v>
      </c>
      <c r="K1449" t="s">
        <v>50</v>
      </c>
      <c r="L1449">
        <v>0</v>
      </c>
      <c r="M1449">
        <v>4.0999999999999996</v>
      </c>
      <c r="N1449">
        <v>1</v>
      </c>
      <c r="O1449">
        <v>0</v>
      </c>
      <c r="P1449">
        <v>0</v>
      </c>
      <c r="Q1449">
        <v>0</v>
      </c>
      <c r="R1449">
        <v>0</v>
      </c>
      <c r="S1449">
        <v>1</v>
      </c>
      <c r="T1449" t="s">
        <v>32</v>
      </c>
      <c r="U1449" t="s">
        <v>51</v>
      </c>
      <c r="V1449">
        <v>549</v>
      </c>
      <c r="W1449">
        <v>7</v>
      </c>
    </row>
    <row r="1450" spans="1:23" x14ac:dyDescent="0.3">
      <c r="A1450" t="s">
        <v>538</v>
      </c>
      <c r="B1450" t="s">
        <v>539</v>
      </c>
      <c r="C1450" t="s">
        <v>540</v>
      </c>
      <c r="D1450" t="s">
        <v>851</v>
      </c>
      <c r="E1450">
        <v>121382</v>
      </c>
      <c r="F1450" t="s">
        <v>67</v>
      </c>
      <c r="G1450" t="s">
        <v>68</v>
      </c>
      <c r="H1450" t="s">
        <v>101</v>
      </c>
      <c r="I1450" t="s">
        <v>102</v>
      </c>
      <c r="J1450">
        <v>2015</v>
      </c>
      <c r="K1450" t="s">
        <v>50</v>
      </c>
      <c r="L1450">
        <v>0</v>
      </c>
      <c r="M1450">
        <v>4.0999999999999996</v>
      </c>
      <c r="N1450">
        <v>1</v>
      </c>
      <c r="O1450">
        <v>0</v>
      </c>
      <c r="P1450">
        <v>0</v>
      </c>
      <c r="Q1450">
        <v>0</v>
      </c>
      <c r="R1450">
        <v>0</v>
      </c>
      <c r="S1450">
        <v>1</v>
      </c>
      <c r="T1450" t="s">
        <v>32</v>
      </c>
      <c r="U1450" t="s">
        <v>51</v>
      </c>
      <c r="V1450">
        <v>549</v>
      </c>
      <c r="W1450">
        <v>7</v>
      </c>
    </row>
    <row r="1451" spans="1:23" x14ac:dyDescent="0.3">
      <c r="A1451" t="s">
        <v>538</v>
      </c>
      <c r="B1451" t="s">
        <v>539</v>
      </c>
      <c r="C1451" t="s">
        <v>540</v>
      </c>
      <c r="D1451" t="s">
        <v>848</v>
      </c>
      <c r="E1451">
        <v>121382</v>
      </c>
      <c r="F1451" t="s">
        <v>67</v>
      </c>
      <c r="G1451" t="s">
        <v>68</v>
      </c>
      <c r="H1451" t="s">
        <v>101</v>
      </c>
      <c r="I1451" t="s">
        <v>102</v>
      </c>
      <c r="J1451">
        <v>2015</v>
      </c>
      <c r="K1451" t="s">
        <v>50</v>
      </c>
      <c r="L1451">
        <v>0</v>
      </c>
      <c r="M1451">
        <v>4.0999999999999996</v>
      </c>
      <c r="N1451">
        <v>1</v>
      </c>
      <c r="O1451">
        <v>0</v>
      </c>
      <c r="P1451">
        <v>0</v>
      </c>
      <c r="Q1451">
        <v>0</v>
      </c>
      <c r="R1451">
        <v>0</v>
      </c>
      <c r="S1451">
        <v>1</v>
      </c>
      <c r="T1451" t="s">
        <v>32</v>
      </c>
      <c r="U1451" t="s">
        <v>51</v>
      </c>
      <c r="V1451">
        <v>549</v>
      </c>
      <c r="W1451">
        <v>7</v>
      </c>
    </row>
    <row r="1452" spans="1:23" x14ac:dyDescent="0.3">
      <c r="A1452" t="s">
        <v>538</v>
      </c>
      <c r="B1452" t="s">
        <v>539</v>
      </c>
      <c r="C1452" t="s">
        <v>540</v>
      </c>
      <c r="D1452" t="s">
        <v>541</v>
      </c>
      <c r="E1452">
        <v>121382</v>
      </c>
      <c r="F1452" t="s">
        <v>67</v>
      </c>
      <c r="G1452" t="s">
        <v>68</v>
      </c>
      <c r="H1452" t="s">
        <v>101</v>
      </c>
      <c r="I1452" t="s">
        <v>102</v>
      </c>
      <c r="J1452">
        <v>2015</v>
      </c>
      <c r="K1452" t="s">
        <v>50</v>
      </c>
      <c r="L1452">
        <v>0</v>
      </c>
      <c r="M1452">
        <v>4.0999999999999996</v>
      </c>
      <c r="N1452">
        <v>1</v>
      </c>
      <c r="O1452">
        <v>0</v>
      </c>
      <c r="P1452">
        <v>0</v>
      </c>
      <c r="Q1452">
        <v>0</v>
      </c>
      <c r="R1452">
        <v>0</v>
      </c>
      <c r="S1452">
        <v>1</v>
      </c>
      <c r="T1452" t="s">
        <v>32</v>
      </c>
      <c r="U1452" t="s">
        <v>51</v>
      </c>
      <c r="V1452">
        <v>547</v>
      </c>
      <c r="W1452">
        <v>7</v>
      </c>
    </row>
    <row r="1453" spans="1:23" x14ac:dyDescent="0.3">
      <c r="A1453" t="s">
        <v>538</v>
      </c>
      <c r="B1453" t="s">
        <v>539</v>
      </c>
      <c r="C1453" t="s">
        <v>540</v>
      </c>
      <c r="D1453" t="s">
        <v>541</v>
      </c>
      <c r="E1453">
        <v>121382</v>
      </c>
      <c r="F1453" t="s">
        <v>67</v>
      </c>
      <c r="G1453" t="s">
        <v>68</v>
      </c>
      <c r="H1453" t="s">
        <v>101</v>
      </c>
      <c r="I1453" t="s">
        <v>102</v>
      </c>
      <c r="J1453">
        <v>2015</v>
      </c>
      <c r="K1453" t="s">
        <v>50</v>
      </c>
      <c r="L1453">
        <v>0</v>
      </c>
      <c r="M1453">
        <v>4.0999999999999996</v>
      </c>
      <c r="N1453">
        <v>1</v>
      </c>
      <c r="O1453">
        <v>0</v>
      </c>
      <c r="P1453">
        <v>0</v>
      </c>
      <c r="Q1453">
        <v>0</v>
      </c>
      <c r="R1453">
        <v>0</v>
      </c>
      <c r="S1453">
        <v>1</v>
      </c>
      <c r="T1453" t="s">
        <v>32</v>
      </c>
      <c r="U1453" t="s">
        <v>51</v>
      </c>
      <c r="V1453">
        <v>547</v>
      </c>
      <c r="W1453">
        <v>7</v>
      </c>
    </row>
    <row r="1454" spans="1:23" x14ac:dyDescent="0.3">
      <c r="A1454" t="s">
        <v>538</v>
      </c>
      <c r="B1454" t="s">
        <v>539</v>
      </c>
      <c r="C1454" t="s">
        <v>540</v>
      </c>
      <c r="D1454" t="s">
        <v>851</v>
      </c>
      <c r="E1454">
        <v>121382</v>
      </c>
      <c r="F1454" t="s">
        <v>67</v>
      </c>
      <c r="G1454" t="s">
        <v>68</v>
      </c>
      <c r="H1454" t="s">
        <v>101</v>
      </c>
      <c r="I1454" t="s">
        <v>102</v>
      </c>
      <c r="J1454">
        <v>2015</v>
      </c>
      <c r="K1454" t="s">
        <v>50</v>
      </c>
      <c r="L1454">
        <v>0</v>
      </c>
      <c r="M1454">
        <v>4.0999999999999996</v>
      </c>
      <c r="N1454">
        <v>1</v>
      </c>
      <c r="O1454">
        <v>0</v>
      </c>
      <c r="P1454">
        <v>0</v>
      </c>
      <c r="Q1454">
        <v>0</v>
      </c>
      <c r="R1454">
        <v>0</v>
      </c>
      <c r="S1454">
        <v>1</v>
      </c>
      <c r="T1454" t="s">
        <v>32</v>
      </c>
      <c r="U1454" t="s">
        <v>51</v>
      </c>
      <c r="V1454">
        <v>549</v>
      </c>
      <c r="W1454">
        <v>7</v>
      </c>
    </row>
    <row r="1455" spans="1:23" x14ac:dyDescent="0.3">
      <c r="A1455" t="s">
        <v>898</v>
      </c>
      <c r="B1455" t="s">
        <v>899</v>
      </c>
      <c r="C1455" t="s">
        <v>160</v>
      </c>
      <c r="D1455" t="s">
        <v>900</v>
      </c>
      <c r="E1455">
        <v>122730</v>
      </c>
      <c r="F1455" t="s">
        <v>27</v>
      </c>
      <c r="G1455" t="s">
        <v>48</v>
      </c>
      <c r="H1455" t="s">
        <v>110</v>
      </c>
      <c r="I1455" t="s">
        <v>554</v>
      </c>
      <c r="J1455">
        <v>1946</v>
      </c>
      <c r="K1455" t="s">
        <v>31</v>
      </c>
      <c r="L1455">
        <v>0</v>
      </c>
      <c r="M1455">
        <v>4.3</v>
      </c>
      <c r="N1455">
        <v>1</v>
      </c>
      <c r="O1455">
        <v>1</v>
      </c>
      <c r="P1455">
        <v>0</v>
      </c>
      <c r="Q1455">
        <v>1</v>
      </c>
      <c r="R1455">
        <v>1</v>
      </c>
      <c r="S1455">
        <v>1</v>
      </c>
      <c r="T1455" t="s">
        <v>32</v>
      </c>
      <c r="U1455" t="s">
        <v>51</v>
      </c>
      <c r="V1455">
        <v>505</v>
      </c>
      <c r="W1455">
        <v>76</v>
      </c>
    </row>
    <row r="1456" spans="1:23" x14ac:dyDescent="0.3">
      <c r="A1456" t="s">
        <v>23</v>
      </c>
      <c r="B1456" t="s">
        <v>24</v>
      </c>
      <c r="C1456" t="s">
        <v>25</v>
      </c>
      <c r="D1456" t="s">
        <v>26</v>
      </c>
      <c r="E1456">
        <v>123486</v>
      </c>
      <c r="F1456" t="s">
        <v>27</v>
      </c>
      <c r="G1456" t="s">
        <v>28</v>
      </c>
      <c r="H1456" t="s">
        <v>29</v>
      </c>
      <c r="I1456" t="s">
        <v>30</v>
      </c>
      <c r="J1456">
        <v>1975</v>
      </c>
      <c r="K1456" t="s">
        <v>31</v>
      </c>
      <c r="L1456">
        <v>0</v>
      </c>
      <c r="M1456">
        <v>4.4000000000000004</v>
      </c>
      <c r="N1456">
        <v>1</v>
      </c>
      <c r="O1456">
        <v>0</v>
      </c>
      <c r="P1456">
        <v>0</v>
      </c>
      <c r="Q1456">
        <v>1</v>
      </c>
      <c r="R1456">
        <v>0</v>
      </c>
      <c r="S1456">
        <v>1</v>
      </c>
      <c r="T1456" t="s">
        <v>32</v>
      </c>
      <c r="U1456" t="s">
        <v>33</v>
      </c>
      <c r="V1456">
        <v>359</v>
      </c>
      <c r="W1456">
        <v>47</v>
      </c>
    </row>
    <row r="1457" spans="1:23" x14ac:dyDescent="0.3">
      <c r="A1457" t="s">
        <v>23</v>
      </c>
      <c r="B1457" t="s">
        <v>24</v>
      </c>
      <c r="C1457" t="s">
        <v>25</v>
      </c>
      <c r="D1457" t="s">
        <v>26</v>
      </c>
      <c r="E1457">
        <v>123486</v>
      </c>
      <c r="F1457" t="s">
        <v>27</v>
      </c>
      <c r="G1457" t="s">
        <v>28</v>
      </c>
      <c r="H1457" t="s">
        <v>29</v>
      </c>
      <c r="I1457" t="s">
        <v>30</v>
      </c>
      <c r="J1457">
        <v>1975</v>
      </c>
      <c r="K1457" t="s">
        <v>31</v>
      </c>
      <c r="L1457">
        <v>0</v>
      </c>
      <c r="M1457">
        <v>4.4000000000000004</v>
      </c>
      <c r="N1457">
        <v>1</v>
      </c>
      <c r="O1457">
        <v>0</v>
      </c>
      <c r="P1457">
        <v>0</v>
      </c>
      <c r="Q1457">
        <v>1</v>
      </c>
      <c r="R1457">
        <v>0</v>
      </c>
      <c r="S1457">
        <v>1</v>
      </c>
      <c r="T1457" t="s">
        <v>32</v>
      </c>
      <c r="U1457" t="s">
        <v>33</v>
      </c>
      <c r="V1457">
        <v>359</v>
      </c>
      <c r="W1457">
        <v>47</v>
      </c>
    </row>
    <row r="1458" spans="1:23" x14ac:dyDescent="0.3">
      <c r="A1458" t="s">
        <v>23</v>
      </c>
      <c r="B1458" t="s">
        <v>24</v>
      </c>
      <c r="C1458" t="s">
        <v>25</v>
      </c>
      <c r="D1458" t="s">
        <v>26</v>
      </c>
      <c r="E1458">
        <v>123486</v>
      </c>
      <c r="F1458" t="s">
        <v>27</v>
      </c>
      <c r="G1458" t="s">
        <v>28</v>
      </c>
      <c r="H1458" t="s">
        <v>29</v>
      </c>
      <c r="I1458" t="s">
        <v>30</v>
      </c>
      <c r="J1458">
        <v>1975</v>
      </c>
      <c r="K1458" t="s">
        <v>31</v>
      </c>
      <c r="L1458">
        <v>0</v>
      </c>
      <c r="M1458">
        <v>4.4000000000000004</v>
      </c>
      <c r="N1458">
        <v>1</v>
      </c>
      <c r="O1458">
        <v>0</v>
      </c>
      <c r="P1458">
        <v>0</v>
      </c>
      <c r="Q1458">
        <v>1</v>
      </c>
      <c r="R1458">
        <v>0</v>
      </c>
      <c r="S1458">
        <v>1</v>
      </c>
      <c r="T1458" t="s">
        <v>32</v>
      </c>
      <c r="U1458" t="s">
        <v>33</v>
      </c>
      <c r="V1458">
        <v>359</v>
      </c>
      <c r="W1458">
        <v>47</v>
      </c>
    </row>
    <row r="1459" spans="1:23" x14ac:dyDescent="0.3">
      <c r="A1459" t="s">
        <v>23</v>
      </c>
      <c r="B1459" t="s">
        <v>24</v>
      </c>
      <c r="C1459" t="s">
        <v>25</v>
      </c>
      <c r="D1459" t="s">
        <v>26</v>
      </c>
      <c r="E1459">
        <v>123486</v>
      </c>
      <c r="F1459" t="s">
        <v>27</v>
      </c>
      <c r="G1459" t="s">
        <v>28</v>
      </c>
      <c r="H1459" t="s">
        <v>29</v>
      </c>
      <c r="I1459" t="s">
        <v>30</v>
      </c>
      <c r="J1459">
        <v>1975</v>
      </c>
      <c r="K1459" t="s">
        <v>31</v>
      </c>
      <c r="L1459">
        <v>0</v>
      </c>
      <c r="M1459">
        <v>4.4000000000000004</v>
      </c>
      <c r="N1459">
        <v>1</v>
      </c>
      <c r="O1459">
        <v>0</v>
      </c>
      <c r="P1459">
        <v>0</v>
      </c>
      <c r="Q1459">
        <v>1</v>
      </c>
      <c r="R1459">
        <v>0</v>
      </c>
      <c r="S1459">
        <v>1</v>
      </c>
      <c r="T1459" t="s">
        <v>32</v>
      </c>
      <c r="U1459" t="s">
        <v>33</v>
      </c>
      <c r="V1459">
        <v>359</v>
      </c>
      <c r="W1459">
        <v>47</v>
      </c>
    </row>
    <row r="1460" spans="1:23" x14ac:dyDescent="0.3">
      <c r="A1460" t="s">
        <v>23</v>
      </c>
      <c r="B1460" t="s">
        <v>24</v>
      </c>
      <c r="C1460" t="s">
        <v>25</v>
      </c>
      <c r="D1460" t="s">
        <v>26</v>
      </c>
      <c r="E1460">
        <v>123486</v>
      </c>
      <c r="F1460" t="s">
        <v>27</v>
      </c>
      <c r="G1460" t="s">
        <v>28</v>
      </c>
      <c r="H1460" t="s">
        <v>29</v>
      </c>
      <c r="I1460" t="s">
        <v>30</v>
      </c>
      <c r="J1460">
        <v>1975</v>
      </c>
      <c r="K1460" t="s">
        <v>31</v>
      </c>
      <c r="L1460">
        <v>0</v>
      </c>
      <c r="M1460">
        <v>4.4000000000000004</v>
      </c>
      <c r="N1460">
        <v>1</v>
      </c>
      <c r="O1460">
        <v>0</v>
      </c>
      <c r="P1460">
        <v>0</v>
      </c>
      <c r="Q1460">
        <v>1</v>
      </c>
      <c r="R1460">
        <v>0</v>
      </c>
      <c r="S1460">
        <v>1</v>
      </c>
      <c r="T1460" t="s">
        <v>32</v>
      </c>
      <c r="U1460" t="s">
        <v>33</v>
      </c>
      <c r="V1460">
        <v>359</v>
      </c>
      <c r="W1460">
        <v>47</v>
      </c>
    </row>
    <row r="1461" spans="1:23" x14ac:dyDescent="0.3">
      <c r="A1461" t="s">
        <v>23</v>
      </c>
      <c r="B1461" t="s">
        <v>24</v>
      </c>
      <c r="C1461" t="s">
        <v>25</v>
      </c>
      <c r="D1461" t="s">
        <v>26</v>
      </c>
      <c r="E1461">
        <v>123486</v>
      </c>
      <c r="F1461" t="s">
        <v>27</v>
      </c>
      <c r="G1461" t="s">
        <v>28</v>
      </c>
      <c r="H1461" t="s">
        <v>29</v>
      </c>
      <c r="I1461" t="s">
        <v>30</v>
      </c>
      <c r="J1461">
        <v>1975</v>
      </c>
      <c r="K1461" t="s">
        <v>31</v>
      </c>
      <c r="L1461">
        <v>0</v>
      </c>
      <c r="M1461">
        <v>4.4000000000000004</v>
      </c>
      <c r="N1461">
        <v>1</v>
      </c>
      <c r="O1461">
        <v>0</v>
      </c>
      <c r="P1461">
        <v>0</v>
      </c>
      <c r="Q1461">
        <v>1</v>
      </c>
      <c r="R1461">
        <v>0</v>
      </c>
      <c r="S1461">
        <v>1</v>
      </c>
      <c r="T1461" t="s">
        <v>32</v>
      </c>
      <c r="U1461" t="s">
        <v>33</v>
      </c>
      <c r="V1461">
        <v>359</v>
      </c>
      <c r="W1461">
        <v>47</v>
      </c>
    </row>
    <row r="1462" spans="1:23" x14ac:dyDescent="0.3">
      <c r="A1462" t="s">
        <v>23</v>
      </c>
      <c r="B1462" t="s">
        <v>24</v>
      </c>
      <c r="C1462" t="s">
        <v>25</v>
      </c>
      <c r="D1462" t="s">
        <v>26</v>
      </c>
      <c r="E1462">
        <v>123486</v>
      </c>
      <c r="F1462" t="s">
        <v>27</v>
      </c>
      <c r="G1462" t="s">
        <v>28</v>
      </c>
      <c r="H1462" t="s">
        <v>29</v>
      </c>
      <c r="I1462" t="s">
        <v>30</v>
      </c>
      <c r="J1462">
        <v>1975</v>
      </c>
      <c r="K1462" t="s">
        <v>31</v>
      </c>
      <c r="L1462">
        <v>0</v>
      </c>
      <c r="M1462">
        <v>4.4000000000000004</v>
      </c>
      <c r="N1462">
        <v>1</v>
      </c>
      <c r="O1462">
        <v>0</v>
      </c>
      <c r="P1462">
        <v>0</v>
      </c>
      <c r="Q1462">
        <v>1</v>
      </c>
      <c r="R1462">
        <v>0</v>
      </c>
      <c r="S1462">
        <v>1</v>
      </c>
      <c r="T1462" t="s">
        <v>32</v>
      </c>
      <c r="U1462" t="s">
        <v>33</v>
      </c>
      <c r="V1462">
        <v>359</v>
      </c>
      <c r="W1462">
        <v>47</v>
      </c>
    </row>
    <row r="1463" spans="1:23" x14ac:dyDescent="0.3">
      <c r="A1463" t="s">
        <v>23</v>
      </c>
      <c r="B1463" t="s">
        <v>24</v>
      </c>
      <c r="C1463" t="s">
        <v>25</v>
      </c>
      <c r="D1463" t="s">
        <v>26</v>
      </c>
      <c r="E1463">
        <v>123486</v>
      </c>
      <c r="F1463" t="s">
        <v>27</v>
      </c>
      <c r="G1463" t="s">
        <v>28</v>
      </c>
      <c r="H1463" t="s">
        <v>29</v>
      </c>
      <c r="I1463" t="s">
        <v>30</v>
      </c>
      <c r="J1463">
        <v>1975</v>
      </c>
      <c r="K1463" t="s">
        <v>31</v>
      </c>
      <c r="L1463">
        <v>0</v>
      </c>
      <c r="M1463">
        <v>4.4000000000000004</v>
      </c>
      <c r="N1463">
        <v>1</v>
      </c>
      <c r="O1463">
        <v>0</v>
      </c>
      <c r="P1463">
        <v>0</v>
      </c>
      <c r="Q1463">
        <v>1</v>
      </c>
      <c r="R1463">
        <v>0</v>
      </c>
      <c r="S1463">
        <v>1</v>
      </c>
      <c r="T1463" t="s">
        <v>32</v>
      </c>
      <c r="U1463" t="s">
        <v>33</v>
      </c>
      <c r="V1463">
        <v>359</v>
      </c>
      <c r="W1463">
        <v>47</v>
      </c>
    </row>
    <row r="1464" spans="1:23" x14ac:dyDescent="0.3">
      <c r="A1464" t="s">
        <v>23</v>
      </c>
      <c r="B1464" t="s">
        <v>24</v>
      </c>
      <c r="C1464" t="s">
        <v>25</v>
      </c>
      <c r="D1464" t="s">
        <v>26</v>
      </c>
      <c r="E1464">
        <v>123486</v>
      </c>
      <c r="F1464" t="s">
        <v>27</v>
      </c>
      <c r="G1464" t="s">
        <v>28</v>
      </c>
      <c r="H1464" t="s">
        <v>29</v>
      </c>
      <c r="I1464" t="s">
        <v>30</v>
      </c>
      <c r="J1464">
        <v>1975</v>
      </c>
      <c r="K1464" t="s">
        <v>31</v>
      </c>
      <c r="L1464">
        <v>0</v>
      </c>
      <c r="M1464">
        <v>4.4000000000000004</v>
      </c>
      <c r="N1464">
        <v>1</v>
      </c>
      <c r="O1464">
        <v>0</v>
      </c>
      <c r="P1464">
        <v>0</v>
      </c>
      <c r="Q1464">
        <v>1</v>
      </c>
      <c r="R1464">
        <v>0</v>
      </c>
      <c r="S1464">
        <v>1</v>
      </c>
      <c r="T1464" t="s">
        <v>32</v>
      </c>
      <c r="U1464" t="s">
        <v>33</v>
      </c>
      <c r="V1464">
        <v>359</v>
      </c>
      <c r="W1464">
        <v>47</v>
      </c>
    </row>
    <row r="1465" spans="1:23" x14ac:dyDescent="0.3">
      <c r="A1465" t="s">
        <v>23</v>
      </c>
      <c r="B1465" t="s">
        <v>24</v>
      </c>
      <c r="C1465" t="s">
        <v>25</v>
      </c>
      <c r="D1465" t="s">
        <v>26</v>
      </c>
      <c r="E1465">
        <v>123486</v>
      </c>
      <c r="F1465" t="s">
        <v>27</v>
      </c>
      <c r="G1465" t="s">
        <v>28</v>
      </c>
      <c r="H1465" t="s">
        <v>29</v>
      </c>
      <c r="I1465" t="s">
        <v>30</v>
      </c>
      <c r="J1465">
        <v>1975</v>
      </c>
      <c r="K1465" t="s">
        <v>31</v>
      </c>
      <c r="L1465">
        <v>0</v>
      </c>
      <c r="M1465">
        <v>4.4000000000000004</v>
      </c>
      <c r="N1465">
        <v>1</v>
      </c>
      <c r="O1465">
        <v>0</v>
      </c>
      <c r="P1465">
        <v>0</v>
      </c>
      <c r="Q1465">
        <v>1</v>
      </c>
      <c r="R1465">
        <v>0</v>
      </c>
      <c r="S1465">
        <v>1</v>
      </c>
      <c r="T1465" t="s">
        <v>32</v>
      </c>
      <c r="U1465" t="s">
        <v>33</v>
      </c>
      <c r="V1465">
        <v>359</v>
      </c>
      <c r="W1465">
        <v>47</v>
      </c>
    </row>
    <row r="1466" spans="1:23" x14ac:dyDescent="0.3">
      <c r="A1466" t="s">
        <v>23</v>
      </c>
      <c r="B1466" t="s">
        <v>24</v>
      </c>
      <c r="C1466" t="s">
        <v>25</v>
      </c>
      <c r="D1466" t="s">
        <v>26</v>
      </c>
      <c r="E1466">
        <v>123486</v>
      </c>
      <c r="F1466" t="s">
        <v>27</v>
      </c>
      <c r="G1466" t="s">
        <v>28</v>
      </c>
      <c r="H1466" t="s">
        <v>29</v>
      </c>
      <c r="I1466" t="s">
        <v>30</v>
      </c>
      <c r="J1466">
        <v>1975</v>
      </c>
      <c r="K1466" t="s">
        <v>31</v>
      </c>
      <c r="L1466">
        <v>0</v>
      </c>
      <c r="M1466">
        <v>4.4000000000000004</v>
      </c>
      <c r="N1466">
        <v>1</v>
      </c>
      <c r="O1466">
        <v>0</v>
      </c>
      <c r="P1466">
        <v>0</v>
      </c>
      <c r="Q1466">
        <v>1</v>
      </c>
      <c r="R1466">
        <v>0</v>
      </c>
      <c r="S1466">
        <v>1</v>
      </c>
      <c r="T1466" t="s">
        <v>32</v>
      </c>
      <c r="U1466" t="s">
        <v>33</v>
      </c>
      <c r="V1466">
        <v>359</v>
      </c>
      <c r="W1466">
        <v>47</v>
      </c>
    </row>
    <row r="1467" spans="1:23" x14ac:dyDescent="0.3">
      <c r="A1467" t="s">
        <v>23</v>
      </c>
      <c r="B1467" t="s">
        <v>24</v>
      </c>
      <c r="C1467" t="s">
        <v>25</v>
      </c>
      <c r="D1467" t="s">
        <v>26</v>
      </c>
      <c r="E1467">
        <v>123486</v>
      </c>
      <c r="F1467" t="s">
        <v>27</v>
      </c>
      <c r="G1467" t="s">
        <v>28</v>
      </c>
      <c r="H1467" t="s">
        <v>29</v>
      </c>
      <c r="I1467" t="s">
        <v>30</v>
      </c>
      <c r="J1467">
        <v>1975</v>
      </c>
      <c r="K1467" t="s">
        <v>31</v>
      </c>
      <c r="L1467">
        <v>0</v>
      </c>
      <c r="M1467">
        <v>4.4000000000000004</v>
      </c>
      <c r="N1467">
        <v>1</v>
      </c>
      <c r="O1467">
        <v>0</v>
      </c>
      <c r="P1467">
        <v>0</v>
      </c>
      <c r="Q1467">
        <v>1</v>
      </c>
      <c r="R1467">
        <v>0</v>
      </c>
      <c r="S1467">
        <v>1</v>
      </c>
      <c r="T1467" t="s">
        <v>32</v>
      </c>
      <c r="U1467" t="s">
        <v>33</v>
      </c>
      <c r="V1467">
        <v>359</v>
      </c>
      <c r="W1467">
        <v>47</v>
      </c>
    </row>
    <row r="1468" spans="1:23" x14ac:dyDescent="0.3">
      <c r="A1468" t="s">
        <v>23</v>
      </c>
      <c r="B1468" t="s">
        <v>24</v>
      </c>
      <c r="C1468" t="s">
        <v>25</v>
      </c>
      <c r="D1468" t="s">
        <v>26</v>
      </c>
      <c r="E1468">
        <v>123486</v>
      </c>
      <c r="F1468" t="s">
        <v>27</v>
      </c>
      <c r="G1468" t="s">
        <v>28</v>
      </c>
      <c r="H1468" t="s">
        <v>29</v>
      </c>
      <c r="I1468" t="s">
        <v>30</v>
      </c>
      <c r="J1468">
        <v>1975</v>
      </c>
      <c r="K1468" t="s">
        <v>31</v>
      </c>
      <c r="L1468">
        <v>0</v>
      </c>
      <c r="M1468">
        <v>4.4000000000000004</v>
      </c>
      <c r="N1468">
        <v>1</v>
      </c>
      <c r="O1468">
        <v>0</v>
      </c>
      <c r="P1468">
        <v>0</v>
      </c>
      <c r="Q1468">
        <v>1</v>
      </c>
      <c r="R1468">
        <v>0</v>
      </c>
      <c r="S1468">
        <v>1</v>
      </c>
      <c r="T1468" t="s">
        <v>32</v>
      </c>
      <c r="U1468" t="s">
        <v>33</v>
      </c>
      <c r="V1468">
        <v>359</v>
      </c>
      <c r="W1468">
        <v>47</v>
      </c>
    </row>
    <row r="1469" spans="1:23" x14ac:dyDescent="0.3">
      <c r="A1469" t="s">
        <v>23</v>
      </c>
      <c r="B1469" t="s">
        <v>24</v>
      </c>
      <c r="C1469" t="s">
        <v>25</v>
      </c>
      <c r="D1469" t="s">
        <v>26</v>
      </c>
      <c r="E1469">
        <v>123486</v>
      </c>
      <c r="F1469" t="s">
        <v>27</v>
      </c>
      <c r="G1469" t="s">
        <v>28</v>
      </c>
      <c r="H1469" t="s">
        <v>29</v>
      </c>
      <c r="I1469" t="s">
        <v>30</v>
      </c>
      <c r="J1469">
        <v>1975</v>
      </c>
      <c r="K1469" t="s">
        <v>31</v>
      </c>
      <c r="L1469">
        <v>0</v>
      </c>
      <c r="M1469">
        <v>4.4000000000000004</v>
      </c>
      <c r="N1469">
        <v>1</v>
      </c>
      <c r="O1469">
        <v>0</v>
      </c>
      <c r="P1469">
        <v>0</v>
      </c>
      <c r="Q1469">
        <v>1</v>
      </c>
      <c r="R1469">
        <v>0</v>
      </c>
      <c r="S1469">
        <v>1</v>
      </c>
      <c r="T1469" t="s">
        <v>32</v>
      </c>
      <c r="U1469" t="s">
        <v>33</v>
      </c>
      <c r="V1469">
        <v>359</v>
      </c>
      <c r="W1469">
        <v>47</v>
      </c>
    </row>
    <row r="1470" spans="1:23" x14ac:dyDescent="0.3">
      <c r="A1470" t="s">
        <v>23</v>
      </c>
      <c r="B1470" t="s">
        <v>24</v>
      </c>
      <c r="C1470" t="s">
        <v>25</v>
      </c>
      <c r="D1470" t="s">
        <v>26</v>
      </c>
      <c r="E1470">
        <v>123486</v>
      </c>
      <c r="F1470" t="s">
        <v>27</v>
      </c>
      <c r="G1470" t="s">
        <v>28</v>
      </c>
      <c r="H1470" t="s">
        <v>29</v>
      </c>
      <c r="I1470" t="s">
        <v>30</v>
      </c>
      <c r="J1470">
        <v>1975</v>
      </c>
      <c r="K1470" t="s">
        <v>31</v>
      </c>
      <c r="L1470">
        <v>0</v>
      </c>
      <c r="M1470">
        <v>4.4000000000000004</v>
      </c>
      <c r="N1470">
        <v>1</v>
      </c>
      <c r="O1470">
        <v>0</v>
      </c>
      <c r="P1470">
        <v>0</v>
      </c>
      <c r="Q1470">
        <v>1</v>
      </c>
      <c r="R1470">
        <v>0</v>
      </c>
      <c r="S1470">
        <v>1</v>
      </c>
      <c r="T1470" t="s">
        <v>32</v>
      </c>
      <c r="U1470" t="s">
        <v>33</v>
      </c>
      <c r="V1470">
        <v>359</v>
      </c>
      <c r="W1470">
        <v>47</v>
      </c>
    </row>
    <row r="1471" spans="1:23" x14ac:dyDescent="0.3">
      <c r="A1471" t="s">
        <v>23</v>
      </c>
      <c r="B1471" t="s">
        <v>24</v>
      </c>
      <c r="C1471" t="s">
        <v>25</v>
      </c>
      <c r="D1471" t="s">
        <v>26</v>
      </c>
      <c r="E1471">
        <v>123486</v>
      </c>
      <c r="F1471" t="s">
        <v>27</v>
      </c>
      <c r="G1471" t="s">
        <v>28</v>
      </c>
      <c r="H1471" t="s">
        <v>29</v>
      </c>
      <c r="I1471" t="s">
        <v>30</v>
      </c>
      <c r="J1471">
        <v>1975</v>
      </c>
      <c r="K1471" t="s">
        <v>31</v>
      </c>
      <c r="L1471">
        <v>0</v>
      </c>
      <c r="M1471">
        <v>4.4000000000000004</v>
      </c>
      <c r="N1471">
        <v>1</v>
      </c>
      <c r="O1471">
        <v>0</v>
      </c>
      <c r="P1471">
        <v>0</v>
      </c>
      <c r="Q1471">
        <v>1</v>
      </c>
      <c r="R1471">
        <v>0</v>
      </c>
      <c r="S1471">
        <v>1</v>
      </c>
      <c r="T1471" t="s">
        <v>32</v>
      </c>
      <c r="U1471" t="s">
        <v>33</v>
      </c>
      <c r="V1471">
        <v>359</v>
      </c>
      <c r="W1471">
        <v>47</v>
      </c>
    </row>
    <row r="1472" spans="1:23" x14ac:dyDescent="0.3">
      <c r="A1472" t="s">
        <v>23</v>
      </c>
      <c r="B1472" t="s">
        <v>24</v>
      </c>
      <c r="C1472" t="s">
        <v>25</v>
      </c>
      <c r="D1472" t="s">
        <v>26</v>
      </c>
      <c r="E1472">
        <v>123486</v>
      </c>
      <c r="F1472" t="s">
        <v>27</v>
      </c>
      <c r="G1472" t="s">
        <v>28</v>
      </c>
      <c r="H1472" t="s">
        <v>29</v>
      </c>
      <c r="I1472" t="s">
        <v>30</v>
      </c>
      <c r="J1472">
        <v>1975</v>
      </c>
      <c r="K1472" t="s">
        <v>31</v>
      </c>
      <c r="L1472">
        <v>0</v>
      </c>
      <c r="M1472">
        <v>4.4000000000000004</v>
      </c>
      <c r="N1472">
        <v>1</v>
      </c>
      <c r="O1472">
        <v>0</v>
      </c>
      <c r="P1472">
        <v>0</v>
      </c>
      <c r="Q1472">
        <v>1</v>
      </c>
      <c r="R1472">
        <v>0</v>
      </c>
      <c r="S1472">
        <v>1</v>
      </c>
      <c r="T1472" t="s">
        <v>32</v>
      </c>
      <c r="U1472" t="s">
        <v>33</v>
      </c>
      <c r="V1472">
        <v>359</v>
      </c>
      <c r="W1472">
        <v>47</v>
      </c>
    </row>
    <row r="1473" spans="1:23" x14ac:dyDescent="0.3">
      <c r="A1473" t="s">
        <v>23</v>
      </c>
      <c r="B1473" t="s">
        <v>24</v>
      </c>
      <c r="C1473" t="s">
        <v>25</v>
      </c>
      <c r="D1473" t="s">
        <v>26</v>
      </c>
      <c r="E1473">
        <v>123486</v>
      </c>
      <c r="F1473" t="s">
        <v>27</v>
      </c>
      <c r="G1473" t="s">
        <v>28</v>
      </c>
      <c r="H1473" t="s">
        <v>29</v>
      </c>
      <c r="I1473" t="s">
        <v>30</v>
      </c>
      <c r="J1473">
        <v>1975</v>
      </c>
      <c r="K1473" t="s">
        <v>31</v>
      </c>
      <c r="L1473">
        <v>0</v>
      </c>
      <c r="M1473">
        <v>4.4000000000000004</v>
      </c>
      <c r="N1473">
        <v>1</v>
      </c>
      <c r="O1473">
        <v>0</v>
      </c>
      <c r="P1473">
        <v>0</v>
      </c>
      <c r="Q1473">
        <v>1</v>
      </c>
      <c r="R1473">
        <v>0</v>
      </c>
      <c r="S1473">
        <v>1</v>
      </c>
      <c r="T1473" t="s">
        <v>32</v>
      </c>
      <c r="U1473" t="s">
        <v>33</v>
      </c>
      <c r="V1473">
        <v>359</v>
      </c>
      <c r="W1473">
        <v>47</v>
      </c>
    </row>
    <row r="1474" spans="1:23" x14ac:dyDescent="0.3">
      <c r="A1474" t="s">
        <v>23</v>
      </c>
      <c r="B1474" t="s">
        <v>24</v>
      </c>
      <c r="C1474" t="s">
        <v>25</v>
      </c>
      <c r="D1474" t="s">
        <v>26</v>
      </c>
      <c r="E1474">
        <v>123486</v>
      </c>
      <c r="F1474" t="s">
        <v>27</v>
      </c>
      <c r="G1474" t="s">
        <v>28</v>
      </c>
      <c r="H1474" t="s">
        <v>29</v>
      </c>
      <c r="I1474" t="s">
        <v>30</v>
      </c>
      <c r="J1474">
        <v>1975</v>
      </c>
      <c r="K1474" t="s">
        <v>31</v>
      </c>
      <c r="L1474">
        <v>0</v>
      </c>
      <c r="M1474">
        <v>4.4000000000000004</v>
      </c>
      <c r="N1474">
        <v>1</v>
      </c>
      <c r="O1474">
        <v>0</v>
      </c>
      <c r="P1474">
        <v>0</v>
      </c>
      <c r="Q1474">
        <v>1</v>
      </c>
      <c r="R1474">
        <v>0</v>
      </c>
      <c r="S1474">
        <v>1</v>
      </c>
      <c r="T1474" t="s">
        <v>32</v>
      </c>
      <c r="U1474" t="s">
        <v>33</v>
      </c>
      <c r="V1474">
        <v>359</v>
      </c>
      <c r="W1474">
        <v>47</v>
      </c>
    </row>
    <row r="1475" spans="1:23" x14ac:dyDescent="0.3">
      <c r="A1475" t="s">
        <v>631</v>
      </c>
      <c r="B1475" t="s">
        <v>632</v>
      </c>
      <c r="C1475" t="s">
        <v>633</v>
      </c>
      <c r="D1475" t="s">
        <v>634</v>
      </c>
      <c r="E1475">
        <v>123637</v>
      </c>
      <c r="F1475" t="s">
        <v>67</v>
      </c>
      <c r="G1475" t="s">
        <v>68</v>
      </c>
      <c r="H1475" t="s">
        <v>86</v>
      </c>
      <c r="I1475" t="s">
        <v>281</v>
      </c>
      <c r="J1475">
        <v>1998</v>
      </c>
      <c r="K1475" t="s">
        <v>166</v>
      </c>
      <c r="L1475">
        <v>0</v>
      </c>
      <c r="M1475">
        <v>4.4000000000000004</v>
      </c>
      <c r="N1475">
        <v>1</v>
      </c>
      <c r="O1475">
        <v>0</v>
      </c>
      <c r="P1475">
        <v>0</v>
      </c>
      <c r="Q1475">
        <v>0</v>
      </c>
      <c r="R1475">
        <v>0</v>
      </c>
      <c r="S1475">
        <v>1</v>
      </c>
      <c r="T1475" t="s">
        <v>32</v>
      </c>
      <c r="U1475" t="s">
        <v>51</v>
      </c>
      <c r="V1475">
        <v>604</v>
      </c>
      <c r="W1475">
        <v>24</v>
      </c>
    </row>
    <row r="1476" spans="1:23" x14ac:dyDescent="0.3">
      <c r="A1476" t="s">
        <v>631</v>
      </c>
      <c r="B1476" t="s">
        <v>632</v>
      </c>
      <c r="C1476" t="s">
        <v>633</v>
      </c>
      <c r="D1476" t="s">
        <v>634</v>
      </c>
      <c r="E1476">
        <v>123637</v>
      </c>
      <c r="F1476" t="s">
        <v>67</v>
      </c>
      <c r="G1476" t="s">
        <v>68</v>
      </c>
      <c r="H1476" t="s">
        <v>86</v>
      </c>
      <c r="I1476" t="s">
        <v>281</v>
      </c>
      <c r="J1476">
        <v>1998</v>
      </c>
      <c r="K1476" t="s">
        <v>166</v>
      </c>
      <c r="L1476">
        <v>0</v>
      </c>
      <c r="M1476">
        <v>4.4000000000000004</v>
      </c>
      <c r="N1476">
        <v>1</v>
      </c>
      <c r="O1476">
        <v>0</v>
      </c>
      <c r="P1476">
        <v>0</v>
      </c>
      <c r="Q1476">
        <v>0</v>
      </c>
      <c r="R1476">
        <v>0</v>
      </c>
      <c r="S1476">
        <v>1</v>
      </c>
      <c r="T1476" t="s">
        <v>32</v>
      </c>
      <c r="U1476" t="s">
        <v>51</v>
      </c>
      <c r="V1476">
        <v>604</v>
      </c>
      <c r="W1476">
        <v>24</v>
      </c>
    </row>
    <row r="1477" spans="1:23" x14ac:dyDescent="0.3">
      <c r="A1477" t="s">
        <v>122</v>
      </c>
      <c r="B1477" t="s">
        <v>123</v>
      </c>
      <c r="C1477" t="s">
        <v>124</v>
      </c>
      <c r="D1477" t="s">
        <v>125</v>
      </c>
      <c r="E1477">
        <v>123790</v>
      </c>
      <c r="F1477" t="s">
        <v>67</v>
      </c>
      <c r="G1477" t="s">
        <v>48</v>
      </c>
      <c r="H1477" t="s">
        <v>29</v>
      </c>
      <c r="I1477" t="s">
        <v>64</v>
      </c>
      <c r="J1477">
        <v>2016</v>
      </c>
      <c r="K1477" t="s">
        <v>50</v>
      </c>
      <c r="L1477">
        <v>0</v>
      </c>
      <c r="M1477">
        <v>3.7</v>
      </c>
      <c r="N1477">
        <v>1</v>
      </c>
      <c r="O1477">
        <v>0</v>
      </c>
      <c r="P1477">
        <v>0</v>
      </c>
      <c r="Q1477">
        <v>0</v>
      </c>
      <c r="R1477">
        <v>1</v>
      </c>
      <c r="S1477">
        <v>1</v>
      </c>
      <c r="T1477" t="s">
        <v>32</v>
      </c>
      <c r="U1477" t="s">
        <v>51</v>
      </c>
      <c r="V1477">
        <v>613</v>
      </c>
      <c r="W1477">
        <v>6</v>
      </c>
    </row>
    <row r="1478" spans="1:23" x14ac:dyDescent="0.3">
      <c r="A1478" t="s">
        <v>122</v>
      </c>
      <c r="B1478" t="s">
        <v>123</v>
      </c>
      <c r="C1478" t="s">
        <v>124</v>
      </c>
      <c r="D1478" t="s">
        <v>125</v>
      </c>
      <c r="E1478">
        <v>123790</v>
      </c>
      <c r="F1478" t="s">
        <v>67</v>
      </c>
      <c r="G1478" t="s">
        <v>48</v>
      </c>
      <c r="H1478" t="s">
        <v>29</v>
      </c>
      <c r="I1478" t="s">
        <v>64</v>
      </c>
      <c r="J1478">
        <v>2016</v>
      </c>
      <c r="K1478" t="s">
        <v>50</v>
      </c>
      <c r="L1478">
        <v>0</v>
      </c>
      <c r="M1478">
        <v>3.7</v>
      </c>
      <c r="N1478">
        <v>1</v>
      </c>
      <c r="O1478">
        <v>0</v>
      </c>
      <c r="P1478">
        <v>0</v>
      </c>
      <c r="Q1478">
        <v>0</v>
      </c>
      <c r="R1478">
        <v>1</v>
      </c>
      <c r="S1478">
        <v>1</v>
      </c>
      <c r="T1478" t="s">
        <v>32</v>
      </c>
      <c r="U1478" t="s">
        <v>51</v>
      </c>
      <c r="V1478">
        <v>613</v>
      </c>
      <c r="W1478">
        <v>6</v>
      </c>
    </row>
    <row r="1479" spans="1:23" x14ac:dyDescent="0.3">
      <c r="A1479" t="s">
        <v>122</v>
      </c>
      <c r="B1479" t="s">
        <v>123</v>
      </c>
      <c r="C1479" t="s">
        <v>124</v>
      </c>
      <c r="D1479" t="s">
        <v>492</v>
      </c>
      <c r="E1479">
        <v>123790</v>
      </c>
      <c r="F1479" t="s">
        <v>67</v>
      </c>
      <c r="G1479" t="s">
        <v>48</v>
      </c>
      <c r="H1479" t="s">
        <v>29</v>
      </c>
      <c r="I1479" t="s">
        <v>64</v>
      </c>
      <c r="J1479">
        <v>2016</v>
      </c>
      <c r="K1479" t="s">
        <v>50</v>
      </c>
      <c r="L1479">
        <v>0</v>
      </c>
      <c r="M1479">
        <v>3.7</v>
      </c>
      <c r="N1479">
        <v>1</v>
      </c>
      <c r="O1479">
        <v>0</v>
      </c>
      <c r="P1479">
        <v>0</v>
      </c>
      <c r="Q1479">
        <v>0</v>
      </c>
      <c r="R1479">
        <v>1</v>
      </c>
      <c r="S1479">
        <v>1</v>
      </c>
      <c r="T1479" t="s">
        <v>32</v>
      </c>
      <c r="U1479" t="s">
        <v>51</v>
      </c>
      <c r="V1479">
        <v>611</v>
      </c>
      <c r="W1479">
        <v>6</v>
      </c>
    </row>
    <row r="1480" spans="1:23" x14ac:dyDescent="0.3">
      <c r="A1480" t="s">
        <v>122</v>
      </c>
      <c r="B1480" t="s">
        <v>123</v>
      </c>
      <c r="C1480" t="s">
        <v>124</v>
      </c>
      <c r="D1480" t="s">
        <v>125</v>
      </c>
      <c r="E1480">
        <v>123790</v>
      </c>
      <c r="F1480" t="s">
        <v>67</v>
      </c>
      <c r="G1480" t="s">
        <v>48</v>
      </c>
      <c r="H1480" t="s">
        <v>29</v>
      </c>
      <c r="I1480" t="s">
        <v>64</v>
      </c>
      <c r="J1480">
        <v>2016</v>
      </c>
      <c r="K1480" t="s">
        <v>50</v>
      </c>
      <c r="L1480">
        <v>0</v>
      </c>
      <c r="M1480">
        <v>3.7</v>
      </c>
      <c r="N1480">
        <v>1</v>
      </c>
      <c r="O1480">
        <v>0</v>
      </c>
      <c r="P1480">
        <v>0</v>
      </c>
      <c r="Q1480">
        <v>0</v>
      </c>
      <c r="R1480">
        <v>1</v>
      </c>
      <c r="S1480">
        <v>1</v>
      </c>
      <c r="T1480" t="s">
        <v>32</v>
      </c>
      <c r="U1480" t="s">
        <v>51</v>
      </c>
      <c r="V1480">
        <v>613</v>
      </c>
      <c r="W1480">
        <v>6</v>
      </c>
    </row>
    <row r="1481" spans="1:23" x14ac:dyDescent="0.3">
      <c r="A1481" t="s">
        <v>122</v>
      </c>
      <c r="B1481" t="s">
        <v>123</v>
      </c>
      <c r="C1481" t="s">
        <v>124</v>
      </c>
      <c r="D1481" t="s">
        <v>125</v>
      </c>
      <c r="E1481">
        <v>123790</v>
      </c>
      <c r="F1481" t="s">
        <v>67</v>
      </c>
      <c r="G1481" t="s">
        <v>48</v>
      </c>
      <c r="H1481" t="s">
        <v>29</v>
      </c>
      <c r="I1481" t="s">
        <v>64</v>
      </c>
      <c r="J1481">
        <v>2016</v>
      </c>
      <c r="K1481" t="s">
        <v>50</v>
      </c>
      <c r="L1481">
        <v>0</v>
      </c>
      <c r="M1481">
        <v>3.7</v>
      </c>
      <c r="N1481">
        <v>1</v>
      </c>
      <c r="O1481">
        <v>0</v>
      </c>
      <c r="P1481">
        <v>0</v>
      </c>
      <c r="Q1481">
        <v>0</v>
      </c>
      <c r="R1481">
        <v>1</v>
      </c>
      <c r="S1481">
        <v>1</v>
      </c>
      <c r="T1481" t="s">
        <v>32</v>
      </c>
      <c r="U1481" t="s">
        <v>51</v>
      </c>
      <c r="V1481">
        <v>613</v>
      </c>
      <c r="W1481">
        <v>6</v>
      </c>
    </row>
    <row r="1482" spans="1:23" x14ac:dyDescent="0.3">
      <c r="A1482" t="s">
        <v>122</v>
      </c>
      <c r="B1482" t="s">
        <v>123</v>
      </c>
      <c r="C1482" t="s">
        <v>124</v>
      </c>
      <c r="D1482" t="s">
        <v>492</v>
      </c>
      <c r="E1482">
        <v>123790</v>
      </c>
      <c r="F1482" t="s">
        <v>67</v>
      </c>
      <c r="G1482" t="s">
        <v>48</v>
      </c>
      <c r="H1482" t="s">
        <v>29</v>
      </c>
      <c r="I1482" t="s">
        <v>64</v>
      </c>
      <c r="J1482">
        <v>2016</v>
      </c>
      <c r="K1482" t="s">
        <v>50</v>
      </c>
      <c r="L1482">
        <v>0</v>
      </c>
      <c r="M1482">
        <v>3.7</v>
      </c>
      <c r="N1482">
        <v>1</v>
      </c>
      <c r="O1482">
        <v>0</v>
      </c>
      <c r="P1482">
        <v>0</v>
      </c>
      <c r="Q1482">
        <v>0</v>
      </c>
      <c r="R1482">
        <v>1</v>
      </c>
      <c r="S1482">
        <v>1</v>
      </c>
      <c r="T1482" t="s">
        <v>32</v>
      </c>
      <c r="U1482" t="s">
        <v>51</v>
      </c>
      <c r="V1482">
        <v>611</v>
      </c>
      <c r="W1482">
        <v>6</v>
      </c>
    </row>
    <row r="1483" spans="1:23" x14ac:dyDescent="0.3">
      <c r="A1483" t="s">
        <v>122</v>
      </c>
      <c r="B1483" t="s">
        <v>123</v>
      </c>
      <c r="C1483" t="s">
        <v>124</v>
      </c>
      <c r="D1483" t="s">
        <v>499</v>
      </c>
      <c r="E1483">
        <v>123790</v>
      </c>
      <c r="F1483" t="s">
        <v>67</v>
      </c>
      <c r="G1483" t="s">
        <v>48</v>
      </c>
      <c r="H1483" t="s">
        <v>29</v>
      </c>
      <c r="I1483" t="s">
        <v>64</v>
      </c>
      <c r="J1483">
        <v>2016</v>
      </c>
      <c r="K1483" t="s">
        <v>50</v>
      </c>
      <c r="L1483">
        <v>0</v>
      </c>
      <c r="M1483">
        <v>3.7</v>
      </c>
      <c r="N1483">
        <v>1</v>
      </c>
      <c r="O1483">
        <v>0</v>
      </c>
      <c r="P1483">
        <v>0</v>
      </c>
      <c r="Q1483">
        <v>0</v>
      </c>
      <c r="R1483">
        <v>1</v>
      </c>
      <c r="S1483">
        <v>1</v>
      </c>
      <c r="T1483" t="s">
        <v>32</v>
      </c>
      <c r="U1483" t="s">
        <v>51</v>
      </c>
      <c r="V1483">
        <v>613</v>
      </c>
      <c r="W1483">
        <v>6</v>
      </c>
    </row>
    <row r="1484" spans="1:23" x14ac:dyDescent="0.3">
      <c r="A1484" t="s">
        <v>122</v>
      </c>
      <c r="B1484" t="s">
        <v>123</v>
      </c>
      <c r="C1484" t="s">
        <v>124</v>
      </c>
      <c r="D1484" t="s">
        <v>492</v>
      </c>
      <c r="E1484">
        <v>123790</v>
      </c>
      <c r="F1484" t="s">
        <v>67</v>
      </c>
      <c r="G1484" t="s">
        <v>48</v>
      </c>
      <c r="H1484" t="s">
        <v>29</v>
      </c>
      <c r="I1484" t="s">
        <v>64</v>
      </c>
      <c r="J1484">
        <v>2016</v>
      </c>
      <c r="K1484" t="s">
        <v>50</v>
      </c>
      <c r="L1484">
        <v>0</v>
      </c>
      <c r="M1484">
        <v>3.7</v>
      </c>
      <c r="N1484">
        <v>1</v>
      </c>
      <c r="O1484">
        <v>0</v>
      </c>
      <c r="P1484">
        <v>0</v>
      </c>
      <c r="Q1484">
        <v>0</v>
      </c>
      <c r="R1484">
        <v>1</v>
      </c>
      <c r="S1484">
        <v>1</v>
      </c>
      <c r="T1484" t="s">
        <v>32</v>
      </c>
      <c r="U1484" t="s">
        <v>51</v>
      </c>
      <c r="V1484">
        <v>611</v>
      </c>
      <c r="W1484">
        <v>6</v>
      </c>
    </row>
    <row r="1485" spans="1:23" x14ac:dyDescent="0.3">
      <c r="A1485" t="s">
        <v>122</v>
      </c>
      <c r="B1485" t="s">
        <v>123</v>
      </c>
      <c r="C1485" t="s">
        <v>124</v>
      </c>
      <c r="D1485" t="s">
        <v>499</v>
      </c>
      <c r="E1485">
        <v>123790</v>
      </c>
      <c r="F1485" t="s">
        <v>67</v>
      </c>
      <c r="G1485" t="s">
        <v>48</v>
      </c>
      <c r="H1485" t="s">
        <v>29</v>
      </c>
      <c r="I1485" t="s">
        <v>64</v>
      </c>
      <c r="J1485">
        <v>2016</v>
      </c>
      <c r="K1485" t="s">
        <v>50</v>
      </c>
      <c r="L1485">
        <v>0</v>
      </c>
      <c r="M1485">
        <v>3.7</v>
      </c>
      <c r="N1485">
        <v>1</v>
      </c>
      <c r="O1485">
        <v>0</v>
      </c>
      <c r="P1485">
        <v>0</v>
      </c>
      <c r="Q1485">
        <v>0</v>
      </c>
      <c r="R1485">
        <v>1</v>
      </c>
      <c r="S1485">
        <v>1</v>
      </c>
      <c r="T1485" t="s">
        <v>32</v>
      </c>
      <c r="U1485" t="s">
        <v>51</v>
      </c>
      <c r="V1485">
        <v>613</v>
      </c>
      <c r="W1485">
        <v>6</v>
      </c>
    </row>
    <row r="1486" spans="1:23" x14ac:dyDescent="0.3">
      <c r="A1486" t="s">
        <v>122</v>
      </c>
      <c r="B1486" t="s">
        <v>123</v>
      </c>
      <c r="C1486" t="s">
        <v>124</v>
      </c>
      <c r="D1486" t="s">
        <v>492</v>
      </c>
      <c r="E1486">
        <v>123790</v>
      </c>
      <c r="F1486" t="s">
        <v>67</v>
      </c>
      <c r="G1486" t="s">
        <v>48</v>
      </c>
      <c r="H1486" t="s">
        <v>29</v>
      </c>
      <c r="I1486" t="s">
        <v>64</v>
      </c>
      <c r="J1486">
        <v>2016</v>
      </c>
      <c r="K1486" t="s">
        <v>50</v>
      </c>
      <c r="L1486">
        <v>0</v>
      </c>
      <c r="M1486">
        <v>3.7</v>
      </c>
      <c r="N1486">
        <v>1</v>
      </c>
      <c r="O1486">
        <v>0</v>
      </c>
      <c r="P1486">
        <v>0</v>
      </c>
      <c r="Q1486">
        <v>0</v>
      </c>
      <c r="R1486">
        <v>1</v>
      </c>
      <c r="S1486">
        <v>1</v>
      </c>
      <c r="T1486" t="s">
        <v>32</v>
      </c>
      <c r="U1486" t="s">
        <v>51</v>
      </c>
      <c r="V1486">
        <v>611</v>
      </c>
      <c r="W1486">
        <v>6</v>
      </c>
    </row>
    <row r="1487" spans="1:23" x14ac:dyDescent="0.3">
      <c r="A1487" t="s">
        <v>122</v>
      </c>
      <c r="B1487" t="s">
        <v>123</v>
      </c>
      <c r="C1487" t="s">
        <v>124</v>
      </c>
      <c r="D1487" t="s">
        <v>125</v>
      </c>
      <c r="E1487">
        <v>123790</v>
      </c>
      <c r="F1487" t="s">
        <v>67</v>
      </c>
      <c r="G1487" t="s">
        <v>48</v>
      </c>
      <c r="H1487" t="s">
        <v>29</v>
      </c>
      <c r="I1487" t="s">
        <v>64</v>
      </c>
      <c r="J1487">
        <v>2016</v>
      </c>
      <c r="K1487" t="s">
        <v>50</v>
      </c>
      <c r="L1487">
        <v>0</v>
      </c>
      <c r="M1487">
        <v>3.7</v>
      </c>
      <c r="N1487">
        <v>1</v>
      </c>
      <c r="O1487">
        <v>0</v>
      </c>
      <c r="P1487">
        <v>0</v>
      </c>
      <c r="Q1487">
        <v>0</v>
      </c>
      <c r="R1487">
        <v>1</v>
      </c>
      <c r="S1487">
        <v>1</v>
      </c>
      <c r="T1487" t="s">
        <v>32</v>
      </c>
      <c r="U1487" t="s">
        <v>51</v>
      </c>
      <c r="V1487">
        <v>613</v>
      </c>
      <c r="W1487">
        <v>6</v>
      </c>
    </row>
    <row r="1488" spans="1:23" x14ac:dyDescent="0.3">
      <c r="A1488" t="s">
        <v>122</v>
      </c>
      <c r="B1488" t="s">
        <v>123</v>
      </c>
      <c r="C1488" t="s">
        <v>124</v>
      </c>
      <c r="D1488" t="s">
        <v>492</v>
      </c>
      <c r="E1488">
        <v>123790</v>
      </c>
      <c r="F1488" t="s">
        <v>67</v>
      </c>
      <c r="G1488" t="s">
        <v>48</v>
      </c>
      <c r="H1488" t="s">
        <v>29</v>
      </c>
      <c r="I1488" t="s">
        <v>64</v>
      </c>
      <c r="J1488">
        <v>2016</v>
      </c>
      <c r="K1488" t="s">
        <v>50</v>
      </c>
      <c r="L1488">
        <v>0</v>
      </c>
      <c r="M1488">
        <v>3.7</v>
      </c>
      <c r="N1488">
        <v>1</v>
      </c>
      <c r="O1488">
        <v>0</v>
      </c>
      <c r="P1488">
        <v>0</v>
      </c>
      <c r="Q1488">
        <v>0</v>
      </c>
      <c r="R1488">
        <v>1</v>
      </c>
      <c r="S1488">
        <v>1</v>
      </c>
      <c r="T1488" t="s">
        <v>32</v>
      </c>
      <c r="U1488" t="s">
        <v>51</v>
      </c>
      <c r="V1488">
        <v>611</v>
      </c>
      <c r="W1488">
        <v>6</v>
      </c>
    </row>
    <row r="1489" spans="1:23" x14ac:dyDescent="0.3">
      <c r="A1489" t="s">
        <v>122</v>
      </c>
      <c r="B1489" t="s">
        <v>123</v>
      </c>
      <c r="C1489" t="s">
        <v>124</v>
      </c>
      <c r="D1489" t="s">
        <v>125</v>
      </c>
      <c r="E1489">
        <v>123790</v>
      </c>
      <c r="F1489" t="s">
        <v>67</v>
      </c>
      <c r="G1489" t="s">
        <v>48</v>
      </c>
      <c r="H1489" t="s">
        <v>29</v>
      </c>
      <c r="I1489" t="s">
        <v>64</v>
      </c>
      <c r="J1489">
        <v>2016</v>
      </c>
      <c r="K1489" t="s">
        <v>50</v>
      </c>
      <c r="L1489">
        <v>0</v>
      </c>
      <c r="M1489">
        <v>3.7</v>
      </c>
      <c r="N1489">
        <v>1</v>
      </c>
      <c r="O1489">
        <v>0</v>
      </c>
      <c r="P1489">
        <v>0</v>
      </c>
      <c r="Q1489">
        <v>0</v>
      </c>
      <c r="R1489">
        <v>1</v>
      </c>
      <c r="S1489">
        <v>1</v>
      </c>
      <c r="T1489" t="s">
        <v>32</v>
      </c>
      <c r="U1489" t="s">
        <v>51</v>
      </c>
      <c r="V1489">
        <v>613</v>
      </c>
      <c r="W1489">
        <v>6</v>
      </c>
    </row>
    <row r="1490" spans="1:23" x14ac:dyDescent="0.3">
      <c r="A1490" t="s">
        <v>122</v>
      </c>
      <c r="B1490" t="s">
        <v>123</v>
      </c>
      <c r="C1490" t="s">
        <v>124</v>
      </c>
      <c r="D1490" t="s">
        <v>492</v>
      </c>
      <c r="E1490">
        <v>123790</v>
      </c>
      <c r="F1490" t="s">
        <v>67</v>
      </c>
      <c r="G1490" t="s">
        <v>48</v>
      </c>
      <c r="H1490" t="s">
        <v>29</v>
      </c>
      <c r="I1490" t="s">
        <v>64</v>
      </c>
      <c r="J1490">
        <v>2016</v>
      </c>
      <c r="K1490" t="s">
        <v>50</v>
      </c>
      <c r="L1490">
        <v>0</v>
      </c>
      <c r="M1490">
        <v>3.7</v>
      </c>
      <c r="N1490">
        <v>1</v>
      </c>
      <c r="O1490">
        <v>0</v>
      </c>
      <c r="P1490">
        <v>0</v>
      </c>
      <c r="Q1490">
        <v>0</v>
      </c>
      <c r="R1490">
        <v>1</v>
      </c>
      <c r="S1490">
        <v>1</v>
      </c>
      <c r="T1490" t="s">
        <v>32</v>
      </c>
      <c r="U1490" t="s">
        <v>51</v>
      </c>
      <c r="V1490">
        <v>611</v>
      </c>
      <c r="W1490">
        <v>6</v>
      </c>
    </row>
    <row r="1491" spans="1:23" x14ac:dyDescent="0.3">
      <c r="A1491" t="s">
        <v>122</v>
      </c>
      <c r="B1491" t="s">
        <v>123</v>
      </c>
      <c r="C1491" t="s">
        <v>124</v>
      </c>
      <c r="D1491" t="s">
        <v>499</v>
      </c>
      <c r="E1491">
        <v>123790</v>
      </c>
      <c r="F1491" t="s">
        <v>67</v>
      </c>
      <c r="G1491" t="s">
        <v>48</v>
      </c>
      <c r="H1491" t="s">
        <v>29</v>
      </c>
      <c r="I1491" t="s">
        <v>64</v>
      </c>
      <c r="J1491">
        <v>2016</v>
      </c>
      <c r="K1491" t="s">
        <v>50</v>
      </c>
      <c r="L1491">
        <v>0</v>
      </c>
      <c r="M1491">
        <v>3.7</v>
      </c>
      <c r="N1491">
        <v>1</v>
      </c>
      <c r="O1491">
        <v>0</v>
      </c>
      <c r="P1491">
        <v>0</v>
      </c>
      <c r="Q1491">
        <v>0</v>
      </c>
      <c r="R1491">
        <v>1</v>
      </c>
      <c r="S1491">
        <v>1</v>
      </c>
      <c r="T1491" t="s">
        <v>32</v>
      </c>
      <c r="U1491" t="s">
        <v>51</v>
      </c>
      <c r="V1491">
        <v>613</v>
      </c>
      <c r="W1491">
        <v>6</v>
      </c>
    </row>
    <row r="1492" spans="1:23" x14ac:dyDescent="0.3">
      <c r="A1492" t="s">
        <v>122</v>
      </c>
      <c r="B1492" t="s">
        <v>123</v>
      </c>
      <c r="C1492" t="s">
        <v>124</v>
      </c>
      <c r="D1492" t="s">
        <v>499</v>
      </c>
      <c r="E1492">
        <v>123790</v>
      </c>
      <c r="F1492" t="s">
        <v>67</v>
      </c>
      <c r="G1492" t="s">
        <v>48</v>
      </c>
      <c r="H1492" t="s">
        <v>29</v>
      </c>
      <c r="I1492" t="s">
        <v>64</v>
      </c>
      <c r="J1492">
        <v>2016</v>
      </c>
      <c r="K1492" t="s">
        <v>50</v>
      </c>
      <c r="L1492">
        <v>0</v>
      </c>
      <c r="M1492">
        <v>3.7</v>
      </c>
      <c r="N1492">
        <v>1</v>
      </c>
      <c r="O1492">
        <v>0</v>
      </c>
      <c r="P1492">
        <v>0</v>
      </c>
      <c r="Q1492">
        <v>0</v>
      </c>
      <c r="R1492">
        <v>1</v>
      </c>
      <c r="S1492">
        <v>1</v>
      </c>
      <c r="T1492" t="s">
        <v>32</v>
      </c>
      <c r="U1492" t="s">
        <v>51</v>
      </c>
      <c r="V1492">
        <v>613</v>
      </c>
      <c r="W1492">
        <v>6</v>
      </c>
    </row>
    <row r="1493" spans="1:23" x14ac:dyDescent="0.3">
      <c r="A1493" t="s">
        <v>122</v>
      </c>
      <c r="B1493" t="s">
        <v>123</v>
      </c>
      <c r="C1493" t="s">
        <v>124</v>
      </c>
      <c r="D1493" t="s">
        <v>125</v>
      </c>
      <c r="E1493">
        <v>123790</v>
      </c>
      <c r="F1493" t="s">
        <v>67</v>
      </c>
      <c r="G1493" t="s">
        <v>48</v>
      </c>
      <c r="H1493" t="s">
        <v>29</v>
      </c>
      <c r="I1493" t="s">
        <v>64</v>
      </c>
      <c r="J1493">
        <v>2016</v>
      </c>
      <c r="K1493" t="s">
        <v>50</v>
      </c>
      <c r="L1493">
        <v>0</v>
      </c>
      <c r="M1493">
        <v>3.7</v>
      </c>
      <c r="N1493">
        <v>1</v>
      </c>
      <c r="O1493">
        <v>0</v>
      </c>
      <c r="P1493">
        <v>0</v>
      </c>
      <c r="Q1493">
        <v>0</v>
      </c>
      <c r="R1493">
        <v>1</v>
      </c>
      <c r="S1493">
        <v>1</v>
      </c>
      <c r="T1493" t="s">
        <v>32</v>
      </c>
      <c r="U1493" t="s">
        <v>51</v>
      </c>
      <c r="V1493">
        <v>613</v>
      </c>
      <c r="W1493">
        <v>6</v>
      </c>
    </row>
    <row r="1494" spans="1:23" x14ac:dyDescent="0.3">
      <c r="A1494" t="s">
        <v>122</v>
      </c>
      <c r="B1494" t="s">
        <v>123</v>
      </c>
      <c r="C1494" t="s">
        <v>124</v>
      </c>
      <c r="D1494" t="s">
        <v>492</v>
      </c>
      <c r="E1494">
        <v>123790</v>
      </c>
      <c r="F1494" t="s">
        <v>67</v>
      </c>
      <c r="G1494" t="s">
        <v>48</v>
      </c>
      <c r="H1494" t="s">
        <v>29</v>
      </c>
      <c r="I1494" t="s">
        <v>64</v>
      </c>
      <c r="J1494">
        <v>2016</v>
      </c>
      <c r="K1494" t="s">
        <v>50</v>
      </c>
      <c r="L1494">
        <v>0</v>
      </c>
      <c r="M1494">
        <v>3.7</v>
      </c>
      <c r="N1494">
        <v>1</v>
      </c>
      <c r="O1494">
        <v>0</v>
      </c>
      <c r="P1494">
        <v>0</v>
      </c>
      <c r="Q1494">
        <v>0</v>
      </c>
      <c r="R1494">
        <v>1</v>
      </c>
      <c r="S1494">
        <v>1</v>
      </c>
      <c r="T1494" t="s">
        <v>32</v>
      </c>
      <c r="U1494" t="s">
        <v>51</v>
      </c>
      <c r="V1494">
        <v>611</v>
      </c>
      <c r="W1494">
        <v>6</v>
      </c>
    </row>
    <row r="1495" spans="1:23" x14ac:dyDescent="0.3">
      <c r="A1495" t="s">
        <v>122</v>
      </c>
      <c r="B1495" t="s">
        <v>123</v>
      </c>
      <c r="C1495" t="s">
        <v>124</v>
      </c>
      <c r="D1495" t="s">
        <v>125</v>
      </c>
      <c r="E1495">
        <v>123790</v>
      </c>
      <c r="F1495" t="s">
        <v>67</v>
      </c>
      <c r="G1495" t="s">
        <v>48</v>
      </c>
      <c r="H1495" t="s">
        <v>29</v>
      </c>
      <c r="I1495" t="s">
        <v>64</v>
      </c>
      <c r="J1495">
        <v>2016</v>
      </c>
      <c r="K1495" t="s">
        <v>50</v>
      </c>
      <c r="L1495">
        <v>0</v>
      </c>
      <c r="M1495">
        <v>3.7</v>
      </c>
      <c r="N1495">
        <v>1</v>
      </c>
      <c r="O1495">
        <v>0</v>
      </c>
      <c r="P1495">
        <v>0</v>
      </c>
      <c r="Q1495">
        <v>0</v>
      </c>
      <c r="R1495">
        <v>1</v>
      </c>
      <c r="S1495">
        <v>1</v>
      </c>
      <c r="T1495" t="s">
        <v>32</v>
      </c>
      <c r="U1495" t="s">
        <v>51</v>
      </c>
      <c r="V1495">
        <v>613</v>
      </c>
      <c r="W1495">
        <v>6</v>
      </c>
    </row>
    <row r="1496" spans="1:23" x14ac:dyDescent="0.3">
      <c r="A1496" t="s">
        <v>1349</v>
      </c>
      <c r="B1496" t="s">
        <v>1350</v>
      </c>
      <c r="C1496" t="s">
        <v>1351</v>
      </c>
      <c r="D1496" t="s">
        <v>1352</v>
      </c>
      <c r="E1496">
        <v>124000</v>
      </c>
      <c r="F1496" t="s">
        <v>56</v>
      </c>
      <c r="G1496" t="s">
        <v>56</v>
      </c>
      <c r="H1496" t="s">
        <v>56</v>
      </c>
      <c r="I1496" t="s">
        <v>56</v>
      </c>
      <c r="K1496" t="s">
        <v>56</v>
      </c>
      <c r="L1496">
        <v>1</v>
      </c>
      <c r="N1496">
        <v>0</v>
      </c>
      <c r="O1496">
        <v>0</v>
      </c>
      <c r="P1496">
        <v>0</v>
      </c>
      <c r="Q1496">
        <v>0</v>
      </c>
      <c r="R1496">
        <v>1</v>
      </c>
      <c r="S1496">
        <v>0</v>
      </c>
      <c r="T1496" t="s">
        <v>92</v>
      </c>
      <c r="U1496" t="s">
        <v>51</v>
      </c>
      <c r="V1496">
        <v>511</v>
      </c>
    </row>
    <row r="1497" spans="1:23" x14ac:dyDescent="0.3">
      <c r="A1497" t="s">
        <v>1349</v>
      </c>
      <c r="B1497" t="s">
        <v>1350</v>
      </c>
      <c r="C1497" t="s">
        <v>1351</v>
      </c>
      <c r="D1497" t="s">
        <v>1352</v>
      </c>
      <c r="E1497">
        <v>124000</v>
      </c>
      <c r="F1497" t="s">
        <v>56</v>
      </c>
      <c r="G1497" t="s">
        <v>56</v>
      </c>
      <c r="H1497" t="s">
        <v>56</v>
      </c>
      <c r="I1497" t="s">
        <v>56</v>
      </c>
      <c r="K1497" t="s">
        <v>56</v>
      </c>
      <c r="L1497">
        <v>1</v>
      </c>
      <c r="N1497">
        <v>0</v>
      </c>
      <c r="O1497">
        <v>0</v>
      </c>
      <c r="P1497">
        <v>0</v>
      </c>
      <c r="Q1497">
        <v>0</v>
      </c>
      <c r="R1497">
        <v>1</v>
      </c>
      <c r="S1497">
        <v>0</v>
      </c>
      <c r="T1497" t="s">
        <v>92</v>
      </c>
      <c r="U1497" t="s">
        <v>51</v>
      </c>
      <c r="V1497">
        <v>511</v>
      </c>
    </row>
    <row r="1498" spans="1:23" x14ac:dyDescent="0.3">
      <c r="A1498" t="s">
        <v>1349</v>
      </c>
      <c r="B1498" t="s">
        <v>1350</v>
      </c>
      <c r="C1498" t="s">
        <v>1351</v>
      </c>
      <c r="D1498" t="s">
        <v>1352</v>
      </c>
      <c r="E1498">
        <v>124000</v>
      </c>
      <c r="F1498" t="s">
        <v>56</v>
      </c>
      <c r="G1498" t="s">
        <v>56</v>
      </c>
      <c r="H1498" t="s">
        <v>56</v>
      </c>
      <c r="I1498" t="s">
        <v>56</v>
      </c>
      <c r="K1498" t="s">
        <v>56</v>
      </c>
      <c r="L1498">
        <v>1</v>
      </c>
      <c r="N1498">
        <v>0</v>
      </c>
      <c r="O1498">
        <v>0</v>
      </c>
      <c r="P1498">
        <v>0</v>
      </c>
      <c r="Q1498">
        <v>0</v>
      </c>
      <c r="R1498">
        <v>1</v>
      </c>
      <c r="S1498">
        <v>0</v>
      </c>
      <c r="T1498" t="s">
        <v>92</v>
      </c>
      <c r="U1498" t="s">
        <v>51</v>
      </c>
      <c r="V1498">
        <v>511</v>
      </c>
    </row>
    <row r="1499" spans="1:23" x14ac:dyDescent="0.3">
      <c r="A1499" t="s">
        <v>1349</v>
      </c>
      <c r="B1499" t="s">
        <v>1350</v>
      </c>
      <c r="C1499" t="s">
        <v>1351</v>
      </c>
      <c r="D1499" t="s">
        <v>1352</v>
      </c>
      <c r="E1499">
        <v>124000</v>
      </c>
      <c r="F1499" t="s">
        <v>56</v>
      </c>
      <c r="G1499" t="s">
        <v>56</v>
      </c>
      <c r="H1499" t="s">
        <v>56</v>
      </c>
      <c r="I1499" t="s">
        <v>56</v>
      </c>
      <c r="K1499" t="s">
        <v>56</v>
      </c>
      <c r="L1499">
        <v>1</v>
      </c>
      <c r="N1499">
        <v>0</v>
      </c>
      <c r="O1499">
        <v>0</v>
      </c>
      <c r="P1499">
        <v>0</v>
      </c>
      <c r="Q1499">
        <v>0</v>
      </c>
      <c r="R1499">
        <v>1</v>
      </c>
      <c r="S1499">
        <v>0</v>
      </c>
      <c r="T1499" t="s">
        <v>92</v>
      </c>
      <c r="U1499" t="s">
        <v>51</v>
      </c>
      <c r="V1499">
        <v>511</v>
      </c>
    </row>
    <row r="1500" spans="1:23" x14ac:dyDescent="0.3">
      <c r="A1500" t="s">
        <v>1349</v>
      </c>
      <c r="B1500" t="s">
        <v>1350</v>
      </c>
      <c r="C1500" t="s">
        <v>1351</v>
      </c>
      <c r="D1500" t="s">
        <v>1352</v>
      </c>
      <c r="E1500">
        <v>124000</v>
      </c>
      <c r="F1500" t="s">
        <v>56</v>
      </c>
      <c r="G1500" t="s">
        <v>56</v>
      </c>
      <c r="H1500" t="s">
        <v>56</v>
      </c>
      <c r="I1500" t="s">
        <v>56</v>
      </c>
      <c r="K1500" t="s">
        <v>56</v>
      </c>
      <c r="L1500">
        <v>1</v>
      </c>
      <c r="N1500">
        <v>0</v>
      </c>
      <c r="O1500">
        <v>0</v>
      </c>
      <c r="P1500">
        <v>0</v>
      </c>
      <c r="Q1500">
        <v>0</v>
      </c>
      <c r="R1500">
        <v>1</v>
      </c>
      <c r="S1500">
        <v>0</v>
      </c>
      <c r="T1500" t="s">
        <v>92</v>
      </c>
      <c r="U1500" t="s">
        <v>51</v>
      </c>
      <c r="V1500">
        <v>511</v>
      </c>
    </row>
    <row r="1501" spans="1:23" x14ac:dyDescent="0.3">
      <c r="A1501" t="s">
        <v>1349</v>
      </c>
      <c r="B1501" t="s">
        <v>1350</v>
      </c>
      <c r="C1501" t="s">
        <v>1351</v>
      </c>
      <c r="D1501" t="s">
        <v>1352</v>
      </c>
      <c r="E1501">
        <v>124000</v>
      </c>
      <c r="F1501" t="s">
        <v>56</v>
      </c>
      <c r="G1501" t="s">
        <v>56</v>
      </c>
      <c r="H1501" t="s">
        <v>56</v>
      </c>
      <c r="I1501" t="s">
        <v>56</v>
      </c>
      <c r="K1501" t="s">
        <v>56</v>
      </c>
      <c r="L1501">
        <v>1</v>
      </c>
      <c r="N1501">
        <v>0</v>
      </c>
      <c r="O1501">
        <v>0</v>
      </c>
      <c r="P1501">
        <v>0</v>
      </c>
      <c r="Q1501">
        <v>0</v>
      </c>
      <c r="R1501">
        <v>1</v>
      </c>
      <c r="S1501">
        <v>0</v>
      </c>
      <c r="T1501" t="s">
        <v>92</v>
      </c>
      <c r="U1501" t="s">
        <v>51</v>
      </c>
      <c r="V1501">
        <v>511</v>
      </c>
    </row>
    <row r="1502" spans="1:23" x14ac:dyDescent="0.3">
      <c r="A1502" t="s">
        <v>534</v>
      </c>
      <c r="B1502" t="s">
        <v>58</v>
      </c>
      <c r="C1502" t="s">
        <v>45</v>
      </c>
      <c r="D1502" t="s">
        <v>535</v>
      </c>
      <c r="E1502">
        <v>124335</v>
      </c>
      <c r="F1502" t="s">
        <v>55</v>
      </c>
      <c r="G1502" t="s">
        <v>48</v>
      </c>
      <c r="H1502" t="s">
        <v>29</v>
      </c>
      <c r="I1502" t="s">
        <v>64</v>
      </c>
      <c r="K1502" t="s">
        <v>50</v>
      </c>
      <c r="L1502">
        <v>0</v>
      </c>
      <c r="M1502">
        <v>3.3</v>
      </c>
      <c r="N1502">
        <v>1</v>
      </c>
      <c r="O1502">
        <v>0</v>
      </c>
      <c r="P1502">
        <v>1</v>
      </c>
      <c r="Q1502">
        <v>0</v>
      </c>
      <c r="R1502">
        <v>1</v>
      </c>
      <c r="S1502">
        <v>1</v>
      </c>
      <c r="T1502" t="s">
        <v>32</v>
      </c>
      <c r="U1502" t="s">
        <v>51</v>
      </c>
      <c r="V1502">
        <v>238</v>
      </c>
    </row>
    <row r="1503" spans="1:23" x14ac:dyDescent="0.3">
      <c r="A1503" t="s">
        <v>534</v>
      </c>
      <c r="B1503" t="s">
        <v>58</v>
      </c>
      <c r="C1503" t="s">
        <v>45</v>
      </c>
      <c r="D1503" t="s">
        <v>535</v>
      </c>
      <c r="E1503">
        <v>124335</v>
      </c>
      <c r="F1503" t="s">
        <v>55</v>
      </c>
      <c r="G1503" t="s">
        <v>48</v>
      </c>
      <c r="H1503" t="s">
        <v>29</v>
      </c>
      <c r="I1503" t="s">
        <v>64</v>
      </c>
      <c r="K1503" t="s">
        <v>50</v>
      </c>
      <c r="L1503">
        <v>0</v>
      </c>
      <c r="M1503">
        <v>3.3</v>
      </c>
      <c r="N1503">
        <v>1</v>
      </c>
      <c r="O1503">
        <v>0</v>
      </c>
      <c r="P1503">
        <v>1</v>
      </c>
      <c r="Q1503">
        <v>0</v>
      </c>
      <c r="R1503">
        <v>1</v>
      </c>
      <c r="S1503">
        <v>1</v>
      </c>
      <c r="T1503" t="s">
        <v>32</v>
      </c>
      <c r="U1503" t="s">
        <v>51</v>
      </c>
      <c r="V1503">
        <v>238</v>
      </c>
    </row>
    <row r="1504" spans="1:23" x14ac:dyDescent="0.3">
      <c r="A1504" t="s">
        <v>534</v>
      </c>
      <c r="B1504" t="s">
        <v>58</v>
      </c>
      <c r="C1504" t="s">
        <v>45</v>
      </c>
      <c r="D1504" t="s">
        <v>535</v>
      </c>
      <c r="E1504">
        <v>124335</v>
      </c>
      <c r="F1504" t="s">
        <v>55</v>
      </c>
      <c r="G1504" t="s">
        <v>48</v>
      </c>
      <c r="H1504" t="s">
        <v>29</v>
      </c>
      <c r="I1504" t="s">
        <v>64</v>
      </c>
      <c r="K1504" t="s">
        <v>50</v>
      </c>
      <c r="L1504">
        <v>0</v>
      </c>
      <c r="M1504">
        <v>3.3</v>
      </c>
      <c r="N1504">
        <v>1</v>
      </c>
      <c r="O1504">
        <v>0</v>
      </c>
      <c r="P1504">
        <v>1</v>
      </c>
      <c r="Q1504">
        <v>0</v>
      </c>
      <c r="R1504">
        <v>1</v>
      </c>
      <c r="S1504">
        <v>1</v>
      </c>
      <c r="T1504" t="s">
        <v>32</v>
      </c>
      <c r="U1504" t="s">
        <v>51</v>
      </c>
      <c r="V1504">
        <v>238</v>
      </c>
    </row>
    <row r="1505" spans="1:22" x14ac:dyDescent="0.3">
      <c r="A1505" t="s">
        <v>534</v>
      </c>
      <c r="B1505" t="s">
        <v>58</v>
      </c>
      <c r="C1505" t="s">
        <v>45</v>
      </c>
      <c r="D1505" t="s">
        <v>535</v>
      </c>
      <c r="E1505">
        <v>124335</v>
      </c>
      <c r="F1505" t="s">
        <v>55</v>
      </c>
      <c r="G1505" t="s">
        <v>48</v>
      </c>
      <c r="H1505" t="s">
        <v>29</v>
      </c>
      <c r="I1505" t="s">
        <v>64</v>
      </c>
      <c r="K1505" t="s">
        <v>50</v>
      </c>
      <c r="L1505">
        <v>0</v>
      </c>
      <c r="M1505">
        <v>3.3</v>
      </c>
      <c r="N1505">
        <v>1</v>
      </c>
      <c r="O1505">
        <v>0</v>
      </c>
      <c r="P1505">
        <v>1</v>
      </c>
      <c r="Q1505">
        <v>0</v>
      </c>
      <c r="R1505">
        <v>1</v>
      </c>
      <c r="S1505">
        <v>1</v>
      </c>
      <c r="T1505" t="s">
        <v>32</v>
      </c>
      <c r="U1505" t="s">
        <v>51</v>
      </c>
      <c r="V1505">
        <v>238</v>
      </c>
    </row>
    <row r="1506" spans="1:22" x14ac:dyDescent="0.3">
      <c r="A1506" t="s">
        <v>534</v>
      </c>
      <c r="B1506" t="s">
        <v>58</v>
      </c>
      <c r="C1506" t="s">
        <v>45</v>
      </c>
      <c r="D1506" t="s">
        <v>535</v>
      </c>
      <c r="E1506">
        <v>124335</v>
      </c>
      <c r="F1506" t="s">
        <v>55</v>
      </c>
      <c r="G1506" t="s">
        <v>48</v>
      </c>
      <c r="H1506" t="s">
        <v>29</v>
      </c>
      <c r="I1506" t="s">
        <v>64</v>
      </c>
      <c r="K1506" t="s">
        <v>50</v>
      </c>
      <c r="L1506">
        <v>0</v>
      </c>
      <c r="M1506">
        <v>3.3</v>
      </c>
      <c r="N1506">
        <v>1</v>
      </c>
      <c r="O1506">
        <v>0</v>
      </c>
      <c r="P1506">
        <v>1</v>
      </c>
      <c r="Q1506">
        <v>0</v>
      </c>
      <c r="R1506">
        <v>1</v>
      </c>
      <c r="S1506">
        <v>1</v>
      </c>
      <c r="T1506" t="s">
        <v>32</v>
      </c>
      <c r="U1506" t="s">
        <v>51</v>
      </c>
      <c r="V1506">
        <v>238</v>
      </c>
    </row>
    <row r="1507" spans="1:22" x14ac:dyDescent="0.3">
      <c r="A1507" t="s">
        <v>534</v>
      </c>
      <c r="B1507" t="s">
        <v>58</v>
      </c>
      <c r="C1507" t="s">
        <v>45</v>
      </c>
      <c r="D1507" t="s">
        <v>535</v>
      </c>
      <c r="E1507">
        <v>124335</v>
      </c>
      <c r="F1507" t="s">
        <v>55</v>
      </c>
      <c r="G1507" t="s">
        <v>48</v>
      </c>
      <c r="H1507" t="s">
        <v>29</v>
      </c>
      <c r="I1507" t="s">
        <v>64</v>
      </c>
      <c r="K1507" t="s">
        <v>50</v>
      </c>
      <c r="L1507">
        <v>0</v>
      </c>
      <c r="M1507">
        <v>3.3</v>
      </c>
      <c r="N1507">
        <v>1</v>
      </c>
      <c r="O1507">
        <v>0</v>
      </c>
      <c r="P1507">
        <v>1</v>
      </c>
      <c r="Q1507">
        <v>0</v>
      </c>
      <c r="R1507">
        <v>1</v>
      </c>
      <c r="S1507">
        <v>1</v>
      </c>
      <c r="T1507" t="s">
        <v>32</v>
      </c>
      <c r="U1507" t="s">
        <v>51</v>
      </c>
      <c r="V1507">
        <v>238</v>
      </c>
    </row>
    <row r="1508" spans="1:22" x14ac:dyDescent="0.3">
      <c r="A1508" t="s">
        <v>534</v>
      </c>
      <c r="B1508" t="s">
        <v>58</v>
      </c>
      <c r="C1508" t="s">
        <v>45</v>
      </c>
      <c r="D1508" t="s">
        <v>535</v>
      </c>
      <c r="E1508">
        <v>124335</v>
      </c>
      <c r="F1508" t="s">
        <v>55</v>
      </c>
      <c r="G1508" t="s">
        <v>48</v>
      </c>
      <c r="H1508" t="s">
        <v>29</v>
      </c>
      <c r="I1508" t="s">
        <v>64</v>
      </c>
      <c r="K1508" t="s">
        <v>50</v>
      </c>
      <c r="L1508">
        <v>0</v>
      </c>
      <c r="M1508">
        <v>3.3</v>
      </c>
      <c r="N1508">
        <v>1</v>
      </c>
      <c r="O1508">
        <v>0</v>
      </c>
      <c r="P1508">
        <v>1</v>
      </c>
      <c r="Q1508">
        <v>0</v>
      </c>
      <c r="R1508">
        <v>1</v>
      </c>
      <c r="S1508">
        <v>1</v>
      </c>
      <c r="T1508" t="s">
        <v>32</v>
      </c>
      <c r="U1508" t="s">
        <v>51</v>
      </c>
      <c r="V1508">
        <v>238</v>
      </c>
    </row>
    <row r="1509" spans="1:22" x14ac:dyDescent="0.3">
      <c r="A1509" t="s">
        <v>534</v>
      </c>
      <c r="B1509" t="s">
        <v>58</v>
      </c>
      <c r="C1509" t="s">
        <v>45</v>
      </c>
      <c r="D1509" t="s">
        <v>535</v>
      </c>
      <c r="E1509">
        <v>124335</v>
      </c>
      <c r="F1509" t="s">
        <v>55</v>
      </c>
      <c r="G1509" t="s">
        <v>48</v>
      </c>
      <c r="H1509" t="s">
        <v>29</v>
      </c>
      <c r="I1509" t="s">
        <v>64</v>
      </c>
      <c r="K1509" t="s">
        <v>50</v>
      </c>
      <c r="L1509">
        <v>0</v>
      </c>
      <c r="M1509">
        <v>3.3</v>
      </c>
      <c r="N1509">
        <v>1</v>
      </c>
      <c r="O1509">
        <v>0</v>
      </c>
      <c r="P1509">
        <v>1</v>
      </c>
      <c r="Q1509">
        <v>0</v>
      </c>
      <c r="R1509">
        <v>1</v>
      </c>
      <c r="S1509">
        <v>1</v>
      </c>
      <c r="T1509" t="s">
        <v>32</v>
      </c>
      <c r="U1509" t="s">
        <v>51</v>
      </c>
      <c r="V1509">
        <v>238</v>
      </c>
    </row>
    <row r="1510" spans="1:22" x14ac:dyDescent="0.3">
      <c r="A1510" t="s">
        <v>534</v>
      </c>
      <c r="B1510" t="s">
        <v>58</v>
      </c>
      <c r="C1510" t="s">
        <v>45</v>
      </c>
      <c r="D1510" t="s">
        <v>535</v>
      </c>
      <c r="E1510">
        <v>124335</v>
      </c>
      <c r="F1510" t="s">
        <v>55</v>
      </c>
      <c r="G1510" t="s">
        <v>48</v>
      </c>
      <c r="H1510" t="s">
        <v>29</v>
      </c>
      <c r="I1510" t="s">
        <v>64</v>
      </c>
      <c r="K1510" t="s">
        <v>50</v>
      </c>
      <c r="L1510">
        <v>0</v>
      </c>
      <c r="M1510">
        <v>3.3</v>
      </c>
      <c r="N1510">
        <v>1</v>
      </c>
      <c r="O1510">
        <v>0</v>
      </c>
      <c r="P1510">
        <v>1</v>
      </c>
      <c r="Q1510">
        <v>0</v>
      </c>
      <c r="R1510">
        <v>1</v>
      </c>
      <c r="S1510">
        <v>1</v>
      </c>
      <c r="T1510" t="s">
        <v>32</v>
      </c>
      <c r="U1510" t="s">
        <v>51</v>
      </c>
      <c r="V1510">
        <v>238</v>
      </c>
    </row>
    <row r="1511" spans="1:22" x14ac:dyDescent="0.3">
      <c r="A1511" t="s">
        <v>534</v>
      </c>
      <c r="B1511" t="s">
        <v>58</v>
      </c>
      <c r="C1511" t="s">
        <v>45</v>
      </c>
      <c r="D1511" t="s">
        <v>535</v>
      </c>
      <c r="E1511">
        <v>124335</v>
      </c>
      <c r="F1511" t="s">
        <v>55</v>
      </c>
      <c r="G1511" t="s">
        <v>48</v>
      </c>
      <c r="H1511" t="s">
        <v>29</v>
      </c>
      <c r="I1511" t="s">
        <v>64</v>
      </c>
      <c r="K1511" t="s">
        <v>50</v>
      </c>
      <c r="L1511">
        <v>0</v>
      </c>
      <c r="M1511">
        <v>3.3</v>
      </c>
      <c r="N1511">
        <v>1</v>
      </c>
      <c r="O1511">
        <v>0</v>
      </c>
      <c r="P1511">
        <v>1</v>
      </c>
      <c r="Q1511">
        <v>0</v>
      </c>
      <c r="R1511">
        <v>1</v>
      </c>
      <c r="S1511">
        <v>1</v>
      </c>
      <c r="T1511" t="s">
        <v>32</v>
      </c>
      <c r="U1511" t="s">
        <v>51</v>
      </c>
      <c r="V1511">
        <v>238</v>
      </c>
    </row>
    <row r="1512" spans="1:22" x14ac:dyDescent="0.3">
      <c r="A1512" t="s">
        <v>534</v>
      </c>
      <c r="B1512" t="s">
        <v>58</v>
      </c>
      <c r="C1512" t="s">
        <v>45</v>
      </c>
      <c r="D1512" t="s">
        <v>535</v>
      </c>
      <c r="E1512">
        <v>124335</v>
      </c>
      <c r="F1512" t="s">
        <v>55</v>
      </c>
      <c r="G1512" t="s">
        <v>48</v>
      </c>
      <c r="H1512" t="s">
        <v>29</v>
      </c>
      <c r="I1512" t="s">
        <v>64</v>
      </c>
      <c r="K1512" t="s">
        <v>50</v>
      </c>
      <c r="L1512">
        <v>0</v>
      </c>
      <c r="M1512">
        <v>3.3</v>
      </c>
      <c r="N1512">
        <v>1</v>
      </c>
      <c r="O1512">
        <v>0</v>
      </c>
      <c r="P1512">
        <v>1</v>
      </c>
      <c r="Q1512">
        <v>0</v>
      </c>
      <c r="R1512">
        <v>1</v>
      </c>
      <c r="S1512">
        <v>1</v>
      </c>
      <c r="T1512" t="s">
        <v>32</v>
      </c>
      <c r="U1512" t="s">
        <v>51</v>
      </c>
      <c r="V1512">
        <v>238</v>
      </c>
    </row>
    <row r="1513" spans="1:22" x14ac:dyDescent="0.3">
      <c r="A1513" t="s">
        <v>534</v>
      </c>
      <c r="B1513" t="s">
        <v>58</v>
      </c>
      <c r="C1513" t="s">
        <v>45</v>
      </c>
      <c r="D1513" t="s">
        <v>535</v>
      </c>
      <c r="E1513">
        <v>124335</v>
      </c>
      <c r="F1513" t="s">
        <v>55</v>
      </c>
      <c r="G1513" t="s">
        <v>48</v>
      </c>
      <c r="H1513" t="s">
        <v>29</v>
      </c>
      <c r="I1513" t="s">
        <v>64</v>
      </c>
      <c r="K1513" t="s">
        <v>50</v>
      </c>
      <c r="L1513">
        <v>0</v>
      </c>
      <c r="M1513">
        <v>3.3</v>
      </c>
      <c r="N1513">
        <v>1</v>
      </c>
      <c r="O1513">
        <v>0</v>
      </c>
      <c r="P1513">
        <v>1</v>
      </c>
      <c r="Q1513">
        <v>0</v>
      </c>
      <c r="R1513">
        <v>1</v>
      </c>
      <c r="S1513">
        <v>1</v>
      </c>
      <c r="T1513" t="s">
        <v>32</v>
      </c>
      <c r="U1513" t="s">
        <v>51</v>
      </c>
      <c r="V1513">
        <v>238</v>
      </c>
    </row>
    <row r="1514" spans="1:22" x14ac:dyDescent="0.3">
      <c r="A1514" t="s">
        <v>534</v>
      </c>
      <c r="B1514" t="s">
        <v>58</v>
      </c>
      <c r="C1514" t="s">
        <v>45</v>
      </c>
      <c r="D1514" t="s">
        <v>535</v>
      </c>
      <c r="E1514">
        <v>124335</v>
      </c>
      <c r="F1514" t="s">
        <v>55</v>
      </c>
      <c r="G1514" t="s">
        <v>48</v>
      </c>
      <c r="H1514" t="s">
        <v>29</v>
      </c>
      <c r="I1514" t="s">
        <v>64</v>
      </c>
      <c r="K1514" t="s">
        <v>50</v>
      </c>
      <c r="L1514">
        <v>0</v>
      </c>
      <c r="M1514">
        <v>3.3</v>
      </c>
      <c r="N1514">
        <v>1</v>
      </c>
      <c r="O1514">
        <v>0</v>
      </c>
      <c r="P1514">
        <v>1</v>
      </c>
      <c r="Q1514">
        <v>0</v>
      </c>
      <c r="R1514">
        <v>1</v>
      </c>
      <c r="S1514">
        <v>1</v>
      </c>
      <c r="T1514" t="s">
        <v>32</v>
      </c>
      <c r="U1514" t="s">
        <v>51</v>
      </c>
      <c r="V1514">
        <v>238</v>
      </c>
    </row>
    <row r="1515" spans="1:22" x14ac:dyDescent="0.3">
      <c r="A1515" t="s">
        <v>534</v>
      </c>
      <c r="B1515" t="s">
        <v>58</v>
      </c>
      <c r="C1515" t="s">
        <v>45</v>
      </c>
      <c r="D1515" t="s">
        <v>535</v>
      </c>
      <c r="E1515">
        <v>124335</v>
      </c>
      <c r="F1515" t="s">
        <v>55</v>
      </c>
      <c r="G1515" t="s">
        <v>48</v>
      </c>
      <c r="H1515" t="s">
        <v>29</v>
      </c>
      <c r="I1515" t="s">
        <v>64</v>
      </c>
      <c r="K1515" t="s">
        <v>50</v>
      </c>
      <c r="L1515">
        <v>0</v>
      </c>
      <c r="M1515">
        <v>3.3</v>
      </c>
      <c r="N1515">
        <v>1</v>
      </c>
      <c r="O1515">
        <v>0</v>
      </c>
      <c r="P1515">
        <v>1</v>
      </c>
      <c r="Q1515">
        <v>0</v>
      </c>
      <c r="R1515">
        <v>1</v>
      </c>
      <c r="S1515">
        <v>1</v>
      </c>
      <c r="T1515" t="s">
        <v>32</v>
      </c>
      <c r="U1515" t="s">
        <v>51</v>
      </c>
      <c r="V1515">
        <v>238</v>
      </c>
    </row>
    <row r="1516" spans="1:22" x14ac:dyDescent="0.3">
      <c r="A1516" t="s">
        <v>534</v>
      </c>
      <c r="B1516" t="s">
        <v>58</v>
      </c>
      <c r="C1516" t="s">
        <v>45</v>
      </c>
      <c r="D1516" t="s">
        <v>535</v>
      </c>
      <c r="E1516">
        <v>124335</v>
      </c>
      <c r="F1516" t="s">
        <v>55</v>
      </c>
      <c r="G1516" t="s">
        <v>48</v>
      </c>
      <c r="H1516" t="s">
        <v>29</v>
      </c>
      <c r="I1516" t="s">
        <v>64</v>
      </c>
      <c r="K1516" t="s">
        <v>50</v>
      </c>
      <c r="L1516">
        <v>0</v>
      </c>
      <c r="M1516">
        <v>3.3</v>
      </c>
      <c r="N1516">
        <v>1</v>
      </c>
      <c r="O1516">
        <v>0</v>
      </c>
      <c r="P1516">
        <v>1</v>
      </c>
      <c r="Q1516">
        <v>0</v>
      </c>
      <c r="R1516">
        <v>1</v>
      </c>
      <c r="S1516">
        <v>1</v>
      </c>
      <c r="T1516" t="s">
        <v>32</v>
      </c>
      <c r="U1516" t="s">
        <v>51</v>
      </c>
      <c r="V1516">
        <v>238</v>
      </c>
    </row>
    <row r="1517" spans="1:22" x14ac:dyDescent="0.3">
      <c r="A1517" t="s">
        <v>534</v>
      </c>
      <c r="B1517" t="s">
        <v>58</v>
      </c>
      <c r="C1517" t="s">
        <v>45</v>
      </c>
      <c r="D1517" t="s">
        <v>535</v>
      </c>
      <c r="E1517">
        <v>124335</v>
      </c>
      <c r="F1517" t="s">
        <v>55</v>
      </c>
      <c r="G1517" t="s">
        <v>48</v>
      </c>
      <c r="H1517" t="s">
        <v>29</v>
      </c>
      <c r="I1517" t="s">
        <v>64</v>
      </c>
      <c r="K1517" t="s">
        <v>50</v>
      </c>
      <c r="L1517">
        <v>0</v>
      </c>
      <c r="M1517">
        <v>3.3</v>
      </c>
      <c r="N1517">
        <v>1</v>
      </c>
      <c r="O1517">
        <v>0</v>
      </c>
      <c r="P1517">
        <v>1</v>
      </c>
      <c r="Q1517">
        <v>0</v>
      </c>
      <c r="R1517">
        <v>1</v>
      </c>
      <c r="S1517">
        <v>1</v>
      </c>
      <c r="T1517" t="s">
        <v>32</v>
      </c>
      <c r="U1517" t="s">
        <v>51</v>
      </c>
      <c r="V1517">
        <v>238</v>
      </c>
    </row>
    <row r="1518" spans="1:22" x14ac:dyDescent="0.3">
      <c r="A1518" t="s">
        <v>534</v>
      </c>
      <c r="B1518" t="s">
        <v>58</v>
      </c>
      <c r="C1518" t="s">
        <v>45</v>
      </c>
      <c r="D1518" t="s">
        <v>535</v>
      </c>
      <c r="E1518">
        <v>124335</v>
      </c>
      <c r="F1518" t="s">
        <v>55</v>
      </c>
      <c r="G1518" t="s">
        <v>48</v>
      </c>
      <c r="H1518" t="s">
        <v>29</v>
      </c>
      <c r="I1518" t="s">
        <v>64</v>
      </c>
      <c r="K1518" t="s">
        <v>50</v>
      </c>
      <c r="L1518">
        <v>0</v>
      </c>
      <c r="M1518">
        <v>3.3</v>
      </c>
      <c r="N1518">
        <v>1</v>
      </c>
      <c r="O1518">
        <v>0</v>
      </c>
      <c r="P1518">
        <v>1</v>
      </c>
      <c r="Q1518">
        <v>0</v>
      </c>
      <c r="R1518">
        <v>1</v>
      </c>
      <c r="S1518">
        <v>1</v>
      </c>
      <c r="T1518" t="s">
        <v>32</v>
      </c>
      <c r="U1518" t="s">
        <v>51</v>
      </c>
      <c r="V1518">
        <v>238</v>
      </c>
    </row>
    <row r="1519" spans="1:22" x14ac:dyDescent="0.3">
      <c r="A1519" t="s">
        <v>534</v>
      </c>
      <c r="B1519" t="s">
        <v>58</v>
      </c>
      <c r="C1519" t="s">
        <v>45</v>
      </c>
      <c r="D1519" t="s">
        <v>535</v>
      </c>
      <c r="E1519">
        <v>124335</v>
      </c>
      <c r="F1519" t="s">
        <v>55</v>
      </c>
      <c r="G1519" t="s">
        <v>48</v>
      </c>
      <c r="H1519" t="s">
        <v>29</v>
      </c>
      <c r="I1519" t="s">
        <v>64</v>
      </c>
      <c r="K1519" t="s">
        <v>50</v>
      </c>
      <c r="L1519">
        <v>0</v>
      </c>
      <c r="M1519">
        <v>3.3</v>
      </c>
      <c r="N1519">
        <v>1</v>
      </c>
      <c r="O1519">
        <v>0</v>
      </c>
      <c r="P1519">
        <v>1</v>
      </c>
      <c r="Q1519">
        <v>0</v>
      </c>
      <c r="R1519">
        <v>1</v>
      </c>
      <c r="S1519">
        <v>1</v>
      </c>
      <c r="T1519" t="s">
        <v>32</v>
      </c>
      <c r="U1519" t="s">
        <v>51</v>
      </c>
      <c r="V1519">
        <v>238</v>
      </c>
    </row>
    <row r="1520" spans="1:22" x14ac:dyDescent="0.3">
      <c r="A1520" t="s">
        <v>534</v>
      </c>
      <c r="B1520" t="s">
        <v>58</v>
      </c>
      <c r="C1520" t="s">
        <v>45</v>
      </c>
      <c r="D1520" t="s">
        <v>535</v>
      </c>
      <c r="E1520">
        <v>124335</v>
      </c>
      <c r="F1520" t="s">
        <v>55</v>
      </c>
      <c r="G1520" t="s">
        <v>48</v>
      </c>
      <c r="H1520" t="s">
        <v>29</v>
      </c>
      <c r="I1520" t="s">
        <v>64</v>
      </c>
      <c r="K1520" t="s">
        <v>50</v>
      </c>
      <c r="L1520">
        <v>0</v>
      </c>
      <c r="M1520">
        <v>3.3</v>
      </c>
      <c r="N1520">
        <v>1</v>
      </c>
      <c r="O1520">
        <v>0</v>
      </c>
      <c r="P1520">
        <v>1</v>
      </c>
      <c r="Q1520">
        <v>0</v>
      </c>
      <c r="R1520">
        <v>1</v>
      </c>
      <c r="S1520">
        <v>1</v>
      </c>
      <c r="T1520" t="s">
        <v>32</v>
      </c>
      <c r="U1520" t="s">
        <v>51</v>
      </c>
      <c r="V1520">
        <v>238</v>
      </c>
    </row>
    <row r="1521" spans="1:23" x14ac:dyDescent="0.3">
      <c r="A1521" t="s">
        <v>534</v>
      </c>
      <c r="B1521" t="s">
        <v>58</v>
      </c>
      <c r="C1521" t="s">
        <v>45</v>
      </c>
      <c r="D1521" t="s">
        <v>535</v>
      </c>
      <c r="E1521">
        <v>124335</v>
      </c>
      <c r="F1521" t="s">
        <v>55</v>
      </c>
      <c r="G1521" t="s">
        <v>48</v>
      </c>
      <c r="H1521" t="s">
        <v>29</v>
      </c>
      <c r="I1521" t="s">
        <v>64</v>
      </c>
      <c r="K1521" t="s">
        <v>50</v>
      </c>
      <c r="L1521">
        <v>0</v>
      </c>
      <c r="M1521">
        <v>3.3</v>
      </c>
      <c r="N1521">
        <v>1</v>
      </c>
      <c r="O1521">
        <v>0</v>
      </c>
      <c r="P1521">
        <v>1</v>
      </c>
      <c r="Q1521">
        <v>0</v>
      </c>
      <c r="R1521">
        <v>1</v>
      </c>
      <c r="S1521">
        <v>1</v>
      </c>
      <c r="T1521" t="s">
        <v>32</v>
      </c>
      <c r="U1521" t="s">
        <v>51</v>
      </c>
      <c r="V1521">
        <v>238</v>
      </c>
    </row>
    <row r="1522" spans="1:23" x14ac:dyDescent="0.3">
      <c r="A1522" t="s">
        <v>534</v>
      </c>
      <c r="B1522" t="s">
        <v>58</v>
      </c>
      <c r="C1522" t="s">
        <v>45</v>
      </c>
      <c r="D1522" t="s">
        <v>535</v>
      </c>
      <c r="E1522">
        <v>124335</v>
      </c>
      <c r="F1522" t="s">
        <v>55</v>
      </c>
      <c r="G1522" t="s">
        <v>48</v>
      </c>
      <c r="H1522" t="s">
        <v>29</v>
      </c>
      <c r="I1522" t="s">
        <v>64</v>
      </c>
      <c r="K1522" t="s">
        <v>50</v>
      </c>
      <c r="L1522">
        <v>0</v>
      </c>
      <c r="M1522">
        <v>3.3</v>
      </c>
      <c r="N1522">
        <v>1</v>
      </c>
      <c r="O1522">
        <v>0</v>
      </c>
      <c r="P1522">
        <v>1</v>
      </c>
      <c r="Q1522">
        <v>0</v>
      </c>
      <c r="R1522">
        <v>1</v>
      </c>
      <c r="S1522">
        <v>1</v>
      </c>
      <c r="T1522" t="s">
        <v>32</v>
      </c>
      <c r="U1522" t="s">
        <v>51</v>
      </c>
      <c r="V1522">
        <v>238</v>
      </c>
    </row>
    <row r="1523" spans="1:23" x14ac:dyDescent="0.3">
      <c r="A1523" t="s">
        <v>534</v>
      </c>
      <c r="B1523" t="s">
        <v>58</v>
      </c>
      <c r="C1523" t="s">
        <v>45</v>
      </c>
      <c r="D1523" t="s">
        <v>535</v>
      </c>
      <c r="E1523">
        <v>124335</v>
      </c>
      <c r="F1523" t="s">
        <v>55</v>
      </c>
      <c r="G1523" t="s">
        <v>48</v>
      </c>
      <c r="H1523" t="s">
        <v>29</v>
      </c>
      <c r="I1523" t="s">
        <v>64</v>
      </c>
      <c r="K1523" t="s">
        <v>50</v>
      </c>
      <c r="L1523">
        <v>0</v>
      </c>
      <c r="M1523">
        <v>3.3</v>
      </c>
      <c r="N1523">
        <v>1</v>
      </c>
      <c r="O1523">
        <v>0</v>
      </c>
      <c r="P1523">
        <v>1</v>
      </c>
      <c r="Q1523">
        <v>0</v>
      </c>
      <c r="R1523">
        <v>1</v>
      </c>
      <c r="S1523">
        <v>1</v>
      </c>
      <c r="T1523" t="s">
        <v>32</v>
      </c>
      <c r="U1523" t="s">
        <v>51</v>
      </c>
      <c r="V1523">
        <v>238</v>
      </c>
    </row>
    <row r="1524" spans="1:23" x14ac:dyDescent="0.3">
      <c r="A1524" t="s">
        <v>61</v>
      </c>
      <c r="B1524" t="s">
        <v>1807</v>
      </c>
      <c r="C1524" t="s">
        <v>210</v>
      </c>
      <c r="D1524" t="s">
        <v>1962</v>
      </c>
      <c r="E1524">
        <v>124350</v>
      </c>
      <c r="F1524" t="s">
        <v>27</v>
      </c>
      <c r="G1524" t="s">
        <v>28</v>
      </c>
      <c r="H1524" t="s">
        <v>29</v>
      </c>
      <c r="I1524" t="s">
        <v>64</v>
      </c>
      <c r="J1524">
        <v>1998</v>
      </c>
      <c r="K1524" t="s">
        <v>31</v>
      </c>
      <c r="L1524">
        <v>0</v>
      </c>
      <c r="M1524">
        <v>4</v>
      </c>
      <c r="N1524">
        <v>1</v>
      </c>
      <c r="O1524">
        <v>0</v>
      </c>
      <c r="P1524">
        <v>0</v>
      </c>
      <c r="Q1524">
        <v>0</v>
      </c>
      <c r="R1524">
        <v>0</v>
      </c>
      <c r="S1524">
        <v>1</v>
      </c>
      <c r="T1524" t="s">
        <v>1725</v>
      </c>
      <c r="U1524" t="s">
        <v>51</v>
      </c>
      <c r="V1524">
        <v>630</v>
      </c>
      <c r="W1524">
        <v>24</v>
      </c>
    </row>
    <row r="1525" spans="1:23" x14ac:dyDescent="0.3">
      <c r="A1525" t="s">
        <v>61</v>
      </c>
      <c r="B1525" t="s">
        <v>1807</v>
      </c>
      <c r="C1525" t="s">
        <v>210</v>
      </c>
      <c r="D1525" t="s">
        <v>1962</v>
      </c>
      <c r="E1525">
        <v>124350</v>
      </c>
      <c r="F1525" t="s">
        <v>27</v>
      </c>
      <c r="G1525" t="s">
        <v>28</v>
      </c>
      <c r="H1525" t="s">
        <v>29</v>
      </c>
      <c r="I1525" t="s">
        <v>64</v>
      </c>
      <c r="J1525">
        <v>1998</v>
      </c>
      <c r="K1525" t="s">
        <v>31</v>
      </c>
      <c r="L1525">
        <v>0</v>
      </c>
      <c r="M1525">
        <v>4</v>
      </c>
      <c r="N1525">
        <v>1</v>
      </c>
      <c r="O1525">
        <v>0</v>
      </c>
      <c r="P1525">
        <v>0</v>
      </c>
      <c r="Q1525">
        <v>0</v>
      </c>
      <c r="R1525">
        <v>0</v>
      </c>
      <c r="S1525">
        <v>1</v>
      </c>
      <c r="T1525" t="s">
        <v>1725</v>
      </c>
      <c r="U1525" t="s">
        <v>51</v>
      </c>
      <c r="V1525">
        <v>630</v>
      </c>
      <c r="W1525">
        <v>24</v>
      </c>
    </row>
    <row r="1526" spans="1:23" x14ac:dyDescent="0.3">
      <c r="A1526" t="s">
        <v>245</v>
      </c>
      <c r="B1526" t="s">
        <v>246</v>
      </c>
      <c r="C1526" t="s">
        <v>36</v>
      </c>
      <c r="D1526" t="s">
        <v>247</v>
      </c>
      <c r="E1526">
        <v>124750</v>
      </c>
      <c r="F1526" t="s">
        <v>27</v>
      </c>
      <c r="G1526" t="s">
        <v>48</v>
      </c>
      <c r="H1526" t="s">
        <v>248</v>
      </c>
      <c r="I1526" t="s">
        <v>249</v>
      </c>
      <c r="J1526">
        <v>1912</v>
      </c>
      <c r="K1526" t="s">
        <v>31</v>
      </c>
      <c r="L1526">
        <v>0</v>
      </c>
      <c r="M1526">
        <v>3.9</v>
      </c>
      <c r="N1526">
        <v>1</v>
      </c>
      <c r="O1526">
        <v>0</v>
      </c>
      <c r="P1526">
        <v>0</v>
      </c>
      <c r="Q1526">
        <v>0</v>
      </c>
      <c r="R1526">
        <v>1</v>
      </c>
      <c r="S1526">
        <v>1</v>
      </c>
      <c r="T1526" t="s">
        <v>32</v>
      </c>
      <c r="U1526" t="s">
        <v>42</v>
      </c>
      <c r="V1526">
        <v>452</v>
      </c>
      <c r="W1526">
        <v>110</v>
      </c>
    </row>
    <row r="1527" spans="1:23" x14ac:dyDescent="0.3">
      <c r="A1527" t="s">
        <v>920</v>
      </c>
      <c r="B1527" t="s">
        <v>921</v>
      </c>
      <c r="C1527" t="s">
        <v>922</v>
      </c>
      <c r="D1527" t="s">
        <v>923</v>
      </c>
      <c r="E1527">
        <v>124801</v>
      </c>
      <c r="F1527" t="s">
        <v>85</v>
      </c>
      <c r="G1527" t="s">
        <v>48</v>
      </c>
      <c r="H1527" t="s">
        <v>259</v>
      </c>
      <c r="I1527" t="s">
        <v>260</v>
      </c>
      <c r="J1527">
        <v>1995</v>
      </c>
      <c r="K1527" t="s">
        <v>261</v>
      </c>
      <c r="L1527">
        <v>0</v>
      </c>
      <c r="M1527">
        <v>3.7</v>
      </c>
      <c r="N1527">
        <v>1</v>
      </c>
      <c r="O1527">
        <v>0</v>
      </c>
      <c r="P1527">
        <v>0</v>
      </c>
      <c r="Q1527">
        <v>0</v>
      </c>
      <c r="R1527">
        <v>1</v>
      </c>
      <c r="S1527">
        <v>1</v>
      </c>
      <c r="T1527" t="s">
        <v>32</v>
      </c>
      <c r="U1527" t="s">
        <v>33</v>
      </c>
      <c r="V1527">
        <v>183</v>
      </c>
      <c r="W1527">
        <v>27</v>
      </c>
    </row>
    <row r="1528" spans="1:23" x14ac:dyDescent="0.3">
      <c r="A1528" t="s">
        <v>1100</v>
      </c>
      <c r="B1528" t="s">
        <v>1101</v>
      </c>
      <c r="C1528" t="s">
        <v>995</v>
      </c>
      <c r="D1528" t="s">
        <v>1102</v>
      </c>
      <c r="E1528">
        <v>124923</v>
      </c>
      <c r="F1528" t="s">
        <v>27</v>
      </c>
      <c r="G1528" t="s">
        <v>28</v>
      </c>
      <c r="H1528" t="s">
        <v>120</v>
      </c>
      <c r="I1528" t="s">
        <v>186</v>
      </c>
      <c r="J1528">
        <v>1866</v>
      </c>
      <c r="K1528" t="s">
        <v>31</v>
      </c>
      <c r="L1528">
        <v>0</v>
      </c>
      <c r="M1528">
        <v>4.0999999999999996</v>
      </c>
      <c r="N1528">
        <v>1</v>
      </c>
      <c r="O1528">
        <v>1</v>
      </c>
      <c r="P1528">
        <v>0</v>
      </c>
      <c r="Q1528">
        <v>0</v>
      </c>
      <c r="R1528">
        <v>1</v>
      </c>
      <c r="S1528">
        <v>1</v>
      </c>
      <c r="T1528" t="s">
        <v>222</v>
      </c>
      <c r="U1528" t="s">
        <v>51</v>
      </c>
      <c r="V1528">
        <v>409</v>
      </c>
      <c r="W1528">
        <v>156</v>
      </c>
    </row>
    <row r="1529" spans="1:23" x14ac:dyDescent="0.3">
      <c r="A1529" t="s">
        <v>658</v>
      </c>
      <c r="B1529" t="s">
        <v>659</v>
      </c>
      <c r="C1529" t="s">
        <v>124</v>
      </c>
      <c r="D1529" t="s">
        <v>660</v>
      </c>
      <c r="E1529">
        <v>124950</v>
      </c>
      <c r="F1529" t="s">
        <v>27</v>
      </c>
      <c r="G1529" t="s">
        <v>28</v>
      </c>
      <c r="H1529" t="s">
        <v>647</v>
      </c>
      <c r="I1529" t="s">
        <v>648</v>
      </c>
      <c r="J1529">
        <v>1971</v>
      </c>
      <c r="K1529" t="s">
        <v>31</v>
      </c>
      <c r="L1529">
        <v>0</v>
      </c>
      <c r="M1529">
        <v>3.7</v>
      </c>
      <c r="N1529">
        <v>1</v>
      </c>
      <c r="O1529">
        <v>0</v>
      </c>
      <c r="P1529">
        <v>1</v>
      </c>
      <c r="Q1529">
        <v>1</v>
      </c>
      <c r="R1529">
        <v>1</v>
      </c>
      <c r="S1529">
        <v>1</v>
      </c>
      <c r="T1529" t="s">
        <v>32</v>
      </c>
      <c r="U1529" t="s">
        <v>51</v>
      </c>
      <c r="V1529">
        <v>521</v>
      </c>
      <c r="W1529">
        <v>51</v>
      </c>
    </row>
    <row r="1530" spans="1:23" x14ac:dyDescent="0.3">
      <c r="A1530" t="s">
        <v>658</v>
      </c>
      <c r="B1530" t="s">
        <v>659</v>
      </c>
      <c r="C1530" t="s">
        <v>124</v>
      </c>
      <c r="D1530" t="s">
        <v>660</v>
      </c>
      <c r="E1530">
        <v>124950</v>
      </c>
      <c r="F1530" t="s">
        <v>27</v>
      </c>
      <c r="G1530" t="s">
        <v>28</v>
      </c>
      <c r="H1530" t="s">
        <v>647</v>
      </c>
      <c r="I1530" t="s">
        <v>648</v>
      </c>
      <c r="J1530">
        <v>1971</v>
      </c>
      <c r="K1530" t="s">
        <v>31</v>
      </c>
      <c r="L1530">
        <v>0</v>
      </c>
      <c r="M1530">
        <v>3.7</v>
      </c>
      <c r="N1530">
        <v>1</v>
      </c>
      <c r="O1530">
        <v>0</v>
      </c>
      <c r="P1530">
        <v>1</v>
      </c>
      <c r="Q1530">
        <v>1</v>
      </c>
      <c r="R1530">
        <v>1</v>
      </c>
      <c r="S1530">
        <v>1</v>
      </c>
      <c r="T1530" t="s">
        <v>32</v>
      </c>
      <c r="U1530" t="s">
        <v>51</v>
      </c>
      <c r="V1530">
        <v>521</v>
      </c>
      <c r="W1530">
        <v>51</v>
      </c>
    </row>
    <row r="1531" spans="1:23" x14ac:dyDescent="0.3">
      <c r="A1531" t="s">
        <v>136</v>
      </c>
      <c r="B1531" t="s">
        <v>137</v>
      </c>
      <c r="C1531" t="s">
        <v>36</v>
      </c>
      <c r="D1531" t="s">
        <v>138</v>
      </c>
      <c r="E1531">
        <v>125000</v>
      </c>
      <c r="F1531" t="s">
        <v>56</v>
      </c>
      <c r="G1531" t="s">
        <v>56</v>
      </c>
      <c r="H1531" t="s">
        <v>56</v>
      </c>
      <c r="I1531" t="s">
        <v>56</v>
      </c>
      <c r="K1531" t="s">
        <v>56</v>
      </c>
      <c r="L1531">
        <v>1</v>
      </c>
      <c r="N1531">
        <v>1</v>
      </c>
      <c r="O1531">
        <v>0</v>
      </c>
      <c r="P1531">
        <v>0</v>
      </c>
      <c r="Q1531">
        <v>0</v>
      </c>
      <c r="R1531">
        <v>0</v>
      </c>
      <c r="S1531">
        <v>1</v>
      </c>
      <c r="T1531" t="s">
        <v>32</v>
      </c>
      <c r="U1531" t="s">
        <v>42</v>
      </c>
      <c r="V1531">
        <v>190</v>
      </c>
    </row>
    <row r="1532" spans="1:23" x14ac:dyDescent="0.3">
      <c r="A1532" t="s">
        <v>399</v>
      </c>
      <c r="B1532" t="s">
        <v>400</v>
      </c>
      <c r="C1532" t="s">
        <v>36</v>
      </c>
      <c r="D1532" t="s">
        <v>401</v>
      </c>
      <c r="E1532">
        <v>125000</v>
      </c>
      <c r="F1532" t="s">
        <v>60</v>
      </c>
      <c r="G1532" t="s">
        <v>28</v>
      </c>
      <c r="H1532" t="s">
        <v>39</v>
      </c>
      <c r="I1532" t="s">
        <v>40</v>
      </c>
      <c r="K1532" t="s">
        <v>50</v>
      </c>
      <c r="L1532">
        <v>0</v>
      </c>
      <c r="M1532">
        <v>3.9</v>
      </c>
      <c r="N1532">
        <v>1</v>
      </c>
      <c r="O1532">
        <v>0</v>
      </c>
      <c r="P1532">
        <v>0</v>
      </c>
      <c r="Q1532">
        <v>0</v>
      </c>
      <c r="R1532">
        <v>0</v>
      </c>
      <c r="S1532">
        <v>0</v>
      </c>
      <c r="T1532" t="s">
        <v>32</v>
      </c>
      <c r="U1532" t="s">
        <v>51</v>
      </c>
      <c r="V1532">
        <v>493</v>
      </c>
    </row>
    <row r="1533" spans="1:23" x14ac:dyDescent="0.3">
      <c r="A1533" t="s">
        <v>432</v>
      </c>
      <c r="B1533" t="s">
        <v>433</v>
      </c>
      <c r="C1533" t="s">
        <v>36</v>
      </c>
      <c r="D1533" t="s">
        <v>434</v>
      </c>
      <c r="E1533">
        <v>125000</v>
      </c>
      <c r="F1533" t="s">
        <v>151</v>
      </c>
      <c r="G1533" t="s">
        <v>48</v>
      </c>
      <c r="H1533" t="s">
        <v>29</v>
      </c>
      <c r="I1533" t="s">
        <v>69</v>
      </c>
      <c r="J1533">
        <v>2005</v>
      </c>
      <c r="K1533" t="s">
        <v>50</v>
      </c>
      <c r="L1533">
        <v>1</v>
      </c>
      <c r="M1533">
        <v>3.6</v>
      </c>
      <c r="N1533">
        <v>0</v>
      </c>
      <c r="O1533">
        <v>0</v>
      </c>
      <c r="P1533">
        <v>0</v>
      </c>
      <c r="Q1533">
        <v>0</v>
      </c>
      <c r="R1533">
        <v>0</v>
      </c>
      <c r="S1533">
        <v>0</v>
      </c>
      <c r="T1533" t="s">
        <v>32</v>
      </c>
      <c r="U1533" t="s">
        <v>51</v>
      </c>
      <c r="V1533">
        <v>190</v>
      </c>
      <c r="W1533">
        <v>17</v>
      </c>
    </row>
    <row r="1534" spans="1:23" x14ac:dyDescent="0.3">
      <c r="A1534" t="s">
        <v>361</v>
      </c>
      <c r="B1534" t="s">
        <v>117</v>
      </c>
      <c r="C1534" t="s">
        <v>329</v>
      </c>
      <c r="D1534" t="s">
        <v>466</v>
      </c>
      <c r="E1534">
        <v>125000</v>
      </c>
      <c r="F1534" t="s">
        <v>85</v>
      </c>
      <c r="G1534" t="s">
        <v>48</v>
      </c>
      <c r="H1534" t="s">
        <v>29</v>
      </c>
      <c r="I1534" t="s">
        <v>64</v>
      </c>
      <c r="J1534">
        <v>2012</v>
      </c>
      <c r="K1534" t="s">
        <v>50</v>
      </c>
      <c r="L1534">
        <v>0</v>
      </c>
      <c r="M1534">
        <v>3.8</v>
      </c>
      <c r="N1534">
        <v>1</v>
      </c>
      <c r="O1534">
        <v>1</v>
      </c>
      <c r="P1534">
        <v>0</v>
      </c>
      <c r="Q1534">
        <v>0</v>
      </c>
      <c r="R1534">
        <v>0</v>
      </c>
      <c r="S1534">
        <v>1</v>
      </c>
      <c r="T1534" t="s">
        <v>32</v>
      </c>
      <c r="U1534" t="s">
        <v>51</v>
      </c>
      <c r="V1534">
        <v>549</v>
      </c>
      <c r="W1534">
        <v>10</v>
      </c>
    </row>
    <row r="1535" spans="1:23" x14ac:dyDescent="0.3">
      <c r="A1535" t="s">
        <v>136</v>
      </c>
      <c r="B1535" t="s">
        <v>137</v>
      </c>
      <c r="C1535" t="s">
        <v>36</v>
      </c>
      <c r="D1535" t="s">
        <v>138</v>
      </c>
      <c r="E1535">
        <v>125000</v>
      </c>
      <c r="F1535" t="s">
        <v>56</v>
      </c>
      <c r="G1535" t="s">
        <v>56</v>
      </c>
      <c r="H1535" t="s">
        <v>56</v>
      </c>
      <c r="I1535" t="s">
        <v>56</v>
      </c>
      <c r="K1535" t="s">
        <v>56</v>
      </c>
      <c r="L1535">
        <v>1</v>
      </c>
      <c r="N1535">
        <v>1</v>
      </c>
      <c r="O1535">
        <v>0</v>
      </c>
      <c r="P1535">
        <v>0</v>
      </c>
      <c r="Q1535">
        <v>0</v>
      </c>
      <c r="R1535">
        <v>0</v>
      </c>
      <c r="S1535">
        <v>1</v>
      </c>
      <c r="T1535" t="s">
        <v>32</v>
      </c>
      <c r="U1535" t="s">
        <v>42</v>
      </c>
      <c r="V1535">
        <v>190</v>
      </c>
    </row>
    <row r="1536" spans="1:23" x14ac:dyDescent="0.3">
      <c r="A1536" t="s">
        <v>136</v>
      </c>
      <c r="B1536" t="s">
        <v>137</v>
      </c>
      <c r="C1536" t="s">
        <v>36</v>
      </c>
      <c r="D1536" t="s">
        <v>138</v>
      </c>
      <c r="E1536">
        <v>125000</v>
      </c>
      <c r="F1536" t="s">
        <v>56</v>
      </c>
      <c r="G1536" t="s">
        <v>56</v>
      </c>
      <c r="H1536" t="s">
        <v>56</v>
      </c>
      <c r="I1536" t="s">
        <v>56</v>
      </c>
      <c r="K1536" t="s">
        <v>56</v>
      </c>
      <c r="L1536">
        <v>1</v>
      </c>
      <c r="N1536">
        <v>1</v>
      </c>
      <c r="O1536">
        <v>0</v>
      </c>
      <c r="P1536">
        <v>0</v>
      </c>
      <c r="Q1536">
        <v>0</v>
      </c>
      <c r="R1536">
        <v>0</v>
      </c>
      <c r="S1536">
        <v>1</v>
      </c>
      <c r="T1536" t="s">
        <v>32</v>
      </c>
      <c r="U1536" t="s">
        <v>42</v>
      </c>
      <c r="V1536">
        <v>190</v>
      </c>
    </row>
    <row r="1537" spans="1:23" x14ac:dyDescent="0.3">
      <c r="A1537" t="s">
        <v>136</v>
      </c>
      <c r="B1537" t="s">
        <v>137</v>
      </c>
      <c r="C1537" t="s">
        <v>36</v>
      </c>
      <c r="D1537" t="s">
        <v>138</v>
      </c>
      <c r="E1537">
        <v>125000</v>
      </c>
      <c r="F1537" t="s">
        <v>56</v>
      </c>
      <c r="G1537" t="s">
        <v>56</v>
      </c>
      <c r="H1537" t="s">
        <v>56</v>
      </c>
      <c r="I1537" t="s">
        <v>56</v>
      </c>
      <c r="K1537" t="s">
        <v>56</v>
      </c>
      <c r="L1537">
        <v>1</v>
      </c>
      <c r="N1537">
        <v>1</v>
      </c>
      <c r="O1537">
        <v>0</v>
      </c>
      <c r="P1537">
        <v>0</v>
      </c>
      <c r="Q1537">
        <v>0</v>
      </c>
      <c r="R1537">
        <v>0</v>
      </c>
      <c r="S1537">
        <v>1</v>
      </c>
      <c r="T1537" t="s">
        <v>32</v>
      </c>
      <c r="U1537" t="s">
        <v>42</v>
      </c>
      <c r="V1537">
        <v>190</v>
      </c>
    </row>
    <row r="1538" spans="1:23" x14ac:dyDescent="0.3">
      <c r="A1538" t="s">
        <v>136</v>
      </c>
      <c r="B1538" t="s">
        <v>137</v>
      </c>
      <c r="C1538" t="s">
        <v>36</v>
      </c>
      <c r="D1538" t="s">
        <v>138</v>
      </c>
      <c r="E1538">
        <v>125000</v>
      </c>
      <c r="F1538" t="s">
        <v>56</v>
      </c>
      <c r="G1538" t="s">
        <v>56</v>
      </c>
      <c r="H1538" t="s">
        <v>56</v>
      </c>
      <c r="I1538" t="s">
        <v>56</v>
      </c>
      <c r="K1538" t="s">
        <v>56</v>
      </c>
      <c r="L1538">
        <v>1</v>
      </c>
      <c r="N1538">
        <v>1</v>
      </c>
      <c r="O1538">
        <v>0</v>
      </c>
      <c r="P1538">
        <v>0</v>
      </c>
      <c r="Q1538">
        <v>0</v>
      </c>
      <c r="R1538">
        <v>0</v>
      </c>
      <c r="S1538">
        <v>1</v>
      </c>
      <c r="T1538" t="s">
        <v>32</v>
      </c>
      <c r="U1538" t="s">
        <v>42</v>
      </c>
      <c r="V1538">
        <v>190</v>
      </c>
    </row>
    <row r="1539" spans="1:23" x14ac:dyDescent="0.3">
      <c r="A1539" t="s">
        <v>136</v>
      </c>
      <c r="B1539" t="s">
        <v>137</v>
      </c>
      <c r="C1539" t="s">
        <v>36</v>
      </c>
      <c r="D1539" t="s">
        <v>138</v>
      </c>
      <c r="E1539">
        <v>125000</v>
      </c>
      <c r="F1539" t="s">
        <v>56</v>
      </c>
      <c r="G1539" t="s">
        <v>56</v>
      </c>
      <c r="H1539" t="s">
        <v>56</v>
      </c>
      <c r="I1539" t="s">
        <v>56</v>
      </c>
      <c r="K1539" t="s">
        <v>56</v>
      </c>
      <c r="L1539">
        <v>1</v>
      </c>
      <c r="N1539">
        <v>1</v>
      </c>
      <c r="O1539">
        <v>0</v>
      </c>
      <c r="P1539">
        <v>0</v>
      </c>
      <c r="Q1539">
        <v>0</v>
      </c>
      <c r="R1539">
        <v>0</v>
      </c>
      <c r="S1539">
        <v>1</v>
      </c>
      <c r="T1539" t="s">
        <v>32</v>
      </c>
      <c r="U1539" t="s">
        <v>42</v>
      </c>
      <c r="V1539">
        <v>190</v>
      </c>
    </row>
    <row r="1540" spans="1:23" x14ac:dyDescent="0.3">
      <c r="A1540" t="s">
        <v>136</v>
      </c>
      <c r="B1540" t="s">
        <v>137</v>
      </c>
      <c r="C1540" t="s">
        <v>36</v>
      </c>
      <c r="D1540" t="s">
        <v>138</v>
      </c>
      <c r="E1540">
        <v>125000</v>
      </c>
      <c r="F1540" t="s">
        <v>56</v>
      </c>
      <c r="G1540" t="s">
        <v>56</v>
      </c>
      <c r="H1540" t="s">
        <v>56</v>
      </c>
      <c r="I1540" t="s">
        <v>56</v>
      </c>
      <c r="K1540" t="s">
        <v>56</v>
      </c>
      <c r="L1540">
        <v>1</v>
      </c>
      <c r="N1540">
        <v>1</v>
      </c>
      <c r="O1540">
        <v>0</v>
      </c>
      <c r="P1540">
        <v>0</v>
      </c>
      <c r="Q1540">
        <v>0</v>
      </c>
      <c r="R1540">
        <v>0</v>
      </c>
      <c r="S1540">
        <v>1</v>
      </c>
      <c r="T1540" t="s">
        <v>32</v>
      </c>
      <c r="U1540" t="s">
        <v>42</v>
      </c>
      <c r="V1540">
        <v>190</v>
      </c>
    </row>
    <row r="1541" spans="1:23" x14ac:dyDescent="0.3">
      <c r="A1541" t="s">
        <v>136</v>
      </c>
      <c r="B1541" t="s">
        <v>137</v>
      </c>
      <c r="C1541" t="s">
        <v>36</v>
      </c>
      <c r="D1541" t="s">
        <v>138</v>
      </c>
      <c r="E1541">
        <v>125000</v>
      </c>
      <c r="F1541" t="s">
        <v>56</v>
      </c>
      <c r="G1541" t="s">
        <v>56</v>
      </c>
      <c r="H1541" t="s">
        <v>56</v>
      </c>
      <c r="I1541" t="s">
        <v>56</v>
      </c>
      <c r="K1541" t="s">
        <v>56</v>
      </c>
      <c r="L1541">
        <v>1</v>
      </c>
      <c r="N1541">
        <v>1</v>
      </c>
      <c r="O1541">
        <v>0</v>
      </c>
      <c r="P1541">
        <v>0</v>
      </c>
      <c r="Q1541">
        <v>0</v>
      </c>
      <c r="R1541">
        <v>0</v>
      </c>
      <c r="S1541">
        <v>1</v>
      </c>
      <c r="T1541" t="s">
        <v>32</v>
      </c>
      <c r="U1541" t="s">
        <v>42</v>
      </c>
      <c r="V1541">
        <v>190</v>
      </c>
    </row>
    <row r="1542" spans="1:23" x14ac:dyDescent="0.3">
      <c r="A1542" t="s">
        <v>136</v>
      </c>
      <c r="B1542" t="s">
        <v>137</v>
      </c>
      <c r="C1542" t="s">
        <v>36</v>
      </c>
      <c r="D1542" t="s">
        <v>138</v>
      </c>
      <c r="E1542">
        <v>125000</v>
      </c>
      <c r="F1542" t="s">
        <v>56</v>
      </c>
      <c r="G1542" t="s">
        <v>56</v>
      </c>
      <c r="H1542" t="s">
        <v>56</v>
      </c>
      <c r="I1542" t="s">
        <v>56</v>
      </c>
      <c r="K1542" t="s">
        <v>56</v>
      </c>
      <c r="L1542">
        <v>1</v>
      </c>
      <c r="N1542">
        <v>1</v>
      </c>
      <c r="O1542">
        <v>0</v>
      </c>
      <c r="P1542">
        <v>0</v>
      </c>
      <c r="Q1542">
        <v>0</v>
      </c>
      <c r="R1542">
        <v>0</v>
      </c>
      <c r="S1542">
        <v>1</v>
      </c>
      <c r="T1542" t="s">
        <v>32</v>
      </c>
      <c r="U1542" t="s">
        <v>42</v>
      </c>
      <c r="V1542">
        <v>190</v>
      </c>
    </row>
    <row r="1543" spans="1:23" x14ac:dyDescent="0.3">
      <c r="A1543" t="s">
        <v>136</v>
      </c>
      <c r="B1543" t="s">
        <v>137</v>
      </c>
      <c r="C1543" t="s">
        <v>36</v>
      </c>
      <c r="D1543" t="s">
        <v>138</v>
      </c>
      <c r="E1543">
        <v>125000</v>
      </c>
      <c r="F1543" t="s">
        <v>56</v>
      </c>
      <c r="G1543" t="s">
        <v>56</v>
      </c>
      <c r="H1543" t="s">
        <v>56</v>
      </c>
      <c r="I1543" t="s">
        <v>56</v>
      </c>
      <c r="K1543" t="s">
        <v>56</v>
      </c>
      <c r="L1543">
        <v>1</v>
      </c>
      <c r="N1543">
        <v>1</v>
      </c>
      <c r="O1543">
        <v>0</v>
      </c>
      <c r="P1543">
        <v>0</v>
      </c>
      <c r="Q1543">
        <v>0</v>
      </c>
      <c r="R1543">
        <v>0</v>
      </c>
      <c r="S1543">
        <v>1</v>
      </c>
      <c r="T1543" t="s">
        <v>32</v>
      </c>
      <c r="U1543" t="s">
        <v>42</v>
      </c>
      <c r="V1543">
        <v>190</v>
      </c>
    </row>
    <row r="1544" spans="1:23" x14ac:dyDescent="0.3">
      <c r="A1544" t="s">
        <v>799</v>
      </c>
      <c r="B1544" t="s">
        <v>800</v>
      </c>
      <c r="C1544" t="s">
        <v>801</v>
      </c>
      <c r="D1544" t="s">
        <v>802</v>
      </c>
      <c r="E1544">
        <v>125000</v>
      </c>
      <c r="F1544" t="s">
        <v>27</v>
      </c>
      <c r="G1544" t="s">
        <v>28</v>
      </c>
      <c r="H1544" t="s">
        <v>647</v>
      </c>
      <c r="I1544" t="s">
        <v>648</v>
      </c>
      <c r="J1544">
        <v>1995</v>
      </c>
      <c r="K1544" t="s">
        <v>204</v>
      </c>
      <c r="L1544">
        <v>0</v>
      </c>
      <c r="M1544">
        <v>3.6</v>
      </c>
      <c r="N1544">
        <v>1</v>
      </c>
      <c r="O1544">
        <v>0</v>
      </c>
      <c r="P1544">
        <v>1</v>
      </c>
      <c r="Q1544">
        <v>0</v>
      </c>
      <c r="R1544">
        <v>0</v>
      </c>
      <c r="S1544">
        <v>1</v>
      </c>
      <c r="T1544" t="s">
        <v>32</v>
      </c>
      <c r="U1544" t="s">
        <v>51</v>
      </c>
      <c r="V1544">
        <v>477</v>
      </c>
      <c r="W1544">
        <v>27</v>
      </c>
    </row>
    <row r="1545" spans="1:23" x14ac:dyDescent="0.3">
      <c r="A1545" t="s">
        <v>799</v>
      </c>
      <c r="B1545" t="s">
        <v>800</v>
      </c>
      <c r="C1545" t="s">
        <v>801</v>
      </c>
      <c r="D1545" t="s">
        <v>905</v>
      </c>
      <c r="E1545">
        <v>125000</v>
      </c>
      <c r="F1545" t="s">
        <v>27</v>
      </c>
      <c r="G1545" t="s">
        <v>28</v>
      </c>
      <c r="H1545" t="s">
        <v>647</v>
      </c>
      <c r="I1545" t="s">
        <v>648</v>
      </c>
      <c r="J1545">
        <v>1995</v>
      </c>
      <c r="K1545" t="s">
        <v>204</v>
      </c>
      <c r="L1545">
        <v>0</v>
      </c>
      <c r="M1545">
        <v>3.6</v>
      </c>
      <c r="N1545">
        <v>1</v>
      </c>
      <c r="O1545">
        <v>0</v>
      </c>
      <c r="P1545">
        <v>1</v>
      </c>
      <c r="Q1545">
        <v>0</v>
      </c>
      <c r="R1545">
        <v>0</v>
      </c>
      <c r="S1545">
        <v>1</v>
      </c>
      <c r="T1545" t="s">
        <v>32</v>
      </c>
      <c r="U1545" t="s">
        <v>51</v>
      </c>
      <c r="V1545">
        <v>475</v>
      </c>
      <c r="W1545">
        <v>27</v>
      </c>
    </row>
    <row r="1546" spans="1:23" x14ac:dyDescent="0.3">
      <c r="A1546" t="s">
        <v>1009</v>
      </c>
      <c r="B1546" t="s">
        <v>387</v>
      </c>
      <c r="C1546" t="s">
        <v>1010</v>
      </c>
      <c r="D1546" t="s">
        <v>1011</v>
      </c>
      <c r="E1546">
        <v>125000</v>
      </c>
      <c r="F1546" t="s">
        <v>56</v>
      </c>
      <c r="G1546" t="s">
        <v>56</v>
      </c>
      <c r="H1546" t="s">
        <v>56</v>
      </c>
      <c r="I1546" t="s">
        <v>56</v>
      </c>
      <c r="K1546" t="s">
        <v>56</v>
      </c>
      <c r="L1546">
        <v>1</v>
      </c>
      <c r="N1546">
        <v>0</v>
      </c>
      <c r="O1546">
        <v>0</v>
      </c>
      <c r="P1546">
        <v>1</v>
      </c>
      <c r="Q1546">
        <v>0</v>
      </c>
      <c r="R1546">
        <v>0</v>
      </c>
      <c r="S1546">
        <v>0</v>
      </c>
      <c r="T1546" t="s">
        <v>222</v>
      </c>
      <c r="U1546" t="s">
        <v>42</v>
      </c>
      <c r="V1546">
        <v>209</v>
      </c>
    </row>
    <row r="1547" spans="1:23" x14ac:dyDescent="0.3">
      <c r="A1547" t="s">
        <v>1009</v>
      </c>
      <c r="B1547" t="s">
        <v>387</v>
      </c>
      <c r="C1547" t="s">
        <v>1010</v>
      </c>
      <c r="D1547" t="s">
        <v>1011</v>
      </c>
      <c r="E1547">
        <v>125000</v>
      </c>
      <c r="F1547" t="s">
        <v>56</v>
      </c>
      <c r="G1547" t="s">
        <v>56</v>
      </c>
      <c r="H1547" t="s">
        <v>56</v>
      </c>
      <c r="I1547" t="s">
        <v>56</v>
      </c>
      <c r="K1547" t="s">
        <v>56</v>
      </c>
      <c r="L1547">
        <v>1</v>
      </c>
      <c r="N1547">
        <v>0</v>
      </c>
      <c r="O1547">
        <v>0</v>
      </c>
      <c r="P1547">
        <v>1</v>
      </c>
      <c r="Q1547">
        <v>0</v>
      </c>
      <c r="R1547">
        <v>0</v>
      </c>
      <c r="S1547">
        <v>0</v>
      </c>
      <c r="T1547" t="s">
        <v>222</v>
      </c>
      <c r="U1547" t="s">
        <v>42</v>
      </c>
      <c r="V1547">
        <v>209</v>
      </c>
    </row>
    <row r="1548" spans="1:23" x14ac:dyDescent="0.3">
      <c r="A1548" t="s">
        <v>1290</v>
      </c>
      <c r="B1548" t="s">
        <v>1278</v>
      </c>
      <c r="C1548" t="s">
        <v>1269</v>
      </c>
      <c r="D1548" t="s">
        <v>1291</v>
      </c>
      <c r="E1548">
        <v>125000</v>
      </c>
      <c r="F1548" t="s">
        <v>56</v>
      </c>
      <c r="G1548" t="s">
        <v>56</v>
      </c>
      <c r="H1548" t="s">
        <v>56</v>
      </c>
      <c r="I1548" t="s">
        <v>56</v>
      </c>
      <c r="K1548" t="s">
        <v>56</v>
      </c>
      <c r="L1548">
        <v>1</v>
      </c>
      <c r="N1548">
        <v>0</v>
      </c>
      <c r="O1548">
        <v>0</v>
      </c>
      <c r="P1548">
        <v>1</v>
      </c>
      <c r="Q1548">
        <v>0</v>
      </c>
      <c r="R1548">
        <v>0</v>
      </c>
      <c r="S1548">
        <v>0</v>
      </c>
      <c r="T1548" t="s">
        <v>222</v>
      </c>
      <c r="U1548" t="s">
        <v>51</v>
      </c>
      <c r="V1548">
        <v>148</v>
      </c>
    </row>
    <row r="1549" spans="1:23" x14ac:dyDescent="0.3">
      <c r="A1549" t="s">
        <v>1332</v>
      </c>
      <c r="B1549" t="s">
        <v>572</v>
      </c>
      <c r="C1549" t="s">
        <v>36</v>
      </c>
      <c r="D1549" t="s">
        <v>1333</v>
      </c>
      <c r="E1549">
        <v>125000</v>
      </c>
      <c r="F1549" t="s">
        <v>47</v>
      </c>
      <c r="G1549" t="s">
        <v>48</v>
      </c>
      <c r="H1549" t="s">
        <v>29</v>
      </c>
      <c r="I1549" t="s">
        <v>69</v>
      </c>
      <c r="J1549">
        <v>2012</v>
      </c>
      <c r="K1549" t="s">
        <v>50</v>
      </c>
      <c r="L1549">
        <v>1</v>
      </c>
      <c r="M1549">
        <v>4.4000000000000004</v>
      </c>
      <c r="N1549">
        <v>0</v>
      </c>
      <c r="O1549">
        <v>0</v>
      </c>
      <c r="P1549">
        <v>0</v>
      </c>
      <c r="Q1549">
        <v>0</v>
      </c>
      <c r="R1549">
        <v>1</v>
      </c>
      <c r="S1549">
        <v>0</v>
      </c>
      <c r="T1549" t="s">
        <v>92</v>
      </c>
      <c r="U1549" t="s">
        <v>42</v>
      </c>
      <c r="V1549">
        <v>181</v>
      </c>
      <c r="W1549">
        <v>10</v>
      </c>
    </row>
    <row r="1550" spans="1:23" x14ac:dyDescent="0.3">
      <c r="A1550" t="s">
        <v>1463</v>
      </c>
      <c r="B1550" t="s">
        <v>572</v>
      </c>
      <c r="C1550" t="s">
        <v>1050</v>
      </c>
      <c r="D1550" t="s">
        <v>1464</v>
      </c>
      <c r="E1550">
        <v>125000</v>
      </c>
      <c r="F1550" t="s">
        <v>151</v>
      </c>
      <c r="G1550" t="s">
        <v>48</v>
      </c>
      <c r="H1550" t="s">
        <v>29</v>
      </c>
      <c r="I1550" t="s">
        <v>69</v>
      </c>
      <c r="J1550">
        <v>2010</v>
      </c>
      <c r="K1550" t="s">
        <v>261</v>
      </c>
      <c r="L1550">
        <v>1</v>
      </c>
      <c r="M1550">
        <v>3.7</v>
      </c>
      <c r="N1550">
        <v>0</v>
      </c>
      <c r="O1550">
        <v>0</v>
      </c>
      <c r="P1550">
        <v>0</v>
      </c>
      <c r="Q1550">
        <v>0</v>
      </c>
      <c r="R1550">
        <v>0</v>
      </c>
      <c r="S1550">
        <v>0</v>
      </c>
      <c r="T1550" t="s">
        <v>92</v>
      </c>
      <c r="U1550" t="s">
        <v>42</v>
      </c>
      <c r="V1550">
        <v>168</v>
      </c>
      <c r="W1550">
        <v>12</v>
      </c>
    </row>
    <row r="1551" spans="1:23" x14ac:dyDescent="0.3">
      <c r="A1551" t="s">
        <v>1608</v>
      </c>
      <c r="B1551" t="s">
        <v>1609</v>
      </c>
      <c r="C1551" t="s">
        <v>168</v>
      </c>
      <c r="D1551" t="s">
        <v>1610</v>
      </c>
      <c r="E1551">
        <v>125000</v>
      </c>
      <c r="F1551" t="s">
        <v>151</v>
      </c>
      <c r="G1551" t="s">
        <v>48</v>
      </c>
      <c r="H1551" t="s">
        <v>29</v>
      </c>
      <c r="I1551" t="s">
        <v>69</v>
      </c>
      <c r="J1551">
        <v>2015</v>
      </c>
      <c r="K1551" t="s">
        <v>173</v>
      </c>
      <c r="L1551">
        <v>1</v>
      </c>
      <c r="M1551">
        <v>4.5</v>
      </c>
      <c r="N1551">
        <v>0</v>
      </c>
      <c r="O1551">
        <v>0</v>
      </c>
      <c r="P1551">
        <v>1</v>
      </c>
      <c r="Q1551">
        <v>0</v>
      </c>
      <c r="R1551">
        <v>0</v>
      </c>
      <c r="S1551">
        <v>0</v>
      </c>
      <c r="T1551" t="s">
        <v>92</v>
      </c>
      <c r="U1551" t="s">
        <v>51</v>
      </c>
      <c r="V1551">
        <v>357</v>
      </c>
      <c r="W1551">
        <v>7</v>
      </c>
    </row>
    <row r="1552" spans="1:23" x14ac:dyDescent="0.3">
      <c r="A1552" t="s">
        <v>1332</v>
      </c>
      <c r="B1552" t="s">
        <v>572</v>
      </c>
      <c r="C1552" t="s">
        <v>36</v>
      </c>
      <c r="D1552" t="s">
        <v>1333</v>
      </c>
      <c r="E1552">
        <v>125000</v>
      </c>
      <c r="F1552" t="s">
        <v>47</v>
      </c>
      <c r="G1552" t="s">
        <v>48</v>
      </c>
      <c r="H1552" t="s">
        <v>29</v>
      </c>
      <c r="I1552" t="s">
        <v>69</v>
      </c>
      <c r="J1552">
        <v>2012</v>
      </c>
      <c r="K1552" t="s">
        <v>50</v>
      </c>
      <c r="L1552">
        <v>1</v>
      </c>
      <c r="M1552">
        <v>4.4000000000000004</v>
      </c>
      <c r="N1552">
        <v>0</v>
      </c>
      <c r="O1552">
        <v>0</v>
      </c>
      <c r="P1552">
        <v>0</v>
      </c>
      <c r="Q1552">
        <v>0</v>
      </c>
      <c r="R1552">
        <v>1</v>
      </c>
      <c r="S1552">
        <v>0</v>
      </c>
      <c r="T1552" t="s">
        <v>92</v>
      </c>
      <c r="U1552" t="s">
        <v>42</v>
      </c>
      <c r="V1552">
        <v>181</v>
      </c>
      <c r="W1552">
        <v>10</v>
      </c>
    </row>
    <row r="1553" spans="1:23" x14ac:dyDescent="0.3">
      <c r="A1553" t="s">
        <v>1332</v>
      </c>
      <c r="B1553" t="s">
        <v>572</v>
      </c>
      <c r="C1553" t="s">
        <v>36</v>
      </c>
      <c r="D1553" t="s">
        <v>1333</v>
      </c>
      <c r="E1553">
        <v>125000</v>
      </c>
      <c r="F1553" t="s">
        <v>47</v>
      </c>
      <c r="G1553" t="s">
        <v>48</v>
      </c>
      <c r="H1553" t="s">
        <v>29</v>
      </c>
      <c r="I1553" t="s">
        <v>69</v>
      </c>
      <c r="J1553">
        <v>2012</v>
      </c>
      <c r="K1553" t="s">
        <v>50</v>
      </c>
      <c r="L1553">
        <v>1</v>
      </c>
      <c r="M1553">
        <v>4.4000000000000004</v>
      </c>
      <c r="N1553">
        <v>0</v>
      </c>
      <c r="O1553">
        <v>0</v>
      </c>
      <c r="P1553">
        <v>0</v>
      </c>
      <c r="Q1553">
        <v>0</v>
      </c>
      <c r="R1553">
        <v>1</v>
      </c>
      <c r="S1553">
        <v>0</v>
      </c>
      <c r="T1553" t="s">
        <v>92</v>
      </c>
      <c r="U1553" t="s">
        <v>42</v>
      </c>
      <c r="V1553">
        <v>181</v>
      </c>
      <c r="W1553">
        <v>10</v>
      </c>
    </row>
    <row r="1554" spans="1:23" x14ac:dyDescent="0.3">
      <c r="A1554" t="s">
        <v>1332</v>
      </c>
      <c r="B1554" t="s">
        <v>572</v>
      </c>
      <c r="C1554" t="s">
        <v>36</v>
      </c>
      <c r="D1554" t="s">
        <v>1333</v>
      </c>
      <c r="E1554">
        <v>125000</v>
      </c>
      <c r="F1554" t="s">
        <v>47</v>
      </c>
      <c r="G1554" t="s">
        <v>48</v>
      </c>
      <c r="H1554" t="s">
        <v>29</v>
      </c>
      <c r="I1554" t="s">
        <v>69</v>
      </c>
      <c r="J1554">
        <v>2012</v>
      </c>
      <c r="K1554" t="s">
        <v>50</v>
      </c>
      <c r="L1554">
        <v>1</v>
      </c>
      <c r="M1554">
        <v>4.4000000000000004</v>
      </c>
      <c r="N1554">
        <v>0</v>
      </c>
      <c r="O1554">
        <v>0</v>
      </c>
      <c r="P1554">
        <v>0</v>
      </c>
      <c r="Q1554">
        <v>0</v>
      </c>
      <c r="R1554">
        <v>1</v>
      </c>
      <c r="S1554">
        <v>0</v>
      </c>
      <c r="T1554" t="s">
        <v>92</v>
      </c>
      <c r="U1554" t="s">
        <v>42</v>
      </c>
      <c r="V1554">
        <v>181</v>
      </c>
      <c r="W1554">
        <v>10</v>
      </c>
    </row>
    <row r="1555" spans="1:23" x14ac:dyDescent="0.3">
      <c r="A1555" t="s">
        <v>1332</v>
      </c>
      <c r="B1555" t="s">
        <v>572</v>
      </c>
      <c r="C1555" t="s">
        <v>36</v>
      </c>
      <c r="D1555" t="s">
        <v>1333</v>
      </c>
      <c r="E1555">
        <v>125000</v>
      </c>
      <c r="F1555" t="s">
        <v>47</v>
      </c>
      <c r="G1555" t="s">
        <v>48</v>
      </c>
      <c r="H1555" t="s">
        <v>29</v>
      </c>
      <c r="I1555" t="s">
        <v>69</v>
      </c>
      <c r="J1555">
        <v>2012</v>
      </c>
      <c r="K1555" t="s">
        <v>50</v>
      </c>
      <c r="L1555">
        <v>1</v>
      </c>
      <c r="M1555">
        <v>4.4000000000000004</v>
      </c>
      <c r="N1555">
        <v>0</v>
      </c>
      <c r="O1555">
        <v>0</v>
      </c>
      <c r="P1555">
        <v>0</v>
      </c>
      <c r="Q1555">
        <v>0</v>
      </c>
      <c r="R1555">
        <v>1</v>
      </c>
      <c r="S1555">
        <v>0</v>
      </c>
      <c r="T1555" t="s">
        <v>92</v>
      </c>
      <c r="U1555" t="s">
        <v>42</v>
      </c>
      <c r="V1555">
        <v>181</v>
      </c>
      <c r="W1555">
        <v>10</v>
      </c>
    </row>
    <row r="1556" spans="1:23" x14ac:dyDescent="0.3">
      <c r="A1556" t="s">
        <v>1838</v>
      </c>
      <c r="B1556" t="s">
        <v>1839</v>
      </c>
      <c r="C1556" t="s">
        <v>168</v>
      </c>
      <c r="D1556" t="s">
        <v>1840</v>
      </c>
      <c r="E1556">
        <v>125047</v>
      </c>
      <c r="F1556" t="s">
        <v>27</v>
      </c>
      <c r="G1556" t="s">
        <v>28</v>
      </c>
      <c r="H1556" t="s">
        <v>120</v>
      </c>
      <c r="I1556" t="s">
        <v>1428</v>
      </c>
      <c r="J1556">
        <v>2006</v>
      </c>
      <c r="K1556" t="s">
        <v>82</v>
      </c>
      <c r="L1556">
        <v>0</v>
      </c>
      <c r="M1556">
        <v>4</v>
      </c>
      <c r="N1556">
        <v>0</v>
      </c>
      <c r="O1556">
        <v>0</v>
      </c>
      <c r="P1556">
        <v>0</v>
      </c>
      <c r="Q1556">
        <v>0</v>
      </c>
      <c r="R1556">
        <v>0</v>
      </c>
      <c r="S1556">
        <v>0</v>
      </c>
      <c r="T1556" t="s">
        <v>1725</v>
      </c>
      <c r="U1556" t="s">
        <v>33</v>
      </c>
      <c r="V1556">
        <v>104</v>
      </c>
      <c r="W1556">
        <v>16</v>
      </c>
    </row>
    <row r="1557" spans="1:23" x14ac:dyDescent="0.3">
      <c r="A1557" t="s">
        <v>1838</v>
      </c>
      <c r="B1557" t="s">
        <v>1839</v>
      </c>
      <c r="C1557" t="s">
        <v>168</v>
      </c>
      <c r="D1557" t="s">
        <v>1840</v>
      </c>
      <c r="E1557">
        <v>125047</v>
      </c>
      <c r="F1557" t="s">
        <v>27</v>
      </c>
      <c r="G1557" t="s">
        <v>28</v>
      </c>
      <c r="H1557" t="s">
        <v>120</v>
      </c>
      <c r="I1557" t="s">
        <v>1428</v>
      </c>
      <c r="J1557">
        <v>2006</v>
      </c>
      <c r="K1557" t="s">
        <v>82</v>
      </c>
      <c r="L1557">
        <v>0</v>
      </c>
      <c r="M1557">
        <v>4</v>
      </c>
      <c r="N1557">
        <v>0</v>
      </c>
      <c r="O1557">
        <v>0</v>
      </c>
      <c r="P1557">
        <v>0</v>
      </c>
      <c r="Q1557">
        <v>0</v>
      </c>
      <c r="R1557">
        <v>0</v>
      </c>
      <c r="S1557">
        <v>0</v>
      </c>
      <c r="T1557" t="s">
        <v>1725</v>
      </c>
      <c r="U1557" t="s">
        <v>33</v>
      </c>
      <c r="V1557">
        <v>104</v>
      </c>
      <c r="W1557">
        <v>16</v>
      </c>
    </row>
    <row r="1558" spans="1:23" x14ac:dyDescent="0.3">
      <c r="A1558" t="s">
        <v>1227</v>
      </c>
      <c r="B1558" t="s">
        <v>1153</v>
      </c>
      <c r="C1558" t="s">
        <v>1228</v>
      </c>
      <c r="D1558" t="s">
        <v>1229</v>
      </c>
      <c r="E1558">
        <v>125350</v>
      </c>
      <c r="F1558" t="s">
        <v>67</v>
      </c>
      <c r="G1558" t="s">
        <v>48</v>
      </c>
      <c r="H1558" t="s">
        <v>248</v>
      </c>
      <c r="I1558" t="s">
        <v>249</v>
      </c>
      <c r="J1558">
        <v>1935</v>
      </c>
      <c r="K1558" t="s">
        <v>50</v>
      </c>
      <c r="L1558">
        <v>0</v>
      </c>
      <c r="M1558">
        <v>4.0999999999999996</v>
      </c>
      <c r="N1558">
        <v>1</v>
      </c>
      <c r="O1558">
        <v>0</v>
      </c>
      <c r="P1558">
        <v>1</v>
      </c>
      <c r="Q1558">
        <v>0</v>
      </c>
      <c r="R1558">
        <v>0</v>
      </c>
      <c r="S1558">
        <v>1</v>
      </c>
      <c r="T1558" t="s">
        <v>222</v>
      </c>
      <c r="U1558" t="s">
        <v>51</v>
      </c>
      <c r="V1558">
        <v>452</v>
      </c>
      <c r="W1558">
        <v>87</v>
      </c>
    </row>
    <row r="1559" spans="1:23" x14ac:dyDescent="0.3">
      <c r="A1559" t="s">
        <v>589</v>
      </c>
      <c r="B1559" t="s">
        <v>58</v>
      </c>
      <c r="C1559" t="s">
        <v>590</v>
      </c>
      <c r="D1559" t="s">
        <v>591</v>
      </c>
      <c r="E1559">
        <v>125491</v>
      </c>
      <c r="F1559" t="s">
        <v>55</v>
      </c>
      <c r="G1559" t="s">
        <v>265</v>
      </c>
      <c r="H1559" t="s">
        <v>162</v>
      </c>
      <c r="I1559" t="s">
        <v>266</v>
      </c>
      <c r="K1559" t="s">
        <v>50</v>
      </c>
      <c r="L1559">
        <v>0</v>
      </c>
      <c r="M1559">
        <v>3.6</v>
      </c>
      <c r="N1559">
        <v>0</v>
      </c>
      <c r="O1559">
        <v>0</v>
      </c>
      <c r="P1559">
        <v>0</v>
      </c>
      <c r="Q1559">
        <v>1</v>
      </c>
      <c r="R1559">
        <v>0</v>
      </c>
      <c r="S1559">
        <v>1</v>
      </c>
      <c r="T1559" t="s">
        <v>32</v>
      </c>
      <c r="U1559" t="s">
        <v>51</v>
      </c>
      <c r="V1559">
        <v>1138</v>
      </c>
    </row>
    <row r="1560" spans="1:23" x14ac:dyDescent="0.3">
      <c r="A1560" t="s">
        <v>589</v>
      </c>
      <c r="B1560" t="s">
        <v>58</v>
      </c>
      <c r="C1560" t="s">
        <v>590</v>
      </c>
      <c r="D1560" t="s">
        <v>853</v>
      </c>
      <c r="E1560">
        <v>125491</v>
      </c>
      <c r="F1560" t="s">
        <v>55</v>
      </c>
      <c r="G1560" t="s">
        <v>265</v>
      </c>
      <c r="H1560" t="s">
        <v>162</v>
      </c>
      <c r="I1560" t="s">
        <v>266</v>
      </c>
      <c r="K1560" t="s">
        <v>50</v>
      </c>
      <c r="L1560">
        <v>0</v>
      </c>
      <c r="M1560">
        <v>3.6</v>
      </c>
      <c r="N1560">
        <v>0</v>
      </c>
      <c r="O1560">
        <v>0</v>
      </c>
      <c r="P1560">
        <v>0</v>
      </c>
      <c r="Q1560">
        <v>1</v>
      </c>
      <c r="R1560">
        <v>0</v>
      </c>
      <c r="S1560">
        <v>1</v>
      </c>
      <c r="T1560" t="s">
        <v>32</v>
      </c>
      <c r="U1560" t="s">
        <v>51</v>
      </c>
      <c r="V1560">
        <v>1136</v>
      </c>
    </row>
    <row r="1561" spans="1:23" x14ac:dyDescent="0.3">
      <c r="A1561" t="s">
        <v>518</v>
      </c>
      <c r="B1561" t="s">
        <v>387</v>
      </c>
      <c r="C1561" t="s">
        <v>519</v>
      </c>
      <c r="D1561" t="s">
        <v>1073</v>
      </c>
      <c r="E1561">
        <v>125983</v>
      </c>
      <c r="F1561" t="s">
        <v>27</v>
      </c>
      <c r="G1561" t="s">
        <v>28</v>
      </c>
      <c r="H1561" t="s">
        <v>29</v>
      </c>
      <c r="I1561" t="s">
        <v>49</v>
      </c>
      <c r="J1561">
        <v>1984</v>
      </c>
      <c r="K1561" t="s">
        <v>31</v>
      </c>
      <c r="L1561">
        <v>0</v>
      </c>
      <c r="M1561">
        <v>4.3</v>
      </c>
      <c r="N1561">
        <v>0</v>
      </c>
      <c r="O1561">
        <v>0</v>
      </c>
      <c r="P1561">
        <v>0</v>
      </c>
      <c r="Q1561">
        <v>0</v>
      </c>
      <c r="R1561">
        <v>0</v>
      </c>
      <c r="S1561">
        <v>0</v>
      </c>
      <c r="T1561" t="s">
        <v>222</v>
      </c>
      <c r="U1561" t="s">
        <v>51</v>
      </c>
      <c r="V1561">
        <v>481</v>
      </c>
      <c r="W1561">
        <v>38</v>
      </c>
    </row>
    <row r="1562" spans="1:23" x14ac:dyDescent="0.3">
      <c r="A1562" t="s">
        <v>518</v>
      </c>
      <c r="B1562" t="s">
        <v>387</v>
      </c>
      <c r="C1562" t="s">
        <v>519</v>
      </c>
      <c r="D1562" t="s">
        <v>1082</v>
      </c>
      <c r="E1562">
        <v>125983</v>
      </c>
      <c r="F1562" t="s">
        <v>27</v>
      </c>
      <c r="G1562" t="s">
        <v>28</v>
      </c>
      <c r="H1562" t="s">
        <v>29</v>
      </c>
      <c r="I1562" t="s">
        <v>49</v>
      </c>
      <c r="J1562">
        <v>1984</v>
      </c>
      <c r="K1562" t="s">
        <v>31</v>
      </c>
      <c r="L1562">
        <v>0</v>
      </c>
      <c r="M1562">
        <v>4.3</v>
      </c>
      <c r="N1562">
        <v>0</v>
      </c>
      <c r="O1562">
        <v>0</v>
      </c>
      <c r="P1562">
        <v>0</v>
      </c>
      <c r="Q1562">
        <v>0</v>
      </c>
      <c r="R1562">
        <v>0</v>
      </c>
      <c r="S1562">
        <v>0</v>
      </c>
      <c r="T1562" t="s">
        <v>222</v>
      </c>
      <c r="U1562" t="s">
        <v>51</v>
      </c>
      <c r="V1562">
        <v>479</v>
      </c>
      <c r="W1562">
        <v>38</v>
      </c>
    </row>
    <row r="1563" spans="1:23" x14ac:dyDescent="0.3">
      <c r="A1563" t="s">
        <v>460</v>
      </c>
      <c r="B1563" t="s">
        <v>461</v>
      </c>
      <c r="C1563" t="s">
        <v>45</v>
      </c>
      <c r="D1563" t="s">
        <v>462</v>
      </c>
      <c r="E1563">
        <v>126425</v>
      </c>
      <c r="F1563" t="s">
        <v>55</v>
      </c>
      <c r="G1563" t="s">
        <v>48</v>
      </c>
      <c r="H1563" t="s">
        <v>56</v>
      </c>
      <c r="I1563" t="s">
        <v>56</v>
      </c>
      <c r="K1563" t="s">
        <v>50</v>
      </c>
      <c r="L1563">
        <v>0</v>
      </c>
      <c r="M1563">
        <v>4.0999999999999996</v>
      </c>
      <c r="N1563">
        <v>1</v>
      </c>
      <c r="O1563">
        <v>0</v>
      </c>
      <c r="P1563">
        <v>0</v>
      </c>
      <c r="Q1563">
        <v>0</v>
      </c>
      <c r="R1563">
        <v>0</v>
      </c>
      <c r="S1563">
        <v>1</v>
      </c>
      <c r="T1563" t="s">
        <v>32</v>
      </c>
      <c r="U1563" t="s">
        <v>51</v>
      </c>
      <c r="V1563">
        <v>527</v>
      </c>
    </row>
    <row r="1564" spans="1:23" x14ac:dyDescent="0.3">
      <c r="A1564" t="s">
        <v>378</v>
      </c>
      <c r="B1564" t="s">
        <v>1747</v>
      </c>
      <c r="C1564" t="s">
        <v>45</v>
      </c>
      <c r="D1564" t="s">
        <v>1748</v>
      </c>
      <c r="E1564">
        <v>126495</v>
      </c>
      <c r="F1564" t="s">
        <v>27</v>
      </c>
      <c r="G1564" t="s">
        <v>28</v>
      </c>
      <c r="H1564" t="s">
        <v>29</v>
      </c>
      <c r="I1564" t="s">
        <v>64</v>
      </c>
      <c r="J1564">
        <v>1995</v>
      </c>
      <c r="K1564" t="s">
        <v>31</v>
      </c>
      <c r="L1564">
        <v>0</v>
      </c>
      <c r="M1564">
        <v>4.2</v>
      </c>
      <c r="N1564">
        <v>1</v>
      </c>
      <c r="O1564">
        <v>0</v>
      </c>
      <c r="P1564">
        <v>0</v>
      </c>
      <c r="Q1564">
        <v>0</v>
      </c>
      <c r="R1564">
        <v>1</v>
      </c>
      <c r="S1564">
        <v>1</v>
      </c>
      <c r="T1564" t="s">
        <v>1725</v>
      </c>
      <c r="U1564" t="s">
        <v>51</v>
      </c>
      <c r="V1564">
        <v>780</v>
      </c>
      <c r="W1564">
        <v>27</v>
      </c>
    </row>
    <row r="1565" spans="1:23" x14ac:dyDescent="0.3">
      <c r="A1565" t="s">
        <v>378</v>
      </c>
      <c r="B1565" t="s">
        <v>1747</v>
      </c>
      <c r="C1565" t="s">
        <v>45</v>
      </c>
      <c r="D1565" t="s">
        <v>2028</v>
      </c>
      <c r="E1565">
        <v>126495</v>
      </c>
      <c r="F1565" t="s">
        <v>27</v>
      </c>
      <c r="G1565" t="s">
        <v>28</v>
      </c>
      <c r="H1565" t="s">
        <v>29</v>
      </c>
      <c r="I1565" t="s">
        <v>64</v>
      </c>
      <c r="J1565">
        <v>1995</v>
      </c>
      <c r="K1565" t="s">
        <v>31</v>
      </c>
      <c r="L1565">
        <v>0</v>
      </c>
      <c r="M1565">
        <v>4.2</v>
      </c>
      <c r="N1565">
        <v>1</v>
      </c>
      <c r="O1565">
        <v>0</v>
      </c>
      <c r="P1565">
        <v>0</v>
      </c>
      <c r="Q1565">
        <v>0</v>
      </c>
      <c r="R1565">
        <v>1</v>
      </c>
      <c r="S1565">
        <v>1</v>
      </c>
      <c r="T1565" t="s">
        <v>1725</v>
      </c>
      <c r="U1565" t="s">
        <v>51</v>
      </c>
      <c r="V1565">
        <v>778</v>
      </c>
      <c r="W1565">
        <v>27</v>
      </c>
    </row>
    <row r="1566" spans="1:23" x14ac:dyDescent="0.3">
      <c r="A1566" t="s">
        <v>378</v>
      </c>
      <c r="B1566" t="s">
        <v>1747</v>
      </c>
      <c r="C1566" t="s">
        <v>45</v>
      </c>
      <c r="D1566" t="s">
        <v>2035</v>
      </c>
      <c r="E1566">
        <v>126495</v>
      </c>
      <c r="F1566" t="s">
        <v>27</v>
      </c>
      <c r="G1566" t="s">
        <v>28</v>
      </c>
      <c r="H1566" t="s">
        <v>29</v>
      </c>
      <c r="I1566" t="s">
        <v>64</v>
      </c>
      <c r="J1566">
        <v>1995</v>
      </c>
      <c r="K1566" t="s">
        <v>31</v>
      </c>
      <c r="L1566">
        <v>0</v>
      </c>
      <c r="M1566">
        <v>4.2</v>
      </c>
      <c r="N1566">
        <v>1</v>
      </c>
      <c r="O1566">
        <v>0</v>
      </c>
      <c r="P1566">
        <v>0</v>
      </c>
      <c r="Q1566">
        <v>0</v>
      </c>
      <c r="R1566">
        <v>1</v>
      </c>
      <c r="S1566">
        <v>1</v>
      </c>
      <c r="T1566" t="s">
        <v>1725</v>
      </c>
      <c r="U1566" t="s">
        <v>51</v>
      </c>
      <c r="V1566">
        <v>780</v>
      </c>
      <c r="W1566">
        <v>27</v>
      </c>
    </row>
    <row r="1567" spans="1:23" x14ac:dyDescent="0.3">
      <c r="A1567" t="s">
        <v>378</v>
      </c>
      <c r="B1567" t="s">
        <v>1747</v>
      </c>
      <c r="C1567" t="s">
        <v>45</v>
      </c>
      <c r="D1567" t="s">
        <v>2035</v>
      </c>
      <c r="E1567">
        <v>126495</v>
      </c>
      <c r="F1567" t="s">
        <v>27</v>
      </c>
      <c r="G1567" t="s">
        <v>28</v>
      </c>
      <c r="H1567" t="s">
        <v>29</v>
      </c>
      <c r="I1567" t="s">
        <v>64</v>
      </c>
      <c r="J1567">
        <v>1995</v>
      </c>
      <c r="K1567" t="s">
        <v>31</v>
      </c>
      <c r="L1567">
        <v>0</v>
      </c>
      <c r="M1567">
        <v>4.2</v>
      </c>
      <c r="N1567">
        <v>1</v>
      </c>
      <c r="O1567">
        <v>0</v>
      </c>
      <c r="P1567">
        <v>0</v>
      </c>
      <c r="Q1567">
        <v>0</v>
      </c>
      <c r="R1567">
        <v>1</v>
      </c>
      <c r="S1567">
        <v>1</v>
      </c>
      <c r="T1567" t="s">
        <v>1725</v>
      </c>
      <c r="U1567" t="s">
        <v>51</v>
      </c>
      <c r="V1567">
        <v>780</v>
      </c>
      <c r="W1567">
        <v>27</v>
      </c>
    </row>
    <row r="1568" spans="1:23" x14ac:dyDescent="0.3">
      <c r="A1568" t="s">
        <v>378</v>
      </c>
      <c r="B1568" t="s">
        <v>1747</v>
      </c>
      <c r="C1568" t="s">
        <v>45</v>
      </c>
      <c r="D1568" t="s">
        <v>1748</v>
      </c>
      <c r="E1568">
        <v>126495</v>
      </c>
      <c r="F1568" t="s">
        <v>27</v>
      </c>
      <c r="G1568" t="s">
        <v>28</v>
      </c>
      <c r="H1568" t="s">
        <v>29</v>
      </c>
      <c r="I1568" t="s">
        <v>64</v>
      </c>
      <c r="J1568">
        <v>1995</v>
      </c>
      <c r="K1568" t="s">
        <v>31</v>
      </c>
      <c r="L1568">
        <v>0</v>
      </c>
      <c r="M1568">
        <v>4.2</v>
      </c>
      <c r="N1568">
        <v>1</v>
      </c>
      <c r="O1568">
        <v>0</v>
      </c>
      <c r="P1568">
        <v>0</v>
      </c>
      <c r="Q1568">
        <v>0</v>
      </c>
      <c r="R1568">
        <v>1</v>
      </c>
      <c r="S1568">
        <v>1</v>
      </c>
      <c r="T1568" t="s">
        <v>1725</v>
      </c>
      <c r="U1568" t="s">
        <v>51</v>
      </c>
      <c r="V1568">
        <v>780</v>
      </c>
      <c r="W1568">
        <v>27</v>
      </c>
    </row>
    <row r="1569" spans="1:23" x14ac:dyDescent="0.3">
      <c r="A1569" t="s">
        <v>1806</v>
      </c>
      <c r="B1569" t="s">
        <v>1807</v>
      </c>
      <c r="C1569" t="s">
        <v>160</v>
      </c>
      <c r="D1569" t="s">
        <v>1808</v>
      </c>
      <c r="E1569">
        <v>126627</v>
      </c>
      <c r="F1569" t="s">
        <v>27</v>
      </c>
      <c r="G1569" t="s">
        <v>28</v>
      </c>
      <c r="H1569" t="s">
        <v>120</v>
      </c>
      <c r="I1569" t="s">
        <v>1428</v>
      </c>
      <c r="J1569">
        <v>1965</v>
      </c>
      <c r="K1569" t="s">
        <v>31</v>
      </c>
      <c r="L1569">
        <v>0</v>
      </c>
      <c r="M1569">
        <v>4.0999999999999996</v>
      </c>
      <c r="N1569">
        <v>0</v>
      </c>
      <c r="O1569">
        <v>0</v>
      </c>
      <c r="P1569">
        <v>0</v>
      </c>
      <c r="Q1569">
        <v>0</v>
      </c>
      <c r="R1569">
        <v>0</v>
      </c>
      <c r="S1569">
        <v>1</v>
      </c>
      <c r="T1569" t="s">
        <v>1725</v>
      </c>
      <c r="U1569" t="s">
        <v>51</v>
      </c>
      <c r="V1569">
        <v>387</v>
      </c>
      <c r="W1569">
        <v>57</v>
      </c>
    </row>
    <row r="1570" spans="1:23" x14ac:dyDescent="0.3">
      <c r="A1570" t="s">
        <v>76</v>
      </c>
      <c r="B1570" t="s">
        <v>628</v>
      </c>
      <c r="C1570" t="s">
        <v>78</v>
      </c>
      <c r="D1570" t="s">
        <v>629</v>
      </c>
      <c r="E1570">
        <v>126650</v>
      </c>
      <c r="F1570" t="s">
        <v>27</v>
      </c>
      <c r="G1570" t="s">
        <v>28</v>
      </c>
      <c r="H1570" t="s">
        <v>80</v>
      </c>
      <c r="I1570" t="s">
        <v>81</v>
      </c>
      <c r="J1570">
        <v>1914</v>
      </c>
      <c r="K1570" t="s">
        <v>82</v>
      </c>
      <c r="L1570">
        <v>0</v>
      </c>
      <c r="M1570">
        <v>4.2</v>
      </c>
      <c r="N1570">
        <v>1</v>
      </c>
      <c r="O1570">
        <v>0</v>
      </c>
      <c r="P1570">
        <v>1</v>
      </c>
      <c r="Q1570">
        <v>1</v>
      </c>
      <c r="R1570">
        <v>0</v>
      </c>
      <c r="S1570">
        <v>1</v>
      </c>
      <c r="T1570" t="s">
        <v>32</v>
      </c>
      <c r="U1570" t="s">
        <v>51</v>
      </c>
      <c r="V1570">
        <v>610</v>
      </c>
      <c r="W1570">
        <v>108</v>
      </c>
    </row>
    <row r="1571" spans="1:23" x14ac:dyDescent="0.3">
      <c r="A1571" t="s">
        <v>76</v>
      </c>
      <c r="B1571" t="s">
        <v>628</v>
      </c>
      <c r="C1571" t="s">
        <v>78</v>
      </c>
      <c r="D1571" t="s">
        <v>629</v>
      </c>
      <c r="E1571">
        <v>126650</v>
      </c>
      <c r="F1571" t="s">
        <v>27</v>
      </c>
      <c r="G1571" t="s">
        <v>28</v>
      </c>
      <c r="H1571" t="s">
        <v>80</v>
      </c>
      <c r="I1571" t="s">
        <v>81</v>
      </c>
      <c r="J1571">
        <v>1914</v>
      </c>
      <c r="K1571" t="s">
        <v>82</v>
      </c>
      <c r="L1571">
        <v>0</v>
      </c>
      <c r="M1571">
        <v>4.2</v>
      </c>
      <c r="N1571">
        <v>1</v>
      </c>
      <c r="O1571">
        <v>0</v>
      </c>
      <c r="P1571">
        <v>1</v>
      </c>
      <c r="Q1571">
        <v>1</v>
      </c>
      <c r="R1571">
        <v>0</v>
      </c>
      <c r="S1571">
        <v>1</v>
      </c>
      <c r="T1571" t="s">
        <v>32</v>
      </c>
      <c r="U1571" t="s">
        <v>51</v>
      </c>
      <c r="V1571">
        <v>610</v>
      </c>
      <c r="W1571">
        <v>108</v>
      </c>
    </row>
    <row r="1572" spans="1:23" x14ac:dyDescent="0.3">
      <c r="A1572" t="s">
        <v>76</v>
      </c>
      <c r="B1572" t="s">
        <v>628</v>
      </c>
      <c r="C1572" t="s">
        <v>78</v>
      </c>
      <c r="D1572" t="s">
        <v>1746</v>
      </c>
      <c r="E1572">
        <v>126650</v>
      </c>
      <c r="F1572" t="s">
        <v>27</v>
      </c>
      <c r="G1572" t="s">
        <v>28</v>
      </c>
      <c r="H1572" t="s">
        <v>80</v>
      </c>
      <c r="I1572" t="s">
        <v>81</v>
      </c>
      <c r="J1572">
        <v>1914</v>
      </c>
      <c r="K1572" t="s">
        <v>82</v>
      </c>
      <c r="L1572">
        <v>0</v>
      </c>
      <c r="M1572">
        <v>4.2</v>
      </c>
      <c r="N1572">
        <v>1</v>
      </c>
      <c r="O1572">
        <v>0</v>
      </c>
      <c r="P1572">
        <v>1</v>
      </c>
      <c r="Q1572">
        <v>1</v>
      </c>
      <c r="R1572">
        <v>0</v>
      </c>
      <c r="S1572">
        <v>1</v>
      </c>
      <c r="T1572" t="s">
        <v>32</v>
      </c>
      <c r="U1572" t="s">
        <v>51</v>
      </c>
      <c r="V1572">
        <v>612</v>
      </c>
      <c r="W1572">
        <v>108</v>
      </c>
    </row>
    <row r="1573" spans="1:23" x14ac:dyDescent="0.3">
      <c r="A1573" t="s">
        <v>76</v>
      </c>
      <c r="B1573" t="s">
        <v>628</v>
      </c>
      <c r="C1573" t="s">
        <v>78</v>
      </c>
      <c r="D1573" t="s">
        <v>2029</v>
      </c>
      <c r="E1573">
        <v>126650</v>
      </c>
      <c r="F1573" t="s">
        <v>27</v>
      </c>
      <c r="G1573" t="s">
        <v>28</v>
      </c>
      <c r="H1573" t="s">
        <v>80</v>
      </c>
      <c r="I1573" t="s">
        <v>81</v>
      </c>
      <c r="J1573">
        <v>1914</v>
      </c>
      <c r="K1573" t="s">
        <v>82</v>
      </c>
      <c r="L1573">
        <v>0</v>
      </c>
      <c r="M1573">
        <v>4.2</v>
      </c>
      <c r="N1573">
        <v>1</v>
      </c>
      <c r="O1573">
        <v>0</v>
      </c>
      <c r="P1573">
        <v>1</v>
      </c>
      <c r="Q1573">
        <v>1</v>
      </c>
      <c r="R1573">
        <v>0</v>
      </c>
      <c r="S1573">
        <v>1</v>
      </c>
      <c r="T1573" t="s">
        <v>32</v>
      </c>
      <c r="U1573" t="s">
        <v>51</v>
      </c>
      <c r="V1573">
        <v>612</v>
      </c>
      <c r="W1573">
        <v>108</v>
      </c>
    </row>
    <row r="1574" spans="1:23" x14ac:dyDescent="0.3">
      <c r="A1574" t="s">
        <v>76</v>
      </c>
      <c r="B1574" t="s">
        <v>628</v>
      </c>
      <c r="C1574" t="s">
        <v>78</v>
      </c>
      <c r="D1574" t="s">
        <v>2029</v>
      </c>
      <c r="E1574">
        <v>126650</v>
      </c>
      <c r="F1574" t="s">
        <v>27</v>
      </c>
      <c r="G1574" t="s">
        <v>28</v>
      </c>
      <c r="H1574" t="s">
        <v>80</v>
      </c>
      <c r="I1574" t="s">
        <v>81</v>
      </c>
      <c r="J1574">
        <v>1914</v>
      </c>
      <c r="K1574" t="s">
        <v>82</v>
      </c>
      <c r="L1574">
        <v>0</v>
      </c>
      <c r="M1574">
        <v>4.2</v>
      </c>
      <c r="N1574">
        <v>1</v>
      </c>
      <c r="O1574">
        <v>0</v>
      </c>
      <c r="P1574">
        <v>1</v>
      </c>
      <c r="Q1574">
        <v>1</v>
      </c>
      <c r="R1574">
        <v>0</v>
      </c>
      <c r="S1574">
        <v>1</v>
      </c>
      <c r="T1574" t="s">
        <v>32</v>
      </c>
      <c r="U1574" t="s">
        <v>51</v>
      </c>
      <c r="V1574">
        <v>612</v>
      </c>
      <c r="W1574">
        <v>108</v>
      </c>
    </row>
    <row r="1575" spans="1:23" x14ac:dyDescent="0.3">
      <c r="A1575" t="s">
        <v>76</v>
      </c>
      <c r="B1575" t="s">
        <v>628</v>
      </c>
      <c r="C1575" t="s">
        <v>78</v>
      </c>
      <c r="D1575" t="s">
        <v>2029</v>
      </c>
      <c r="E1575">
        <v>126650</v>
      </c>
      <c r="F1575" t="s">
        <v>27</v>
      </c>
      <c r="G1575" t="s">
        <v>28</v>
      </c>
      <c r="H1575" t="s">
        <v>80</v>
      </c>
      <c r="I1575" t="s">
        <v>81</v>
      </c>
      <c r="J1575">
        <v>1914</v>
      </c>
      <c r="K1575" t="s">
        <v>82</v>
      </c>
      <c r="L1575">
        <v>0</v>
      </c>
      <c r="M1575">
        <v>4.2</v>
      </c>
      <c r="N1575">
        <v>1</v>
      </c>
      <c r="O1575">
        <v>0</v>
      </c>
      <c r="P1575">
        <v>1</v>
      </c>
      <c r="Q1575">
        <v>1</v>
      </c>
      <c r="R1575">
        <v>0</v>
      </c>
      <c r="S1575">
        <v>1</v>
      </c>
      <c r="T1575" t="s">
        <v>32</v>
      </c>
      <c r="U1575" t="s">
        <v>51</v>
      </c>
      <c r="V1575">
        <v>612</v>
      </c>
      <c r="W1575">
        <v>108</v>
      </c>
    </row>
    <row r="1576" spans="1:23" x14ac:dyDescent="0.3">
      <c r="A1576" t="s">
        <v>76</v>
      </c>
      <c r="B1576" t="s">
        <v>628</v>
      </c>
      <c r="C1576" t="s">
        <v>78</v>
      </c>
      <c r="D1576" t="s">
        <v>1746</v>
      </c>
      <c r="E1576">
        <v>126650</v>
      </c>
      <c r="F1576" t="s">
        <v>27</v>
      </c>
      <c r="G1576" t="s">
        <v>28</v>
      </c>
      <c r="H1576" t="s">
        <v>80</v>
      </c>
      <c r="I1576" t="s">
        <v>81</v>
      </c>
      <c r="J1576">
        <v>1914</v>
      </c>
      <c r="K1576" t="s">
        <v>82</v>
      </c>
      <c r="L1576">
        <v>0</v>
      </c>
      <c r="M1576">
        <v>4.2</v>
      </c>
      <c r="N1576">
        <v>1</v>
      </c>
      <c r="O1576">
        <v>0</v>
      </c>
      <c r="P1576">
        <v>1</v>
      </c>
      <c r="Q1576">
        <v>1</v>
      </c>
      <c r="R1576">
        <v>0</v>
      </c>
      <c r="S1576">
        <v>1</v>
      </c>
      <c r="T1576" t="s">
        <v>32</v>
      </c>
      <c r="U1576" t="s">
        <v>51</v>
      </c>
      <c r="V1576">
        <v>612</v>
      </c>
      <c r="W1576">
        <v>108</v>
      </c>
    </row>
    <row r="1577" spans="1:23" x14ac:dyDescent="0.3">
      <c r="A1577" t="s">
        <v>950</v>
      </c>
      <c r="B1577" t="s">
        <v>951</v>
      </c>
      <c r="C1577" t="s">
        <v>36</v>
      </c>
      <c r="D1577" t="s">
        <v>952</v>
      </c>
      <c r="E1577">
        <v>127000</v>
      </c>
      <c r="F1577" t="s">
        <v>56</v>
      </c>
      <c r="G1577" t="s">
        <v>56</v>
      </c>
      <c r="H1577" t="s">
        <v>56</v>
      </c>
      <c r="I1577" t="s">
        <v>56</v>
      </c>
      <c r="K1577" t="s">
        <v>56</v>
      </c>
      <c r="L1577">
        <v>1</v>
      </c>
      <c r="N1577">
        <v>1</v>
      </c>
      <c r="O1577">
        <v>0</v>
      </c>
      <c r="P1577">
        <v>1</v>
      </c>
      <c r="Q1577">
        <v>0</v>
      </c>
      <c r="R1577">
        <v>0</v>
      </c>
      <c r="S1577">
        <v>0</v>
      </c>
      <c r="T1577" t="s">
        <v>222</v>
      </c>
      <c r="U1577" t="s">
        <v>42</v>
      </c>
      <c r="V1577">
        <v>95</v>
      </c>
    </row>
    <row r="1578" spans="1:23" x14ac:dyDescent="0.3">
      <c r="A1578" t="s">
        <v>950</v>
      </c>
      <c r="B1578" t="s">
        <v>951</v>
      </c>
      <c r="C1578" t="s">
        <v>36</v>
      </c>
      <c r="D1578" t="s">
        <v>952</v>
      </c>
      <c r="E1578">
        <v>127000</v>
      </c>
      <c r="F1578" t="s">
        <v>56</v>
      </c>
      <c r="G1578" t="s">
        <v>56</v>
      </c>
      <c r="H1578" t="s">
        <v>56</v>
      </c>
      <c r="I1578" t="s">
        <v>56</v>
      </c>
      <c r="K1578" t="s">
        <v>56</v>
      </c>
      <c r="L1578">
        <v>1</v>
      </c>
      <c r="N1578">
        <v>1</v>
      </c>
      <c r="O1578">
        <v>0</v>
      </c>
      <c r="P1578">
        <v>1</v>
      </c>
      <c r="Q1578">
        <v>0</v>
      </c>
      <c r="R1578">
        <v>0</v>
      </c>
      <c r="S1578">
        <v>0</v>
      </c>
      <c r="T1578" t="s">
        <v>222</v>
      </c>
      <c r="U1578" t="s">
        <v>42</v>
      </c>
      <c r="V1578">
        <v>95</v>
      </c>
    </row>
    <row r="1579" spans="1:23" x14ac:dyDescent="0.3">
      <c r="A1579" t="s">
        <v>950</v>
      </c>
      <c r="B1579" t="s">
        <v>951</v>
      </c>
      <c r="C1579" t="s">
        <v>36</v>
      </c>
      <c r="D1579" t="s">
        <v>952</v>
      </c>
      <c r="E1579">
        <v>127000</v>
      </c>
      <c r="F1579" t="s">
        <v>56</v>
      </c>
      <c r="G1579" t="s">
        <v>56</v>
      </c>
      <c r="H1579" t="s">
        <v>56</v>
      </c>
      <c r="I1579" t="s">
        <v>56</v>
      </c>
      <c r="K1579" t="s">
        <v>56</v>
      </c>
      <c r="L1579">
        <v>1</v>
      </c>
      <c r="N1579">
        <v>1</v>
      </c>
      <c r="O1579">
        <v>0</v>
      </c>
      <c r="P1579">
        <v>1</v>
      </c>
      <c r="Q1579">
        <v>0</v>
      </c>
      <c r="R1579">
        <v>0</v>
      </c>
      <c r="S1579">
        <v>0</v>
      </c>
      <c r="T1579" t="s">
        <v>222</v>
      </c>
      <c r="U1579" t="s">
        <v>42</v>
      </c>
      <c r="V1579">
        <v>95</v>
      </c>
    </row>
    <row r="1580" spans="1:23" x14ac:dyDescent="0.3">
      <c r="A1580" t="s">
        <v>950</v>
      </c>
      <c r="B1580" t="s">
        <v>951</v>
      </c>
      <c r="C1580" t="s">
        <v>36</v>
      </c>
      <c r="D1580" t="s">
        <v>952</v>
      </c>
      <c r="E1580">
        <v>127000</v>
      </c>
      <c r="F1580" t="s">
        <v>56</v>
      </c>
      <c r="G1580" t="s">
        <v>56</v>
      </c>
      <c r="H1580" t="s">
        <v>56</v>
      </c>
      <c r="I1580" t="s">
        <v>56</v>
      </c>
      <c r="K1580" t="s">
        <v>56</v>
      </c>
      <c r="L1580">
        <v>1</v>
      </c>
      <c r="N1580">
        <v>1</v>
      </c>
      <c r="O1580">
        <v>0</v>
      </c>
      <c r="P1580">
        <v>1</v>
      </c>
      <c r="Q1580">
        <v>0</v>
      </c>
      <c r="R1580">
        <v>0</v>
      </c>
      <c r="S1580">
        <v>0</v>
      </c>
      <c r="T1580" t="s">
        <v>222</v>
      </c>
      <c r="U1580" t="s">
        <v>42</v>
      </c>
      <c r="V1580">
        <v>95</v>
      </c>
    </row>
    <row r="1581" spans="1:23" x14ac:dyDescent="0.3">
      <c r="A1581" t="s">
        <v>950</v>
      </c>
      <c r="B1581" t="s">
        <v>951</v>
      </c>
      <c r="C1581" t="s">
        <v>36</v>
      </c>
      <c r="D1581" t="s">
        <v>952</v>
      </c>
      <c r="E1581">
        <v>127000</v>
      </c>
      <c r="F1581" t="s">
        <v>56</v>
      </c>
      <c r="G1581" t="s">
        <v>56</v>
      </c>
      <c r="H1581" t="s">
        <v>56</v>
      </c>
      <c r="I1581" t="s">
        <v>56</v>
      </c>
      <c r="K1581" t="s">
        <v>56</v>
      </c>
      <c r="L1581">
        <v>1</v>
      </c>
      <c r="N1581">
        <v>1</v>
      </c>
      <c r="O1581">
        <v>0</v>
      </c>
      <c r="P1581">
        <v>1</v>
      </c>
      <c r="Q1581">
        <v>0</v>
      </c>
      <c r="R1581">
        <v>0</v>
      </c>
      <c r="S1581">
        <v>0</v>
      </c>
      <c r="T1581" t="s">
        <v>222</v>
      </c>
      <c r="U1581" t="s">
        <v>42</v>
      </c>
      <c r="V1581">
        <v>95</v>
      </c>
    </row>
    <row r="1582" spans="1:23" x14ac:dyDescent="0.3">
      <c r="A1582" t="s">
        <v>950</v>
      </c>
      <c r="B1582" t="s">
        <v>951</v>
      </c>
      <c r="C1582" t="s">
        <v>36</v>
      </c>
      <c r="D1582" t="s">
        <v>952</v>
      </c>
      <c r="E1582">
        <v>127000</v>
      </c>
      <c r="F1582" t="s">
        <v>56</v>
      </c>
      <c r="G1582" t="s">
        <v>56</v>
      </c>
      <c r="H1582" t="s">
        <v>56</v>
      </c>
      <c r="I1582" t="s">
        <v>56</v>
      </c>
      <c r="K1582" t="s">
        <v>56</v>
      </c>
      <c r="L1582">
        <v>1</v>
      </c>
      <c r="N1582">
        <v>1</v>
      </c>
      <c r="O1582">
        <v>0</v>
      </c>
      <c r="P1582">
        <v>1</v>
      </c>
      <c r="Q1582">
        <v>0</v>
      </c>
      <c r="R1582">
        <v>0</v>
      </c>
      <c r="S1582">
        <v>0</v>
      </c>
      <c r="T1582" t="s">
        <v>222</v>
      </c>
      <c r="U1582" t="s">
        <v>42</v>
      </c>
      <c r="V1582">
        <v>95</v>
      </c>
    </row>
    <row r="1583" spans="1:23" x14ac:dyDescent="0.3">
      <c r="A1583" t="s">
        <v>937</v>
      </c>
      <c r="B1583" t="s">
        <v>1759</v>
      </c>
      <c r="C1583" t="s">
        <v>356</v>
      </c>
      <c r="D1583" t="s">
        <v>1898</v>
      </c>
      <c r="E1583">
        <v>127000</v>
      </c>
      <c r="F1583" t="s">
        <v>27</v>
      </c>
      <c r="G1583" t="s">
        <v>28</v>
      </c>
      <c r="H1583" t="s">
        <v>29</v>
      </c>
      <c r="I1583" t="s">
        <v>30</v>
      </c>
      <c r="J1583">
        <v>1939</v>
      </c>
      <c r="K1583" t="s">
        <v>50</v>
      </c>
      <c r="L1583">
        <v>0</v>
      </c>
      <c r="M1583">
        <v>4.2</v>
      </c>
      <c r="N1583">
        <v>1</v>
      </c>
      <c r="O1583">
        <v>1</v>
      </c>
      <c r="P1583">
        <v>0</v>
      </c>
      <c r="Q1583">
        <v>1</v>
      </c>
      <c r="R1583">
        <v>1</v>
      </c>
      <c r="S1583">
        <v>1</v>
      </c>
      <c r="T1583" t="s">
        <v>1725</v>
      </c>
      <c r="U1583" t="s">
        <v>51</v>
      </c>
      <c r="V1583">
        <v>725</v>
      </c>
      <c r="W1583">
        <v>83</v>
      </c>
    </row>
    <row r="1584" spans="1:23" x14ac:dyDescent="0.3">
      <c r="A1584" t="s">
        <v>792</v>
      </c>
      <c r="B1584" t="s">
        <v>183</v>
      </c>
      <c r="C1584" t="s">
        <v>62</v>
      </c>
      <c r="D1584" t="s">
        <v>793</v>
      </c>
      <c r="E1584">
        <v>127026</v>
      </c>
      <c r="F1584" t="s">
        <v>47</v>
      </c>
      <c r="G1584" t="s">
        <v>48</v>
      </c>
      <c r="H1584" t="s">
        <v>248</v>
      </c>
      <c r="I1584" t="s">
        <v>249</v>
      </c>
      <c r="J1584">
        <v>2016</v>
      </c>
      <c r="K1584" t="s">
        <v>50</v>
      </c>
      <c r="L1584">
        <v>0</v>
      </c>
      <c r="M1584">
        <v>4.0999999999999996</v>
      </c>
      <c r="N1584">
        <v>1</v>
      </c>
      <c r="O1584">
        <v>0</v>
      </c>
      <c r="P1584">
        <v>0</v>
      </c>
      <c r="Q1584">
        <v>0</v>
      </c>
      <c r="R1584">
        <v>0</v>
      </c>
      <c r="S1584">
        <v>1</v>
      </c>
      <c r="T1584" t="s">
        <v>32</v>
      </c>
      <c r="U1584" t="s">
        <v>51</v>
      </c>
      <c r="V1584">
        <v>563</v>
      </c>
      <c r="W1584">
        <v>6</v>
      </c>
    </row>
    <row r="1585" spans="1:23" x14ac:dyDescent="0.3">
      <c r="A1585" t="s">
        <v>792</v>
      </c>
      <c r="B1585" t="s">
        <v>183</v>
      </c>
      <c r="C1585" t="s">
        <v>62</v>
      </c>
      <c r="D1585" t="s">
        <v>793</v>
      </c>
      <c r="E1585">
        <v>127026</v>
      </c>
      <c r="F1585" t="s">
        <v>47</v>
      </c>
      <c r="G1585" t="s">
        <v>48</v>
      </c>
      <c r="H1585" t="s">
        <v>248</v>
      </c>
      <c r="I1585" t="s">
        <v>249</v>
      </c>
      <c r="J1585">
        <v>2016</v>
      </c>
      <c r="K1585" t="s">
        <v>50</v>
      </c>
      <c r="L1585">
        <v>0</v>
      </c>
      <c r="M1585">
        <v>4.0999999999999996</v>
      </c>
      <c r="N1585">
        <v>1</v>
      </c>
      <c r="O1585">
        <v>0</v>
      </c>
      <c r="P1585">
        <v>0</v>
      </c>
      <c r="Q1585">
        <v>0</v>
      </c>
      <c r="R1585">
        <v>0</v>
      </c>
      <c r="S1585">
        <v>1</v>
      </c>
      <c r="T1585" t="s">
        <v>32</v>
      </c>
      <c r="U1585" t="s">
        <v>51</v>
      </c>
      <c r="V1585">
        <v>563</v>
      </c>
      <c r="W1585">
        <v>6</v>
      </c>
    </row>
    <row r="1586" spans="1:23" x14ac:dyDescent="0.3">
      <c r="A1586" t="s">
        <v>1095</v>
      </c>
      <c r="B1586" t="s">
        <v>1096</v>
      </c>
      <c r="C1586" t="s">
        <v>134</v>
      </c>
      <c r="D1586" t="s">
        <v>1097</v>
      </c>
      <c r="E1586">
        <v>127227</v>
      </c>
      <c r="F1586" t="s">
        <v>151</v>
      </c>
      <c r="G1586" t="s">
        <v>48</v>
      </c>
      <c r="H1586" t="s">
        <v>1005</v>
      </c>
      <c r="I1586" t="s">
        <v>1006</v>
      </c>
      <c r="J1586">
        <v>1984</v>
      </c>
      <c r="K1586" t="s">
        <v>166</v>
      </c>
      <c r="L1586">
        <v>0</v>
      </c>
      <c r="M1586">
        <v>4.8</v>
      </c>
      <c r="N1586">
        <v>1</v>
      </c>
      <c r="O1586">
        <v>0</v>
      </c>
      <c r="P1586">
        <v>0</v>
      </c>
      <c r="Q1586">
        <v>0</v>
      </c>
      <c r="R1586">
        <v>1</v>
      </c>
      <c r="S1586">
        <v>0</v>
      </c>
      <c r="T1586" t="s">
        <v>222</v>
      </c>
      <c r="U1586" t="s">
        <v>42</v>
      </c>
      <c r="V1586">
        <v>285</v>
      </c>
      <c r="W1586">
        <v>38</v>
      </c>
    </row>
    <row r="1587" spans="1:23" x14ac:dyDescent="0.3">
      <c r="A1587" t="s">
        <v>924</v>
      </c>
      <c r="B1587" t="s">
        <v>117</v>
      </c>
      <c r="C1587" t="s">
        <v>168</v>
      </c>
      <c r="D1587" t="s">
        <v>925</v>
      </c>
      <c r="E1587">
        <v>127499</v>
      </c>
      <c r="F1587" t="s">
        <v>27</v>
      </c>
      <c r="G1587" t="s">
        <v>48</v>
      </c>
      <c r="H1587" t="s">
        <v>110</v>
      </c>
      <c r="I1587" t="s">
        <v>111</v>
      </c>
      <c r="J1587">
        <v>1850</v>
      </c>
      <c r="K1587" t="s">
        <v>31</v>
      </c>
      <c r="L1587">
        <v>0</v>
      </c>
      <c r="M1587">
        <v>4</v>
      </c>
      <c r="N1587">
        <v>1</v>
      </c>
      <c r="O1587">
        <v>1</v>
      </c>
      <c r="P1587">
        <v>0</v>
      </c>
      <c r="Q1587">
        <v>0</v>
      </c>
      <c r="R1587">
        <v>1</v>
      </c>
      <c r="S1587">
        <v>1</v>
      </c>
      <c r="T1587" t="s">
        <v>32</v>
      </c>
      <c r="U1587" t="s">
        <v>51</v>
      </c>
      <c r="V1587">
        <v>685</v>
      </c>
      <c r="W1587">
        <v>172</v>
      </c>
    </row>
    <row r="1588" spans="1:23" x14ac:dyDescent="0.3">
      <c r="A1588" t="s">
        <v>412</v>
      </c>
      <c r="B1588" t="s">
        <v>413</v>
      </c>
      <c r="C1588" t="s">
        <v>45</v>
      </c>
      <c r="D1588" t="s">
        <v>414</v>
      </c>
      <c r="E1588">
        <v>127500</v>
      </c>
      <c r="F1588" t="s">
        <v>27</v>
      </c>
      <c r="G1588" t="s">
        <v>28</v>
      </c>
      <c r="H1588" t="s">
        <v>110</v>
      </c>
      <c r="I1588" t="s">
        <v>415</v>
      </c>
      <c r="J1588">
        <v>1850</v>
      </c>
      <c r="K1588" t="s">
        <v>31</v>
      </c>
      <c r="L1588">
        <v>0</v>
      </c>
      <c r="M1588">
        <v>4.3</v>
      </c>
      <c r="N1588">
        <v>1</v>
      </c>
      <c r="O1588">
        <v>0</v>
      </c>
      <c r="P1588">
        <v>0</v>
      </c>
      <c r="Q1588">
        <v>0</v>
      </c>
      <c r="R1588">
        <v>1</v>
      </c>
      <c r="S1588">
        <v>1</v>
      </c>
      <c r="T1588" t="s">
        <v>32</v>
      </c>
      <c r="U1588" t="s">
        <v>51</v>
      </c>
      <c r="V1588">
        <v>608</v>
      </c>
      <c r="W1588">
        <v>172</v>
      </c>
    </row>
    <row r="1589" spans="1:23" x14ac:dyDescent="0.3">
      <c r="A1589" t="s">
        <v>412</v>
      </c>
      <c r="B1589" t="s">
        <v>413</v>
      </c>
      <c r="C1589" t="s">
        <v>45</v>
      </c>
      <c r="D1589" t="s">
        <v>424</v>
      </c>
      <c r="E1589">
        <v>127500</v>
      </c>
      <c r="F1589" t="s">
        <v>27</v>
      </c>
      <c r="G1589" t="s">
        <v>28</v>
      </c>
      <c r="H1589" t="s">
        <v>110</v>
      </c>
      <c r="I1589" t="s">
        <v>415</v>
      </c>
      <c r="J1589">
        <v>1850</v>
      </c>
      <c r="K1589" t="s">
        <v>31</v>
      </c>
      <c r="L1589">
        <v>0</v>
      </c>
      <c r="M1589">
        <v>4.3</v>
      </c>
      <c r="N1589">
        <v>1</v>
      </c>
      <c r="O1589">
        <v>0</v>
      </c>
      <c r="P1589">
        <v>0</v>
      </c>
      <c r="Q1589">
        <v>0</v>
      </c>
      <c r="R1589">
        <v>1</v>
      </c>
      <c r="S1589">
        <v>1</v>
      </c>
      <c r="T1589" t="s">
        <v>32</v>
      </c>
      <c r="U1589" t="s">
        <v>51</v>
      </c>
      <c r="V1589">
        <v>610</v>
      </c>
      <c r="W1589">
        <v>172</v>
      </c>
    </row>
    <row r="1590" spans="1:23" x14ac:dyDescent="0.3">
      <c r="A1590" t="s">
        <v>578</v>
      </c>
      <c r="B1590" t="s">
        <v>58</v>
      </c>
      <c r="C1590" t="s">
        <v>45</v>
      </c>
      <c r="D1590" t="s">
        <v>579</v>
      </c>
      <c r="E1590">
        <v>127500</v>
      </c>
      <c r="F1590" t="s">
        <v>47</v>
      </c>
      <c r="G1590" t="s">
        <v>28</v>
      </c>
      <c r="H1590" t="s">
        <v>29</v>
      </c>
      <c r="I1590" t="s">
        <v>49</v>
      </c>
      <c r="J1590">
        <v>2005</v>
      </c>
      <c r="K1590" t="s">
        <v>50</v>
      </c>
      <c r="L1590">
        <v>0</v>
      </c>
      <c r="M1590">
        <v>3.4</v>
      </c>
      <c r="N1590">
        <v>1</v>
      </c>
      <c r="O1590">
        <v>0</v>
      </c>
      <c r="P1590">
        <v>0</v>
      </c>
      <c r="Q1590">
        <v>0</v>
      </c>
      <c r="R1590">
        <v>0</v>
      </c>
      <c r="S1590">
        <v>0</v>
      </c>
      <c r="T1590" t="s">
        <v>32</v>
      </c>
      <c r="U1590" t="s">
        <v>51</v>
      </c>
      <c r="V1590">
        <v>567</v>
      </c>
      <c r="W1590">
        <v>17</v>
      </c>
    </row>
    <row r="1591" spans="1:23" x14ac:dyDescent="0.3">
      <c r="A1591" t="s">
        <v>578</v>
      </c>
      <c r="B1591" t="s">
        <v>58</v>
      </c>
      <c r="C1591" t="s">
        <v>45</v>
      </c>
      <c r="D1591" t="s">
        <v>579</v>
      </c>
      <c r="E1591">
        <v>127500</v>
      </c>
      <c r="F1591" t="s">
        <v>47</v>
      </c>
      <c r="G1591" t="s">
        <v>28</v>
      </c>
      <c r="H1591" t="s">
        <v>29</v>
      </c>
      <c r="I1591" t="s">
        <v>49</v>
      </c>
      <c r="J1591">
        <v>2005</v>
      </c>
      <c r="K1591" t="s">
        <v>50</v>
      </c>
      <c r="L1591">
        <v>0</v>
      </c>
      <c r="M1591">
        <v>3.4</v>
      </c>
      <c r="N1591">
        <v>1</v>
      </c>
      <c r="O1591">
        <v>0</v>
      </c>
      <c r="P1591">
        <v>0</v>
      </c>
      <c r="Q1591">
        <v>0</v>
      </c>
      <c r="R1591">
        <v>0</v>
      </c>
      <c r="S1591">
        <v>0</v>
      </c>
      <c r="T1591" t="s">
        <v>32</v>
      </c>
      <c r="U1591" t="s">
        <v>51</v>
      </c>
      <c r="V1591">
        <v>567</v>
      </c>
      <c r="W1591">
        <v>17</v>
      </c>
    </row>
    <row r="1592" spans="1:23" x14ac:dyDescent="0.3">
      <c r="A1592" t="s">
        <v>1189</v>
      </c>
      <c r="B1592" t="s">
        <v>387</v>
      </c>
      <c r="C1592" t="s">
        <v>36</v>
      </c>
      <c r="D1592" t="s">
        <v>1190</v>
      </c>
      <c r="E1592">
        <v>127500</v>
      </c>
      <c r="F1592" t="s">
        <v>60</v>
      </c>
      <c r="G1592" t="s">
        <v>48</v>
      </c>
      <c r="H1592" t="s">
        <v>29</v>
      </c>
      <c r="I1592" t="s">
        <v>69</v>
      </c>
      <c r="K1592" t="s">
        <v>173</v>
      </c>
      <c r="L1592">
        <v>0</v>
      </c>
      <c r="M1592">
        <v>3.7</v>
      </c>
      <c r="N1592">
        <v>1</v>
      </c>
      <c r="O1592">
        <v>0</v>
      </c>
      <c r="P1592">
        <v>0</v>
      </c>
      <c r="Q1592">
        <v>1</v>
      </c>
      <c r="R1592">
        <v>0</v>
      </c>
      <c r="S1592">
        <v>0</v>
      </c>
      <c r="T1592" t="s">
        <v>222</v>
      </c>
      <c r="U1592" t="s">
        <v>42</v>
      </c>
      <c r="V1592">
        <v>123</v>
      </c>
    </row>
    <row r="1593" spans="1:23" x14ac:dyDescent="0.3">
      <c r="A1593" t="s">
        <v>1046</v>
      </c>
      <c r="B1593" t="s">
        <v>387</v>
      </c>
      <c r="C1593" t="s">
        <v>394</v>
      </c>
      <c r="D1593" t="s">
        <v>1047</v>
      </c>
      <c r="E1593">
        <v>127680</v>
      </c>
      <c r="F1593" t="s">
        <v>60</v>
      </c>
      <c r="G1593" t="s">
        <v>28</v>
      </c>
      <c r="H1593" t="s">
        <v>56</v>
      </c>
      <c r="I1593" t="s">
        <v>56</v>
      </c>
      <c r="K1593" t="s">
        <v>166</v>
      </c>
      <c r="L1593">
        <v>0</v>
      </c>
      <c r="M1593">
        <v>4.9000000000000004</v>
      </c>
      <c r="N1593">
        <v>1</v>
      </c>
      <c r="O1593">
        <v>0</v>
      </c>
      <c r="P1593">
        <v>0</v>
      </c>
      <c r="Q1593">
        <v>1</v>
      </c>
      <c r="R1593">
        <v>1</v>
      </c>
      <c r="S1593">
        <v>1</v>
      </c>
      <c r="T1593" t="s">
        <v>222</v>
      </c>
      <c r="U1593" t="s">
        <v>42</v>
      </c>
      <c r="V1593">
        <v>397</v>
      </c>
    </row>
    <row r="1594" spans="1:23" x14ac:dyDescent="0.3">
      <c r="A1594" t="s">
        <v>1046</v>
      </c>
      <c r="B1594" t="s">
        <v>387</v>
      </c>
      <c r="C1594" t="s">
        <v>394</v>
      </c>
      <c r="D1594" t="s">
        <v>1047</v>
      </c>
      <c r="E1594">
        <v>127680</v>
      </c>
      <c r="F1594" t="s">
        <v>60</v>
      </c>
      <c r="G1594" t="s">
        <v>28</v>
      </c>
      <c r="H1594" t="s">
        <v>56</v>
      </c>
      <c r="I1594" t="s">
        <v>56</v>
      </c>
      <c r="K1594" t="s">
        <v>166</v>
      </c>
      <c r="L1594">
        <v>0</v>
      </c>
      <c r="M1594">
        <v>4.9000000000000004</v>
      </c>
      <c r="N1594">
        <v>1</v>
      </c>
      <c r="O1594">
        <v>0</v>
      </c>
      <c r="P1594">
        <v>0</v>
      </c>
      <c r="Q1594">
        <v>1</v>
      </c>
      <c r="R1594">
        <v>1</v>
      </c>
      <c r="S1594">
        <v>1</v>
      </c>
      <c r="T1594" t="s">
        <v>222</v>
      </c>
      <c r="U1594" t="s">
        <v>42</v>
      </c>
      <c r="V1594">
        <v>397</v>
      </c>
    </row>
    <row r="1595" spans="1:23" x14ac:dyDescent="0.3">
      <c r="A1595" t="s">
        <v>1824</v>
      </c>
      <c r="B1595" t="s">
        <v>1825</v>
      </c>
      <c r="C1595" t="s">
        <v>656</v>
      </c>
      <c r="D1595" t="s">
        <v>1826</v>
      </c>
      <c r="E1595">
        <v>128826</v>
      </c>
      <c r="F1595" t="s">
        <v>67</v>
      </c>
      <c r="G1595" t="s">
        <v>28</v>
      </c>
      <c r="H1595" t="s">
        <v>101</v>
      </c>
      <c r="I1595" t="s">
        <v>102</v>
      </c>
      <c r="J1595">
        <v>2011</v>
      </c>
      <c r="K1595" t="s">
        <v>31</v>
      </c>
      <c r="L1595">
        <v>0</v>
      </c>
      <c r="M1595">
        <v>3.7</v>
      </c>
      <c r="N1595">
        <v>1</v>
      </c>
      <c r="O1595">
        <v>0</v>
      </c>
      <c r="P1595">
        <v>0</v>
      </c>
      <c r="Q1595">
        <v>1</v>
      </c>
      <c r="R1595">
        <v>1</v>
      </c>
      <c r="S1595">
        <v>1</v>
      </c>
      <c r="T1595" t="s">
        <v>1725</v>
      </c>
      <c r="U1595" t="s">
        <v>51</v>
      </c>
      <c r="V1595">
        <v>716</v>
      </c>
      <c r="W1595">
        <v>11</v>
      </c>
    </row>
    <row r="1596" spans="1:23" x14ac:dyDescent="0.3">
      <c r="A1596" t="s">
        <v>525</v>
      </c>
      <c r="B1596" t="s">
        <v>526</v>
      </c>
      <c r="C1596" t="s">
        <v>336</v>
      </c>
      <c r="D1596" t="s">
        <v>527</v>
      </c>
      <c r="E1596">
        <v>129500</v>
      </c>
      <c r="F1596" t="s">
        <v>67</v>
      </c>
      <c r="G1596" t="s">
        <v>48</v>
      </c>
      <c r="H1596" t="s">
        <v>29</v>
      </c>
      <c r="I1596" t="s">
        <v>64</v>
      </c>
      <c r="J1596">
        <v>1985</v>
      </c>
      <c r="K1596" t="s">
        <v>41</v>
      </c>
      <c r="L1596">
        <v>0</v>
      </c>
      <c r="M1596">
        <v>3.7</v>
      </c>
      <c r="N1596">
        <v>1</v>
      </c>
      <c r="O1596">
        <v>0</v>
      </c>
      <c r="P1596">
        <v>0</v>
      </c>
      <c r="Q1596">
        <v>1</v>
      </c>
      <c r="R1596">
        <v>1</v>
      </c>
      <c r="S1596">
        <v>1</v>
      </c>
      <c r="T1596" t="s">
        <v>32</v>
      </c>
      <c r="U1596" t="s">
        <v>51</v>
      </c>
      <c r="V1596">
        <v>606</v>
      </c>
      <c r="W1596">
        <v>37</v>
      </c>
    </row>
    <row r="1597" spans="1:23" x14ac:dyDescent="0.3">
      <c r="A1597" t="s">
        <v>525</v>
      </c>
      <c r="B1597" t="s">
        <v>526</v>
      </c>
      <c r="C1597" t="s">
        <v>336</v>
      </c>
      <c r="D1597" t="s">
        <v>527</v>
      </c>
      <c r="E1597">
        <v>129500</v>
      </c>
      <c r="F1597" t="s">
        <v>67</v>
      </c>
      <c r="G1597" t="s">
        <v>48</v>
      </c>
      <c r="H1597" t="s">
        <v>29</v>
      </c>
      <c r="I1597" t="s">
        <v>64</v>
      </c>
      <c r="J1597">
        <v>1985</v>
      </c>
      <c r="K1597" t="s">
        <v>41</v>
      </c>
      <c r="L1597">
        <v>0</v>
      </c>
      <c r="M1597">
        <v>3.7</v>
      </c>
      <c r="N1597">
        <v>1</v>
      </c>
      <c r="O1597">
        <v>0</v>
      </c>
      <c r="P1597">
        <v>0</v>
      </c>
      <c r="Q1597">
        <v>1</v>
      </c>
      <c r="R1597">
        <v>1</v>
      </c>
      <c r="S1597">
        <v>1</v>
      </c>
      <c r="T1597" t="s">
        <v>32</v>
      </c>
      <c r="U1597" t="s">
        <v>51</v>
      </c>
      <c r="V1597">
        <v>606</v>
      </c>
      <c r="W1597">
        <v>37</v>
      </c>
    </row>
    <row r="1598" spans="1:23" x14ac:dyDescent="0.3">
      <c r="A1598" t="s">
        <v>525</v>
      </c>
      <c r="B1598" t="s">
        <v>526</v>
      </c>
      <c r="C1598" t="s">
        <v>336</v>
      </c>
      <c r="D1598" t="s">
        <v>527</v>
      </c>
      <c r="E1598">
        <v>129500</v>
      </c>
      <c r="F1598" t="s">
        <v>67</v>
      </c>
      <c r="G1598" t="s">
        <v>48</v>
      </c>
      <c r="H1598" t="s">
        <v>29</v>
      </c>
      <c r="I1598" t="s">
        <v>64</v>
      </c>
      <c r="J1598">
        <v>1985</v>
      </c>
      <c r="K1598" t="s">
        <v>41</v>
      </c>
      <c r="L1598">
        <v>0</v>
      </c>
      <c r="M1598">
        <v>3.7</v>
      </c>
      <c r="N1598">
        <v>1</v>
      </c>
      <c r="O1598">
        <v>0</v>
      </c>
      <c r="P1598">
        <v>0</v>
      </c>
      <c r="Q1598">
        <v>1</v>
      </c>
      <c r="R1598">
        <v>1</v>
      </c>
      <c r="S1598">
        <v>1</v>
      </c>
      <c r="T1598" t="s">
        <v>32</v>
      </c>
      <c r="U1598" t="s">
        <v>51</v>
      </c>
      <c r="V1598">
        <v>606</v>
      </c>
      <c r="W1598">
        <v>37</v>
      </c>
    </row>
    <row r="1599" spans="1:23" x14ac:dyDescent="0.3">
      <c r="A1599" t="s">
        <v>525</v>
      </c>
      <c r="B1599" t="s">
        <v>526</v>
      </c>
      <c r="C1599" t="s">
        <v>336</v>
      </c>
      <c r="D1599" t="s">
        <v>527</v>
      </c>
      <c r="E1599">
        <v>129500</v>
      </c>
      <c r="F1599" t="s">
        <v>67</v>
      </c>
      <c r="G1599" t="s">
        <v>48</v>
      </c>
      <c r="H1599" t="s">
        <v>29</v>
      </c>
      <c r="I1599" t="s">
        <v>64</v>
      </c>
      <c r="J1599">
        <v>1985</v>
      </c>
      <c r="K1599" t="s">
        <v>41</v>
      </c>
      <c r="L1599">
        <v>0</v>
      </c>
      <c r="M1599">
        <v>3.7</v>
      </c>
      <c r="N1599">
        <v>1</v>
      </c>
      <c r="O1599">
        <v>0</v>
      </c>
      <c r="P1599">
        <v>0</v>
      </c>
      <c r="Q1599">
        <v>1</v>
      </c>
      <c r="R1599">
        <v>1</v>
      </c>
      <c r="S1599">
        <v>1</v>
      </c>
      <c r="T1599" t="s">
        <v>32</v>
      </c>
      <c r="U1599" t="s">
        <v>51</v>
      </c>
      <c r="V1599">
        <v>606</v>
      </c>
      <c r="W1599">
        <v>37</v>
      </c>
    </row>
    <row r="1600" spans="1:23" x14ac:dyDescent="0.3">
      <c r="A1600" t="s">
        <v>525</v>
      </c>
      <c r="B1600" t="s">
        <v>526</v>
      </c>
      <c r="C1600" t="s">
        <v>336</v>
      </c>
      <c r="D1600" t="s">
        <v>527</v>
      </c>
      <c r="E1600">
        <v>129500</v>
      </c>
      <c r="F1600" t="s">
        <v>67</v>
      </c>
      <c r="G1600" t="s">
        <v>48</v>
      </c>
      <c r="H1600" t="s">
        <v>29</v>
      </c>
      <c r="I1600" t="s">
        <v>64</v>
      </c>
      <c r="J1600">
        <v>1985</v>
      </c>
      <c r="K1600" t="s">
        <v>41</v>
      </c>
      <c r="L1600">
        <v>0</v>
      </c>
      <c r="M1600">
        <v>3.7</v>
      </c>
      <c r="N1600">
        <v>1</v>
      </c>
      <c r="O1600">
        <v>0</v>
      </c>
      <c r="P1600">
        <v>0</v>
      </c>
      <c r="Q1600">
        <v>1</v>
      </c>
      <c r="R1600">
        <v>1</v>
      </c>
      <c r="S1600">
        <v>1</v>
      </c>
      <c r="T1600" t="s">
        <v>32</v>
      </c>
      <c r="U1600" t="s">
        <v>51</v>
      </c>
      <c r="V1600">
        <v>606</v>
      </c>
      <c r="W1600">
        <v>37</v>
      </c>
    </row>
    <row r="1601" spans="1:23" x14ac:dyDescent="0.3">
      <c r="A1601" t="s">
        <v>525</v>
      </c>
      <c r="B1601" t="s">
        <v>526</v>
      </c>
      <c r="C1601" t="s">
        <v>336</v>
      </c>
      <c r="D1601" t="s">
        <v>527</v>
      </c>
      <c r="E1601">
        <v>129500</v>
      </c>
      <c r="F1601" t="s">
        <v>67</v>
      </c>
      <c r="G1601" t="s">
        <v>48</v>
      </c>
      <c r="H1601" t="s">
        <v>29</v>
      </c>
      <c r="I1601" t="s">
        <v>64</v>
      </c>
      <c r="J1601">
        <v>1985</v>
      </c>
      <c r="K1601" t="s">
        <v>41</v>
      </c>
      <c r="L1601">
        <v>0</v>
      </c>
      <c r="M1601">
        <v>3.7</v>
      </c>
      <c r="N1601">
        <v>1</v>
      </c>
      <c r="O1601">
        <v>0</v>
      </c>
      <c r="P1601">
        <v>0</v>
      </c>
      <c r="Q1601">
        <v>1</v>
      </c>
      <c r="R1601">
        <v>1</v>
      </c>
      <c r="S1601">
        <v>1</v>
      </c>
      <c r="T1601" t="s">
        <v>32</v>
      </c>
      <c r="U1601" t="s">
        <v>51</v>
      </c>
      <c r="V1601">
        <v>606</v>
      </c>
      <c r="W1601">
        <v>37</v>
      </c>
    </row>
    <row r="1602" spans="1:23" x14ac:dyDescent="0.3">
      <c r="A1602" t="s">
        <v>525</v>
      </c>
      <c r="B1602" t="s">
        <v>526</v>
      </c>
      <c r="C1602" t="s">
        <v>336</v>
      </c>
      <c r="D1602" t="s">
        <v>527</v>
      </c>
      <c r="E1602">
        <v>129500</v>
      </c>
      <c r="F1602" t="s">
        <v>67</v>
      </c>
      <c r="G1602" t="s">
        <v>48</v>
      </c>
      <c r="H1602" t="s">
        <v>29</v>
      </c>
      <c r="I1602" t="s">
        <v>64</v>
      </c>
      <c r="J1602">
        <v>1985</v>
      </c>
      <c r="K1602" t="s">
        <v>41</v>
      </c>
      <c r="L1602">
        <v>0</v>
      </c>
      <c r="M1602">
        <v>3.7</v>
      </c>
      <c r="N1602">
        <v>1</v>
      </c>
      <c r="O1602">
        <v>0</v>
      </c>
      <c r="P1602">
        <v>0</v>
      </c>
      <c r="Q1602">
        <v>1</v>
      </c>
      <c r="R1602">
        <v>1</v>
      </c>
      <c r="S1602">
        <v>1</v>
      </c>
      <c r="T1602" t="s">
        <v>32</v>
      </c>
      <c r="U1602" t="s">
        <v>51</v>
      </c>
      <c r="V1602">
        <v>606</v>
      </c>
      <c r="W1602">
        <v>37</v>
      </c>
    </row>
    <row r="1603" spans="1:23" x14ac:dyDescent="0.3">
      <c r="A1603" t="s">
        <v>525</v>
      </c>
      <c r="B1603" t="s">
        <v>526</v>
      </c>
      <c r="C1603" t="s">
        <v>336</v>
      </c>
      <c r="D1603" t="s">
        <v>527</v>
      </c>
      <c r="E1603">
        <v>129500</v>
      </c>
      <c r="F1603" t="s">
        <v>67</v>
      </c>
      <c r="G1603" t="s">
        <v>48</v>
      </c>
      <c r="H1603" t="s">
        <v>29</v>
      </c>
      <c r="I1603" t="s">
        <v>64</v>
      </c>
      <c r="J1603">
        <v>1985</v>
      </c>
      <c r="K1603" t="s">
        <v>41</v>
      </c>
      <c r="L1603">
        <v>0</v>
      </c>
      <c r="M1603">
        <v>3.7</v>
      </c>
      <c r="N1603">
        <v>1</v>
      </c>
      <c r="O1603">
        <v>0</v>
      </c>
      <c r="P1603">
        <v>0</v>
      </c>
      <c r="Q1603">
        <v>1</v>
      </c>
      <c r="R1603">
        <v>1</v>
      </c>
      <c r="S1603">
        <v>1</v>
      </c>
      <c r="T1603" t="s">
        <v>32</v>
      </c>
      <c r="U1603" t="s">
        <v>51</v>
      </c>
      <c r="V1603">
        <v>606</v>
      </c>
      <c r="W1603">
        <v>37</v>
      </c>
    </row>
    <row r="1604" spans="1:23" x14ac:dyDescent="0.3">
      <c r="A1604" t="s">
        <v>525</v>
      </c>
      <c r="B1604" t="s">
        <v>526</v>
      </c>
      <c r="C1604" t="s">
        <v>336</v>
      </c>
      <c r="D1604" t="s">
        <v>527</v>
      </c>
      <c r="E1604">
        <v>129500</v>
      </c>
      <c r="F1604" t="s">
        <v>67</v>
      </c>
      <c r="G1604" t="s">
        <v>48</v>
      </c>
      <c r="H1604" t="s">
        <v>29</v>
      </c>
      <c r="I1604" t="s">
        <v>64</v>
      </c>
      <c r="J1604">
        <v>1985</v>
      </c>
      <c r="K1604" t="s">
        <v>41</v>
      </c>
      <c r="L1604">
        <v>0</v>
      </c>
      <c r="M1604">
        <v>3.7</v>
      </c>
      <c r="N1604">
        <v>1</v>
      </c>
      <c r="O1604">
        <v>0</v>
      </c>
      <c r="P1604">
        <v>0</v>
      </c>
      <c r="Q1604">
        <v>1</v>
      </c>
      <c r="R1604">
        <v>1</v>
      </c>
      <c r="S1604">
        <v>1</v>
      </c>
      <c r="T1604" t="s">
        <v>32</v>
      </c>
      <c r="U1604" t="s">
        <v>51</v>
      </c>
      <c r="V1604">
        <v>606</v>
      </c>
      <c r="W1604">
        <v>37</v>
      </c>
    </row>
    <row r="1605" spans="1:23" x14ac:dyDescent="0.3">
      <c r="A1605" t="s">
        <v>525</v>
      </c>
      <c r="B1605" t="s">
        <v>526</v>
      </c>
      <c r="C1605" t="s">
        <v>336</v>
      </c>
      <c r="D1605" t="s">
        <v>527</v>
      </c>
      <c r="E1605">
        <v>129500</v>
      </c>
      <c r="F1605" t="s">
        <v>67</v>
      </c>
      <c r="G1605" t="s">
        <v>48</v>
      </c>
      <c r="H1605" t="s">
        <v>29</v>
      </c>
      <c r="I1605" t="s">
        <v>64</v>
      </c>
      <c r="J1605">
        <v>1985</v>
      </c>
      <c r="K1605" t="s">
        <v>41</v>
      </c>
      <c r="L1605">
        <v>0</v>
      </c>
      <c r="M1605">
        <v>3.7</v>
      </c>
      <c r="N1605">
        <v>1</v>
      </c>
      <c r="O1605">
        <v>0</v>
      </c>
      <c r="P1605">
        <v>0</v>
      </c>
      <c r="Q1605">
        <v>1</v>
      </c>
      <c r="R1605">
        <v>1</v>
      </c>
      <c r="S1605">
        <v>1</v>
      </c>
      <c r="T1605" t="s">
        <v>32</v>
      </c>
      <c r="U1605" t="s">
        <v>51</v>
      </c>
      <c r="V1605">
        <v>606</v>
      </c>
      <c r="W1605">
        <v>37</v>
      </c>
    </row>
    <row r="1606" spans="1:23" x14ac:dyDescent="0.3">
      <c r="A1606" t="s">
        <v>525</v>
      </c>
      <c r="B1606" t="s">
        <v>526</v>
      </c>
      <c r="C1606" t="s">
        <v>336</v>
      </c>
      <c r="D1606" t="s">
        <v>527</v>
      </c>
      <c r="E1606">
        <v>129500</v>
      </c>
      <c r="F1606" t="s">
        <v>67</v>
      </c>
      <c r="G1606" t="s">
        <v>48</v>
      </c>
      <c r="H1606" t="s">
        <v>29</v>
      </c>
      <c r="I1606" t="s">
        <v>64</v>
      </c>
      <c r="J1606">
        <v>1985</v>
      </c>
      <c r="K1606" t="s">
        <v>41</v>
      </c>
      <c r="L1606">
        <v>0</v>
      </c>
      <c r="M1606">
        <v>3.7</v>
      </c>
      <c r="N1606">
        <v>1</v>
      </c>
      <c r="O1606">
        <v>0</v>
      </c>
      <c r="P1606">
        <v>0</v>
      </c>
      <c r="Q1606">
        <v>1</v>
      </c>
      <c r="R1606">
        <v>1</v>
      </c>
      <c r="S1606">
        <v>1</v>
      </c>
      <c r="T1606" t="s">
        <v>32</v>
      </c>
      <c r="U1606" t="s">
        <v>51</v>
      </c>
      <c r="V1606">
        <v>606</v>
      </c>
      <c r="W1606">
        <v>37</v>
      </c>
    </row>
    <row r="1607" spans="1:23" x14ac:dyDescent="0.3">
      <c r="A1607" t="s">
        <v>525</v>
      </c>
      <c r="B1607" t="s">
        <v>526</v>
      </c>
      <c r="C1607" t="s">
        <v>336</v>
      </c>
      <c r="D1607" t="s">
        <v>527</v>
      </c>
      <c r="E1607">
        <v>129500</v>
      </c>
      <c r="F1607" t="s">
        <v>67</v>
      </c>
      <c r="G1607" t="s">
        <v>48</v>
      </c>
      <c r="H1607" t="s">
        <v>29</v>
      </c>
      <c r="I1607" t="s">
        <v>64</v>
      </c>
      <c r="J1607">
        <v>1985</v>
      </c>
      <c r="K1607" t="s">
        <v>41</v>
      </c>
      <c r="L1607">
        <v>0</v>
      </c>
      <c r="M1607">
        <v>3.7</v>
      </c>
      <c r="N1607">
        <v>1</v>
      </c>
      <c r="O1607">
        <v>0</v>
      </c>
      <c r="P1607">
        <v>0</v>
      </c>
      <c r="Q1607">
        <v>1</v>
      </c>
      <c r="R1607">
        <v>1</v>
      </c>
      <c r="S1607">
        <v>1</v>
      </c>
      <c r="T1607" t="s">
        <v>32</v>
      </c>
      <c r="U1607" t="s">
        <v>51</v>
      </c>
      <c r="V1607">
        <v>606</v>
      </c>
      <c r="W1607">
        <v>37</v>
      </c>
    </row>
    <row r="1608" spans="1:23" x14ac:dyDescent="0.3">
      <c r="A1608" t="s">
        <v>525</v>
      </c>
      <c r="B1608" t="s">
        <v>526</v>
      </c>
      <c r="C1608" t="s">
        <v>336</v>
      </c>
      <c r="D1608" t="s">
        <v>527</v>
      </c>
      <c r="E1608">
        <v>129500</v>
      </c>
      <c r="F1608" t="s">
        <v>67</v>
      </c>
      <c r="G1608" t="s">
        <v>48</v>
      </c>
      <c r="H1608" t="s">
        <v>29</v>
      </c>
      <c r="I1608" t="s">
        <v>64</v>
      </c>
      <c r="J1608">
        <v>1985</v>
      </c>
      <c r="K1608" t="s">
        <v>41</v>
      </c>
      <c r="L1608">
        <v>0</v>
      </c>
      <c r="M1608">
        <v>3.7</v>
      </c>
      <c r="N1608">
        <v>1</v>
      </c>
      <c r="O1608">
        <v>0</v>
      </c>
      <c r="P1608">
        <v>0</v>
      </c>
      <c r="Q1608">
        <v>1</v>
      </c>
      <c r="R1608">
        <v>1</v>
      </c>
      <c r="S1608">
        <v>1</v>
      </c>
      <c r="T1608" t="s">
        <v>32</v>
      </c>
      <c r="U1608" t="s">
        <v>51</v>
      </c>
      <c r="V1608">
        <v>606</v>
      </c>
      <c r="W1608">
        <v>37</v>
      </c>
    </row>
    <row r="1609" spans="1:23" x14ac:dyDescent="0.3">
      <c r="A1609" t="s">
        <v>525</v>
      </c>
      <c r="B1609" t="s">
        <v>526</v>
      </c>
      <c r="C1609" t="s">
        <v>336</v>
      </c>
      <c r="D1609" t="s">
        <v>527</v>
      </c>
      <c r="E1609">
        <v>129500</v>
      </c>
      <c r="F1609" t="s">
        <v>67</v>
      </c>
      <c r="G1609" t="s">
        <v>48</v>
      </c>
      <c r="H1609" t="s">
        <v>29</v>
      </c>
      <c r="I1609" t="s">
        <v>64</v>
      </c>
      <c r="J1609">
        <v>1985</v>
      </c>
      <c r="K1609" t="s">
        <v>41</v>
      </c>
      <c r="L1609">
        <v>0</v>
      </c>
      <c r="M1609">
        <v>3.7</v>
      </c>
      <c r="N1609">
        <v>1</v>
      </c>
      <c r="O1609">
        <v>0</v>
      </c>
      <c r="P1609">
        <v>0</v>
      </c>
      <c r="Q1609">
        <v>1</v>
      </c>
      <c r="R1609">
        <v>1</v>
      </c>
      <c r="S1609">
        <v>1</v>
      </c>
      <c r="T1609" t="s">
        <v>32</v>
      </c>
      <c r="U1609" t="s">
        <v>51</v>
      </c>
      <c r="V1609">
        <v>606</v>
      </c>
      <c r="W1609">
        <v>37</v>
      </c>
    </row>
    <row r="1610" spans="1:23" x14ac:dyDescent="0.3">
      <c r="A1610" t="s">
        <v>525</v>
      </c>
      <c r="B1610" t="s">
        <v>526</v>
      </c>
      <c r="C1610" t="s">
        <v>336</v>
      </c>
      <c r="D1610" t="s">
        <v>527</v>
      </c>
      <c r="E1610">
        <v>129500</v>
      </c>
      <c r="F1610" t="s">
        <v>67</v>
      </c>
      <c r="G1610" t="s">
        <v>48</v>
      </c>
      <c r="H1610" t="s">
        <v>29</v>
      </c>
      <c r="I1610" t="s">
        <v>64</v>
      </c>
      <c r="J1610">
        <v>1985</v>
      </c>
      <c r="K1610" t="s">
        <v>41</v>
      </c>
      <c r="L1610">
        <v>0</v>
      </c>
      <c r="M1610">
        <v>3.7</v>
      </c>
      <c r="N1610">
        <v>1</v>
      </c>
      <c r="O1610">
        <v>0</v>
      </c>
      <c r="P1610">
        <v>0</v>
      </c>
      <c r="Q1610">
        <v>1</v>
      </c>
      <c r="R1610">
        <v>1</v>
      </c>
      <c r="S1610">
        <v>1</v>
      </c>
      <c r="T1610" t="s">
        <v>32</v>
      </c>
      <c r="U1610" t="s">
        <v>51</v>
      </c>
      <c r="V1610">
        <v>606</v>
      </c>
      <c r="W1610">
        <v>37</v>
      </c>
    </row>
    <row r="1611" spans="1:23" x14ac:dyDescent="0.3">
      <c r="A1611" t="s">
        <v>525</v>
      </c>
      <c r="B1611" t="s">
        <v>526</v>
      </c>
      <c r="C1611" t="s">
        <v>336</v>
      </c>
      <c r="D1611" t="s">
        <v>527</v>
      </c>
      <c r="E1611">
        <v>129500</v>
      </c>
      <c r="F1611" t="s">
        <v>67</v>
      </c>
      <c r="G1611" t="s">
        <v>48</v>
      </c>
      <c r="H1611" t="s">
        <v>29</v>
      </c>
      <c r="I1611" t="s">
        <v>64</v>
      </c>
      <c r="J1611">
        <v>1985</v>
      </c>
      <c r="K1611" t="s">
        <v>41</v>
      </c>
      <c r="L1611">
        <v>0</v>
      </c>
      <c r="M1611">
        <v>3.7</v>
      </c>
      <c r="N1611">
        <v>1</v>
      </c>
      <c r="O1611">
        <v>0</v>
      </c>
      <c r="P1611">
        <v>0</v>
      </c>
      <c r="Q1611">
        <v>1</v>
      </c>
      <c r="R1611">
        <v>1</v>
      </c>
      <c r="S1611">
        <v>1</v>
      </c>
      <c r="T1611" t="s">
        <v>32</v>
      </c>
      <c r="U1611" t="s">
        <v>51</v>
      </c>
      <c r="V1611">
        <v>606</v>
      </c>
      <c r="W1611">
        <v>37</v>
      </c>
    </row>
    <row r="1612" spans="1:23" x14ac:dyDescent="0.3">
      <c r="A1612" t="s">
        <v>525</v>
      </c>
      <c r="B1612" t="s">
        <v>526</v>
      </c>
      <c r="C1612" t="s">
        <v>336</v>
      </c>
      <c r="D1612" t="s">
        <v>527</v>
      </c>
      <c r="E1612">
        <v>129500</v>
      </c>
      <c r="F1612" t="s">
        <v>67</v>
      </c>
      <c r="G1612" t="s">
        <v>48</v>
      </c>
      <c r="H1612" t="s">
        <v>29</v>
      </c>
      <c r="I1612" t="s">
        <v>64</v>
      </c>
      <c r="J1612">
        <v>1985</v>
      </c>
      <c r="K1612" t="s">
        <v>41</v>
      </c>
      <c r="L1612">
        <v>0</v>
      </c>
      <c r="M1612">
        <v>3.7</v>
      </c>
      <c r="N1612">
        <v>1</v>
      </c>
      <c r="O1612">
        <v>0</v>
      </c>
      <c r="P1612">
        <v>0</v>
      </c>
      <c r="Q1612">
        <v>1</v>
      </c>
      <c r="R1612">
        <v>1</v>
      </c>
      <c r="S1612">
        <v>1</v>
      </c>
      <c r="T1612" t="s">
        <v>32</v>
      </c>
      <c r="U1612" t="s">
        <v>51</v>
      </c>
      <c r="V1612">
        <v>606</v>
      </c>
      <c r="W1612">
        <v>37</v>
      </c>
    </row>
    <row r="1613" spans="1:23" x14ac:dyDescent="0.3">
      <c r="A1613" t="s">
        <v>525</v>
      </c>
      <c r="B1613" t="s">
        <v>526</v>
      </c>
      <c r="C1613" t="s">
        <v>336</v>
      </c>
      <c r="D1613" t="s">
        <v>527</v>
      </c>
      <c r="E1613">
        <v>129500</v>
      </c>
      <c r="F1613" t="s">
        <v>67</v>
      </c>
      <c r="G1613" t="s">
        <v>48</v>
      </c>
      <c r="H1613" t="s">
        <v>29</v>
      </c>
      <c r="I1613" t="s">
        <v>64</v>
      </c>
      <c r="J1613">
        <v>1985</v>
      </c>
      <c r="K1613" t="s">
        <v>41</v>
      </c>
      <c r="L1613">
        <v>0</v>
      </c>
      <c r="M1613">
        <v>3.7</v>
      </c>
      <c r="N1613">
        <v>1</v>
      </c>
      <c r="O1613">
        <v>0</v>
      </c>
      <c r="P1613">
        <v>0</v>
      </c>
      <c r="Q1613">
        <v>1</v>
      </c>
      <c r="R1613">
        <v>1</v>
      </c>
      <c r="S1613">
        <v>1</v>
      </c>
      <c r="T1613" t="s">
        <v>32</v>
      </c>
      <c r="U1613" t="s">
        <v>51</v>
      </c>
      <c r="V1613">
        <v>606</v>
      </c>
      <c r="W1613">
        <v>37</v>
      </c>
    </row>
    <row r="1614" spans="1:23" x14ac:dyDescent="0.3">
      <c r="A1614" t="s">
        <v>525</v>
      </c>
      <c r="B1614" t="s">
        <v>526</v>
      </c>
      <c r="C1614" t="s">
        <v>336</v>
      </c>
      <c r="D1614" t="s">
        <v>527</v>
      </c>
      <c r="E1614">
        <v>129500</v>
      </c>
      <c r="F1614" t="s">
        <v>67</v>
      </c>
      <c r="G1614" t="s">
        <v>48</v>
      </c>
      <c r="H1614" t="s">
        <v>29</v>
      </c>
      <c r="I1614" t="s">
        <v>64</v>
      </c>
      <c r="J1614">
        <v>1985</v>
      </c>
      <c r="K1614" t="s">
        <v>41</v>
      </c>
      <c r="L1614">
        <v>0</v>
      </c>
      <c r="M1614">
        <v>3.7</v>
      </c>
      <c r="N1614">
        <v>1</v>
      </c>
      <c r="O1614">
        <v>0</v>
      </c>
      <c r="P1614">
        <v>0</v>
      </c>
      <c r="Q1614">
        <v>1</v>
      </c>
      <c r="R1614">
        <v>1</v>
      </c>
      <c r="S1614">
        <v>1</v>
      </c>
      <c r="T1614" t="s">
        <v>32</v>
      </c>
      <c r="U1614" t="s">
        <v>51</v>
      </c>
      <c r="V1614">
        <v>606</v>
      </c>
      <c r="W1614">
        <v>37</v>
      </c>
    </row>
    <row r="1615" spans="1:23" x14ac:dyDescent="0.3">
      <c r="A1615" t="s">
        <v>525</v>
      </c>
      <c r="B1615" t="s">
        <v>526</v>
      </c>
      <c r="C1615" t="s">
        <v>336</v>
      </c>
      <c r="D1615" t="s">
        <v>527</v>
      </c>
      <c r="E1615">
        <v>129500</v>
      </c>
      <c r="F1615" t="s">
        <v>67</v>
      </c>
      <c r="G1615" t="s">
        <v>48</v>
      </c>
      <c r="H1615" t="s">
        <v>29</v>
      </c>
      <c r="I1615" t="s">
        <v>64</v>
      </c>
      <c r="J1615">
        <v>1985</v>
      </c>
      <c r="K1615" t="s">
        <v>41</v>
      </c>
      <c r="L1615">
        <v>0</v>
      </c>
      <c r="M1615">
        <v>3.7</v>
      </c>
      <c r="N1615">
        <v>1</v>
      </c>
      <c r="O1615">
        <v>0</v>
      </c>
      <c r="P1615">
        <v>0</v>
      </c>
      <c r="Q1615">
        <v>1</v>
      </c>
      <c r="R1615">
        <v>1</v>
      </c>
      <c r="S1615">
        <v>1</v>
      </c>
      <c r="T1615" t="s">
        <v>32</v>
      </c>
      <c r="U1615" t="s">
        <v>51</v>
      </c>
      <c r="V1615">
        <v>606</v>
      </c>
      <c r="W1615">
        <v>37</v>
      </c>
    </row>
    <row r="1616" spans="1:23" x14ac:dyDescent="0.3">
      <c r="A1616" t="s">
        <v>525</v>
      </c>
      <c r="B1616" t="s">
        <v>526</v>
      </c>
      <c r="C1616" t="s">
        <v>336</v>
      </c>
      <c r="D1616" t="s">
        <v>527</v>
      </c>
      <c r="E1616">
        <v>129500</v>
      </c>
      <c r="F1616" t="s">
        <v>67</v>
      </c>
      <c r="G1616" t="s">
        <v>48</v>
      </c>
      <c r="H1616" t="s">
        <v>29</v>
      </c>
      <c r="I1616" t="s">
        <v>64</v>
      </c>
      <c r="J1616">
        <v>1985</v>
      </c>
      <c r="K1616" t="s">
        <v>41</v>
      </c>
      <c r="L1616">
        <v>0</v>
      </c>
      <c r="M1616">
        <v>3.7</v>
      </c>
      <c r="N1616">
        <v>1</v>
      </c>
      <c r="O1616">
        <v>0</v>
      </c>
      <c r="P1616">
        <v>0</v>
      </c>
      <c r="Q1616">
        <v>1</v>
      </c>
      <c r="R1616">
        <v>1</v>
      </c>
      <c r="S1616">
        <v>1</v>
      </c>
      <c r="T1616" t="s">
        <v>32</v>
      </c>
      <c r="U1616" t="s">
        <v>51</v>
      </c>
      <c r="V1616">
        <v>606</v>
      </c>
      <c r="W1616">
        <v>37</v>
      </c>
    </row>
    <row r="1617" spans="1:23" x14ac:dyDescent="0.3">
      <c r="A1617" t="s">
        <v>525</v>
      </c>
      <c r="B1617" t="s">
        <v>526</v>
      </c>
      <c r="C1617" t="s">
        <v>336</v>
      </c>
      <c r="D1617" t="s">
        <v>527</v>
      </c>
      <c r="E1617">
        <v>129500</v>
      </c>
      <c r="F1617" t="s">
        <v>67</v>
      </c>
      <c r="G1617" t="s">
        <v>48</v>
      </c>
      <c r="H1617" t="s">
        <v>29</v>
      </c>
      <c r="I1617" t="s">
        <v>64</v>
      </c>
      <c r="J1617">
        <v>1985</v>
      </c>
      <c r="K1617" t="s">
        <v>41</v>
      </c>
      <c r="L1617">
        <v>0</v>
      </c>
      <c r="M1617">
        <v>3.7</v>
      </c>
      <c r="N1617">
        <v>1</v>
      </c>
      <c r="O1617">
        <v>0</v>
      </c>
      <c r="P1617">
        <v>0</v>
      </c>
      <c r="Q1617">
        <v>1</v>
      </c>
      <c r="R1617">
        <v>1</v>
      </c>
      <c r="S1617">
        <v>1</v>
      </c>
      <c r="T1617" t="s">
        <v>32</v>
      </c>
      <c r="U1617" t="s">
        <v>51</v>
      </c>
      <c r="V1617">
        <v>606</v>
      </c>
      <c r="W1617">
        <v>37</v>
      </c>
    </row>
    <row r="1618" spans="1:23" x14ac:dyDescent="0.3">
      <c r="A1618" t="s">
        <v>103</v>
      </c>
      <c r="B1618" t="s">
        <v>104</v>
      </c>
      <c r="C1618" t="s">
        <v>36</v>
      </c>
      <c r="D1618" t="s">
        <v>105</v>
      </c>
      <c r="E1618">
        <v>130000</v>
      </c>
      <c r="F1618" t="s">
        <v>56</v>
      </c>
      <c r="G1618" t="s">
        <v>56</v>
      </c>
      <c r="H1618" t="s">
        <v>56</v>
      </c>
      <c r="I1618" t="s">
        <v>56</v>
      </c>
      <c r="K1618" t="s">
        <v>56</v>
      </c>
      <c r="L1618">
        <v>1</v>
      </c>
      <c r="N1618">
        <v>1</v>
      </c>
      <c r="O1618">
        <v>0</v>
      </c>
      <c r="P1618">
        <v>1</v>
      </c>
      <c r="Q1618">
        <v>0</v>
      </c>
      <c r="R1618">
        <v>0</v>
      </c>
      <c r="S1618">
        <v>1</v>
      </c>
      <c r="T1618" t="s">
        <v>32</v>
      </c>
      <c r="U1618" t="s">
        <v>42</v>
      </c>
      <c r="V1618">
        <v>190</v>
      </c>
    </row>
    <row r="1619" spans="1:23" x14ac:dyDescent="0.3">
      <c r="A1619" t="s">
        <v>213</v>
      </c>
      <c r="B1619" t="s">
        <v>58</v>
      </c>
      <c r="C1619" t="s">
        <v>36</v>
      </c>
      <c r="D1619" t="s">
        <v>214</v>
      </c>
      <c r="E1619">
        <v>130000</v>
      </c>
      <c r="F1619" t="s">
        <v>60</v>
      </c>
      <c r="G1619" t="s">
        <v>28</v>
      </c>
      <c r="H1619" t="s">
        <v>29</v>
      </c>
      <c r="I1619" t="s">
        <v>69</v>
      </c>
      <c r="J1619">
        <v>2007</v>
      </c>
      <c r="K1619" t="s">
        <v>50</v>
      </c>
      <c r="L1619">
        <v>1</v>
      </c>
      <c r="M1619">
        <v>4.2</v>
      </c>
      <c r="N1619">
        <v>1</v>
      </c>
      <c r="O1619">
        <v>1</v>
      </c>
      <c r="P1619">
        <v>1</v>
      </c>
      <c r="Q1619">
        <v>1</v>
      </c>
      <c r="R1619">
        <v>0</v>
      </c>
      <c r="S1619">
        <v>1</v>
      </c>
      <c r="T1619" t="s">
        <v>32</v>
      </c>
      <c r="U1619" t="s">
        <v>42</v>
      </c>
      <c r="V1619">
        <v>179</v>
      </c>
      <c r="W1619">
        <v>15</v>
      </c>
    </row>
    <row r="1620" spans="1:23" x14ac:dyDescent="0.3">
      <c r="A1620" t="s">
        <v>252</v>
      </c>
      <c r="B1620" t="s">
        <v>253</v>
      </c>
      <c r="C1620" t="s">
        <v>36</v>
      </c>
      <c r="D1620" t="s">
        <v>254</v>
      </c>
      <c r="E1620">
        <v>130000</v>
      </c>
      <c r="F1620" t="s">
        <v>60</v>
      </c>
      <c r="G1620" t="s">
        <v>48</v>
      </c>
      <c r="H1620" t="s">
        <v>29</v>
      </c>
      <c r="I1620" t="s">
        <v>69</v>
      </c>
      <c r="K1620" t="s">
        <v>112</v>
      </c>
      <c r="L1620">
        <v>0</v>
      </c>
      <c r="N1620">
        <v>1</v>
      </c>
      <c r="O1620">
        <v>0</v>
      </c>
      <c r="P1620">
        <v>0</v>
      </c>
      <c r="Q1620">
        <v>0</v>
      </c>
      <c r="R1620">
        <v>1</v>
      </c>
      <c r="S1620">
        <v>1</v>
      </c>
      <c r="T1620" t="s">
        <v>32</v>
      </c>
      <c r="U1620" t="s">
        <v>51</v>
      </c>
      <c r="V1620">
        <v>196</v>
      </c>
    </row>
    <row r="1621" spans="1:23" x14ac:dyDescent="0.3">
      <c r="A1621" t="s">
        <v>286</v>
      </c>
      <c r="B1621" t="s">
        <v>58</v>
      </c>
      <c r="C1621" t="s">
        <v>287</v>
      </c>
      <c r="D1621" t="s">
        <v>288</v>
      </c>
      <c r="E1621">
        <v>130000</v>
      </c>
      <c r="F1621" t="s">
        <v>151</v>
      </c>
      <c r="G1621" t="s">
        <v>48</v>
      </c>
      <c r="H1621" t="s">
        <v>29</v>
      </c>
      <c r="I1621" t="s">
        <v>69</v>
      </c>
      <c r="J1621">
        <v>2013</v>
      </c>
      <c r="K1621" t="s">
        <v>173</v>
      </c>
      <c r="L1621">
        <v>0</v>
      </c>
      <c r="M1621">
        <v>4.5999999999999996</v>
      </c>
      <c r="N1621">
        <v>1</v>
      </c>
      <c r="O1621">
        <v>0</v>
      </c>
      <c r="P1621">
        <v>0</v>
      </c>
      <c r="Q1621">
        <v>0</v>
      </c>
      <c r="R1621">
        <v>0</v>
      </c>
      <c r="S1621">
        <v>1</v>
      </c>
      <c r="T1621" t="s">
        <v>32</v>
      </c>
      <c r="U1621" t="s">
        <v>51</v>
      </c>
      <c r="V1621">
        <v>375</v>
      </c>
      <c r="W1621">
        <v>9</v>
      </c>
    </row>
    <row r="1622" spans="1:23" x14ac:dyDescent="0.3">
      <c r="A1622" t="s">
        <v>103</v>
      </c>
      <c r="B1622" t="s">
        <v>104</v>
      </c>
      <c r="C1622" t="s">
        <v>36</v>
      </c>
      <c r="D1622" t="s">
        <v>105</v>
      </c>
      <c r="E1622">
        <v>130000</v>
      </c>
      <c r="F1622" t="s">
        <v>56</v>
      </c>
      <c r="G1622" t="s">
        <v>56</v>
      </c>
      <c r="H1622" t="s">
        <v>56</v>
      </c>
      <c r="I1622" t="s">
        <v>56</v>
      </c>
      <c r="K1622" t="s">
        <v>56</v>
      </c>
      <c r="L1622">
        <v>1</v>
      </c>
      <c r="N1622">
        <v>1</v>
      </c>
      <c r="O1622">
        <v>0</v>
      </c>
      <c r="P1622">
        <v>1</v>
      </c>
      <c r="Q1622">
        <v>0</v>
      </c>
      <c r="R1622">
        <v>0</v>
      </c>
      <c r="S1622">
        <v>1</v>
      </c>
      <c r="T1622" t="s">
        <v>32</v>
      </c>
      <c r="U1622" t="s">
        <v>42</v>
      </c>
      <c r="V1622">
        <v>190</v>
      </c>
    </row>
    <row r="1623" spans="1:23" x14ac:dyDescent="0.3">
      <c r="A1623" t="s">
        <v>103</v>
      </c>
      <c r="B1623" t="s">
        <v>104</v>
      </c>
      <c r="C1623" t="s">
        <v>36</v>
      </c>
      <c r="D1623" t="s">
        <v>105</v>
      </c>
      <c r="E1623">
        <v>130000</v>
      </c>
      <c r="F1623" t="s">
        <v>56</v>
      </c>
      <c r="G1623" t="s">
        <v>56</v>
      </c>
      <c r="H1623" t="s">
        <v>56</v>
      </c>
      <c r="I1623" t="s">
        <v>56</v>
      </c>
      <c r="K1623" t="s">
        <v>56</v>
      </c>
      <c r="L1623">
        <v>1</v>
      </c>
      <c r="N1623">
        <v>1</v>
      </c>
      <c r="O1623">
        <v>0</v>
      </c>
      <c r="P1623">
        <v>1</v>
      </c>
      <c r="Q1623">
        <v>0</v>
      </c>
      <c r="R1623">
        <v>0</v>
      </c>
      <c r="S1623">
        <v>1</v>
      </c>
      <c r="T1623" t="s">
        <v>32</v>
      </c>
      <c r="U1623" t="s">
        <v>42</v>
      </c>
      <c r="V1623">
        <v>190</v>
      </c>
    </row>
    <row r="1624" spans="1:23" x14ac:dyDescent="0.3">
      <c r="A1624" t="s">
        <v>103</v>
      </c>
      <c r="B1624" t="s">
        <v>104</v>
      </c>
      <c r="C1624" t="s">
        <v>36</v>
      </c>
      <c r="D1624" t="s">
        <v>105</v>
      </c>
      <c r="E1624">
        <v>130000</v>
      </c>
      <c r="F1624" t="s">
        <v>56</v>
      </c>
      <c r="G1624" t="s">
        <v>56</v>
      </c>
      <c r="H1624" t="s">
        <v>56</v>
      </c>
      <c r="I1624" t="s">
        <v>56</v>
      </c>
      <c r="K1624" t="s">
        <v>56</v>
      </c>
      <c r="L1624">
        <v>1</v>
      </c>
      <c r="N1624">
        <v>1</v>
      </c>
      <c r="O1624">
        <v>0</v>
      </c>
      <c r="P1624">
        <v>1</v>
      </c>
      <c r="Q1624">
        <v>0</v>
      </c>
      <c r="R1624">
        <v>0</v>
      </c>
      <c r="S1624">
        <v>1</v>
      </c>
      <c r="T1624" t="s">
        <v>32</v>
      </c>
      <c r="U1624" t="s">
        <v>42</v>
      </c>
      <c r="V1624">
        <v>190</v>
      </c>
    </row>
    <row r="1625" spans="1:23" x14ac:dyDescent="0.3">
      <c r="A1625" t="s">
        <v>103</v>
      </c>
      <c r="B1625" t="s">
        <v>104</v>
      </c>
      <c r="C1625" t="s">
        <v>36</v>
      </c>
      <c r="D1625" t="s">
        <v>105</v>
      </c>
      <c r="E1625">
        <v>130000</v>
      </c>
      <c r="F1625" t="s">
        <v>56</v>
      </c>
      <c r="G1625" t="s">
        <v>56</v>
      </c>
      <c r="H1625" t="s">
        <v>56</v>
      </c>
      <c r="I1625" t="s">
        <v>56</v>
      </c>
      <c r="K1625" t="s">
        <v>56</v>
      </c>
      <c r="L1625">
        <v>1</v>
      </c>
      <c r="N1625">
        <v>1</v>
      </c>
      <c r="O1625">
        <v>0</v>
      </c>
      <c r="P1625">
        <v>1</v>
      </c>
      <c r="Q1625">
        <v>0</v>
      </c>
      <c r="R1625">
        <v>0</v>
      </c>
      <c r="S1625">
        <v>1</v>
      </c>
      <c r="T1625" t="s">
        <v>32</v>
      </c>
      <c r="U1625" t="s">
        <v>42</v>
      </c>
      <c r="V1625">
        <v>190</v>
      </c>
    </row>
    <row r="1626" spans="1:23" x14ac:dyDescent="0.3">
      <c r="A1626" t="s">
        <v>103</v>
      </c>
      <c r="B1626" t="s">
        <v>104</v>
      </c>
      <c r="C1626" t="s">
        <v>36</v>
      </c>
      <c r="D1626" t="s">
        <v>105</v>
      </c>
      <c r="E1626">
        <v>130000</v>
      </c>
      <c r="F1626" t="s">
        <v>56</v>
      </c>
      <c r="G1626" t="s">
        <v>56</v>
      </c>
      <c r="H1626" t="s">
        <v>56</v>
      </c>
      <c r="I1626" t="s">
        <v>56</v>
      </c>
      <c r="K1626" t="s">
        <v>56</v>
      </c>
      <c r="L1626">
        <v>1</v>
      </c>
      <c r="N1626">
        <v>1</v>
      </c>
      <c r="O1626">
        <v>0</v>
      </c>
      <c r="P1626">
        <v>1</v>
      </c>
      <c r="Q1626">
        <v>0</v>
      </c>
      <c r="R1626">
        <v>0</v>
      </c>
      <c r="S1626">
        <v>1</v>
      </c>
      <c r="T1626" t="s">
        <v>32</v>
      </c>
      <c r="U1626" t="s">
        <v>42</v>
      </c>
      <c r="V1626">
        <v>190</v>
      </c>
    </row>
    <row r="1627" spans="1:23" x14ac:dyDescent="0.3">
      <c r="A1627" t="s">
        <v>103</v>
      </c>
      <c r="B1627" t="s">
        <v>104</v>
      </c>
      <c r="C1627" t="s">
        <v>36</v>
      </c>
      <c r="D1627" t="s">
        <v>105</v>
      </c>
      <c r="E1627">
        <v>130000</v>
      </c>
      <c r="F1627" t="s">
        <v>56</v>
      </c>
      <c r="G1627" t="s">
        <v>56</v>
      </c>
      <c r="H1627" t="s">
        <v>56</v>
      </c>
      <c r="I1627" t="s">
        <v>56</v>
      </c>
      <c r="K1627" t="s">
        <v>56</v>
      </c>
      <c r="L1627">
        <v>1</v>
      </c>
      <c r="N1627">
        <v>1</v>
      </c>
      <c r="O1627">
        <v>0</v>
      </c>
      <c r="P1627">
        <v>1</v>
      </c>
      <c r="Q1627">
        <v>0</v>
      </c>
      <c r="R1627">
        <v>0</v>
      </c>
      <c r="S1627">
        <v>1</v>
      </c>
      <c r="T1627" t="s">
        <v>32</v>
      </c>
      <c r="U1627" t="s">
        <v>42</v>
      </c>
      <c r="V1627">
        <v>190</v>
      </c>
    </row>
    <row r="1628" spans="1:23" x14ac:dyDescent="0.3">
      <c r="A1628" t="s">
        <v>103</v>
      </c>
      <c r="B1628" t="s">
        <v>104</v>
      </c>
      <c r="C1628" t="s">
        <v>36</v>
      </c>
      <c r="D1628" t="s">
        <v>105</v>
      </c>
      <c r="E1628">
        <v>130000</v>
      </c>
      <c r="F1628" t="s">
        <v>56</v>
      </c>
      <c r="G1628" t="s">
        <v>56</v>
      </c>
      <c r="H1628" t="s">
        <v>56</v>
      </c>
      <c r="I1628" t="s">
        <v>56</v>
      </c>
      <c r="K1628" t="s">
        <v>56</v>
      </c>
      <c r="L1628">
        <v>1</v>
      </c>
      <c r="N1628">
        <v>1</v>
      </c>
      <c r="O1628">
        <v>0</v>
      </c>
      <c r="P1628">
        <v>1</v>
      </c>
      <c r="Q1628">
        <v>0</v>
      </c>
      <c r="R1628">
        <v>0</v>
      </c>
      <c r="S1628">
        <v>1</v>
      </c>
      <c r="T1628" t="s">
        <v>32</v>
      </c>
      <c r="U1628" t="s">
        <v>42</v>
      </c>
      <c r="V1628">
        <v>190</v>
      </c>
    </row>
    <row r="1629" spans="1:23" x14ac:dyDescent="0.3">
      <c r="A1629" t="s">
        <v>103</v>
      </c>
      <c r="B1629" t="s">
        <v>104</v>
      </c>
      <c r="C1629" t="s">
        <v>36</v>
      </c>
      <c r="D1629" t="s">
        <v>105</v>
      </c>
      <c r="E1629">
        <v>130000</v>
      </c>
      <c r="F1629" t="s">
        <v>56</v>
      </c>
      <c r="G1629" t="s">
        <v>56</v>
      </c>
      <c r="H1629" t="s">
        <v>56</v>
      </c>
      <c r="I1629" t="s">
        <v>56</v>
      </c>
      <c r="K1629" t="s">
        <v>56</v>
      </c>
      <c r="L1629">
        <v>1</v>
      </c>
      <c r="N1629">
        <v>1</v>
      </c>
      <c r="O1629">
        <v>0</v>
      </c>
      <c r="P1629">
        <v>1</v>
      </c>
      <c r="Q1629">
        <v>0</v>
      </c>
      <c r="R1629">
        <v>0</v>
      </c>
      <c r="S1629">
        <v>1</v>
      </c>
      <c r="T1629" t="s">
        <v>32</v>
      </c>
      <c r="U1629" t="s">
        <v>42</v>
      </c>
      <c r="V1629">
        <v>190</v>
      </c>
    </row>
    <row r="1630" spans="1:23" x14ac:dyDescent="0.3">
      <c r="A1630" t="s">
        <v>103</v>
      </c>
      <c r="B1630" t="s">
        <v>104</v>
      </c>
      <c r="C1630" t="s">
        <v>36</v>
      </c>
      <c r="D1630" t="s">
        <v>105</v>
      </c>
      <c r="E1630">
        <v>130000</v>
      </c>
      <c r="F1630" t="s">
        <v>56</v>
      </c>
      <c r="G1630" t="s">
        <v>56</v>
      </c>
      <c r="H1630" t="s">
        <v>56</v>
      </c>
      <c r="I1630" t="s">
        <v>56</v>
      </c>
      <c r="K1630" t="s">
        <v>56</v>
      </c>
      <c r="L1630">
        <v>1</v>
      </c>
      <c r="N1630">
        <v>1</v>
      </c>
      <c r="O1630">
        <v>0</v>
      </c>
      <c r="P1630">
        <v>1</v>
      </c>
      <c r="Q1630">
        <v>0</v>
      </c>
      <c r="R1630">
        <v>0</v>
      </c>
      <c r="S1630">
        <v>1</v>
      </c>
      <c r="T1630" t="s">
        <v>32</v>
      </c>
      <c r="U1630" t="s">
        <v>42</v>
      </c>
      <c r="V1630">
        <v>190</v>
      </c>
    </row>
    <row r="1631" spans="1:23" x14ac:dyDescent="0.3">
      <c r="A1631" t="s">
        <v>103</v>
      </c>
      <c r="B1631" t="s">
        <v>104</v>
      </c>
      <c r="C1631" t="s">
        <v>36</v>
      </c>
      <c r="D1631" t="s">
        <v>105</v>
      </c>
      <c r="E1631">
        <v>130000</v>
      </c>
      <c r="F1631" t="s">
        <v>56</v>
      </c>
      <c r="G1631" t="s">
        <v>56</v>
      </c>
      <c r="H1631" t="s">
        <v>56</v>
      </c>
      <c r="I1631" t="s">
        <v>56</v>
      </c>
      <c r="K1631" t="s">
        <v>56</v>
      </c>
      <c r="L1631">
        <v>1</v>
      </c>
      <c r="N1631">
        <v>1</v>
      </c>
      <c r="O1631">
        <v>0</v>
      </c>
      <c r="P1631">
        <v>1</v>
      </c>
      <c r="Q1631">
        <v>0</v>
      </c>
      <c r="R1631">
        <v>0</v>
      </c>
      <c r="S1631">
        <v>1</v>
      </c>
      <c r="T1631" t="s">
        <v>32</v>
      </c>
      <c r="U1631" t="s">
        <v>42</v>
      </c>
      <c r="V1631">
        <v>190</v>
      </c>
    </row>
    <row r="1632" spans="1:23" x14ac:dyDescent="0.3">
      <c r="A1632" t="s">
        <v>103</v>
      </c>
      <c r="B1632" t="s">
        <v>104</v>
      </c>
      <c r="C1632" t="s">
        <v>36</v>
      </c>
      <c r="D1632" t="s">
        <v>105</v>
      </c>
      <c r="E1632">
        <v>130000</v>
      </c>
      <c r="F1632" t="s">
        <v>56</v>
      </c>
      <c r="G1632" t="s">
        <v>56</v>
      </c>
      <c r="H1632" t="s">
        <v>56</v>
      </c>
      <c r="I1632" t="s">
        <v>56</v>
      </c>
      <c r="K1632" t="s">
        <v>56</v>
      </c>
      <c r="L1632">
        <v>1</v>
      </c>
      <c r="N1632">
        <v>1</v>
      </c>
      <c r="O1632">
        <v>0</v>
      </c>
      <c r="P1632">
        <v>1</v>
      </c>
      <c r="Q1632">
        <v>0</v>
      </c>
      <c r="R1632">
        <v>0</v>
      </c>
      <c r="S1632">
        <v>1</v>
      </c>
      <c r="T1632" t="s">
        <v>32</v>
      </c>
      <c r="U1632" t="s">
        <v>42</v>
      </c>
      <c r="V1632">
        <v>190</v>
      </c>
    </row>
    <row r="1633" spans="1:23" x14ac:dyDescent="0.3">
      <c r="A1633" t="s">
        <v>103</v>
      </c>
      <c r="B1633" t="s">
        <v>104</v>
      </c>
      <c r="C1633" t="s">
        <v>36</v>
      </c>
      <c r="D1633" t="s">
        <v>105</v>
      </c>
      <c r="E1633">
        <v>130000</v>
      </c>
      <c r="F1633" t="s">
        <v>56</v>
      </c>
      <c r="G1633" t="s">
        <v>56</v>
      </c>
      <c r="H1633" t="s">
        <v>56</v>
      </c>
      <c r="I1633" t="s">
        <v>56</v>
      </c>
      <c r="K1633" t="s">
        <v>56</v>
      </c>
      <c r="L1633">
        <v>1</v>
      </c>
      <c r="N1633">
        <v>1</v>
      </c>
      <c r="O1633">
        <v>0</v>
      </c>
      <c r="P1633">
        <v>1</v>
      </c>
      <c r="Q1633">
        <v>0</v>
      </c>
      <c r="R1633">
        <v>0</v>
      </c>
      <c r="S1633">
        <v>1</v>
      </c>
      <c r="T1633" t="s">
        <v>32</v>
      </c>
      <c r="U1633" t="s">
        <v>42</v>
      </c>
      <c r="V1633">
        <v>190</v>
      </c>
    </row>
    <row r="1634" spans="1:23" x14ac:dyDescent="0.3">
      <c r="A1634" t="s">
        <v>103</v>
      </c>
      <c r="B1634" t="s">
        <v>104</v>
      </c>
      <c r="C1634" t="s">
        <v>36</v>
      </c>
      <c r="D1634" t="s">
        <v>105</v>
      </c>
      <c r="E1634">
        <v>130000</v>
      </c>
      <c r="F1634" t="s">
        <v>56</v>
      </c>
      <c r="G1634" t="s">
        <v>56</v>
      </c>
      <c r="H1634" t="s">
        <v>56</v>
      </c>
      <c r="I1634" t="s">
        <v>56</v>
      </c>
      <c r="K1634" t="s">
        <v>56</v>
      </c>
      <c r="L1634">
        <v>1</v>
      </c>
      <c r="N1634">
        <v>1</v>
      </c>
      <c r="O1634">
        <v>0</v>
      </c>
      <c r="P1634">
        <v>1</v>
      </c>
      <c r="Q1634">
        <v>0</v>
      </c>
      <c r="R1634">
        <v>0</v>
      </c>
      <c r="S1634">
        <v>1</v>
      </c>
      <c r="T1634" t="s">
        <v>32</v>
      </c>
      <c r="U1634" t="s">
        <v>42</v>
      </c>
      <c r="V1634">
        <v>190</v>
      </c>
    </row>
    <row r="1635" spans="1:23" x14ac:dyDescent="0.3">
      <c r="A1635" t="s">
        <v>103</v>
      </c>
      <c r="B1635" t="s">
        <v>104</v>
      </c>
      <c r="C1635" t="s">
        <v>36</v>
      </c>
      <c r="D1635" t="s">
        <v>105</v>
      </c>
      <c r="E1635">
        <v>130000</v>
      </c>
      <c r="F1635" t="s">
        <v>56</v>
      </c>
      <c r="G1635" t="s">
        <v>56</v>
      </c>
      <c r="H1635" t="s">
        <v>56</v>
      </c>
      <c r="I1635" t="s">
        <v>56</v>
      </c>
      <c r="K1635" t="s">
        <v>56</v>
      </c>
      <c r="L1635">
        <v>1</v>
      </c>
      <c r="N1635">
        <v>1</v>
      </c>
      <c r="O1635">
        <v>0</v>
      </c>
      <c r="P1635">
        <v>1</v>
      </c>
      <c r="Q1635">
        <v>0</v>
      </c>
      <c r="R1635">
        <v>0</v>
      </c>
      <c r="S1635">
        <v>1</v>
      </c>
      <c r="T1635" t="s">
        <v>32</v>
      </c>
      <c r="U1635" t="s">
        <v>42</v>
      </c>
      <c r="V1635">
        <v>190</v>
      </c>
    </row>
    <row r="1636" spans="1:23" x14ac:dyDescent="0.3">
      <c r="A1636" t="s">
        <v>103</v>
      </c>
      <c r="B1636" t="s">
        <v>104</v>
      </c>
      <c r="C1636" t="s">
        <v>36</v>
      </c>
      <c r="D1636" t="s">
        <v>105</v>
      </c>
      <c r="E1636">
        <v>130000</v>
      </c>
      <c r="F1636" t="s">
        <v>56</v>
      </c>
      <c r="G1636" t="s">
        <v>56</v>
      </c>
      <c r="H1636" t="s">
        <v>56</v>
      </c>
      <c r="I1636" t="s">
        <v>56</v>
      </c>
      <c r="K1636" t="s">
        <v>56</v>
      </c>
      <c r="L1636">
        <v>1</v>
      </c>
      <c r="N1636">
        <v>1</v>
      </c>
      <c r="O1636">
        <v>0</v>
      </c>
      <c r="P1636">
        <v>1</v>
      </c>
      <c r="Q1636">
        <v>0</v>
      </c>
      <c r="R1636">
        <v>0</v>
      </c>
      <c r="S1636">
        <v>1</v>
      </c>
      <c r="T1636" t="s">
        <v>32</v>
      </c>
      <c r="U1636" t="s">
        <v>42</v>
      </c>
      <c r="V1636">
        <v>190</v>
      </c>
    </row>
    <row r="1637" spans="1:23" x14ac:dyDescent="0.3">
      <c r="A1637" t="s">
        <v>103</v>
      </c>
      <c r="B1637" t="s">
        <v>104</v>
      </c>
      <c r="C1637" t="s">
        <v>36</v>
      </c>
      <c r="D1637" t="s">
        <v>105</v>
      </c>
      <c r="E1637">
        <v>130000</v>
      </c>
      <c r="F1637" t="s">
        <v>56</v>
      </c>
      <c r="G1637" t="s">
        <v>56</v>
      </c>
      <c r="H1637" t="s">
        <v>56</v>
      </c>
      <c r="I1637" t="s">
        <v>56</v>
      </c>
      <c r="K1637" t="s">
        <v>56</v>
      </c>
      <c r="L1637">
        <v>1</v>
      </c>
      <c r="N1637">
        <v>1</v>
      </c>
      <c r="O1637">
        <v>0</v>
      </c>
      <c r="P1637">
        <v>1</v>
      </c>
      <c r="Q1637">
        <v>0</v>
      </c>
      <c r="R1637">
        <v>0</v>
      </c>
      <c r="S1637">
        <v>1</v>
      </c>
      <c r="T1637" t="s">
        <v>32</v>
      </c>
      <c r="U1637" t="s">
        <v>42</v>
      </c>
      <c r="V1637">
        <v>190</v>
      </c>
    </row>
    <row r="1638" spans="1:23" x14ac:dyDescent="0.3">
      <c r="A1638" t="s">
        <v>103</v>
      </c>
      <c r="B1638" t="s">
        <v>104</v>
      </c>
      <c r="C1638" t="s">
        <v>36</v>
      </c>
      <c r="D1638" t="s">
        <v>105</v>
      </c>
      <c r="E1638">
        <v>130000</v>
      </c>
      <c r="F1638" t="s">
        <v>56</v>
      </c>
      <c r="G1638" t="s">
        <v>56</v>
      </c>
      <c r="H1638" t="s">
        <v>56</v>
      </c>
      <c r="I1638" t="s">
        <v>56</v>
      </c>
      <c r="K1638" t="s">
        <v>56</v>
      </c>
      <c r="L1638">
        <v>1</v>
      </c>
      <c r="N1638">
        <v>1</v>
      </c>
      <c r="O1638">
        <v>0</v>
      </c>
      <c r="P1638">
        <v>1</v>
      </c>
      <c r="Q1638">
        <v>0</v>
      </c>
      <c r="R1638">
        <v>0</v>
      </c>
      <c r="S1638">
        <v>1</v>
      </c>
      <c r="T1638" t="s">
        <v>32</v>
      </c>
      <c r="U1638" t="s">
        <v>42</v>
      </c>
      <c r="V1638">
        <v>190</v>
      </c>
    </row>
    <row r="1639" spans="1:23" x14ac:dyDescent="0.3">
      <c r="A1639" t="s">
        <v>727</v>
      </c>
      <c r="B1639" t="s">
        <v>58</v>
      </c>
      <c r="C1639" t="s">
        <v>36</v>
      </c>
      <c r="D1639" t="s">
        <v>728</v>
      </c>
      <c r="E1639">
        <v>130000</v>
      </c>
      <c r="F1639" t="s">
        <v>60</v>
      </c>
      <c r="G1639" t="s">
        <v>28</v>
      </c>
      <c r="H1639" t="s">
        <v>56</v>
      </c>
      <c r="I1639" t="s">
        <v>56</v>
      </c>
      <c r="K1639" t="s">
        <v>50</v>
      </c>
      <c r="L1639">
        <v>0</v>
      </c>
      <c r="M1639">
        <v>4.4000000000000004</v>
      </c>
      <c r="N1639">
        <v>1</v>
      </c>
      <c r="O1639">
        <v>0</v>
      </c>
      <c r="P1639">
        <v>0</v>
      </c>
      <c r="Q1639">
        <v>1</v>
      </c>
      <c r="R1639">
        <v>0</v>
      </c>
      <c r="S1639">
        <v>0</v>
      </c>
      <c r="T1639" t="s">
        <v>32</v>
      </c>
      <c r="U1639" t="s">
        <v>51</v>
      </c>
      <c r="V1639">
        <v>394</v>
      </c>
    </row>
    <row r="1640" spans="1:23" x14ac:dyDescent="0.3">
      <c r="A1640" t="s">
        <v>795</v>
      </c>
      <c r="B1640" t="s">
        <v>58</v>
      </c>
      <c r="C1640" t="s">
        <v>45</v>
      </c>
      <c r="D1640" t="s">
        <v>796</v>
      </c>
      <c r="E1640">
        <v>130000</v>
      </c>
      <c r="F1640" t="s">
        <v>60</v>
      </c>
      <c r="G1640" t="s">
        <v>48</v>
      </c>
      <c r="H1640" t="s">
        <v>56</v>
      </c>
      <c r="I1640" t="s">
        <v>56</v>
      </c>
      <c r="K1640" t="s">
        <v>50</v>
      </c>
      <c r="L1640">
        <v>0</v>
      </c>
      <c r="N1640">
        <v>1</v>
      </c>
      <c r="O1640">
        <v>0</v>
      </c>
      <c r="P1640">
        <v>0</v>
      </c>
      <c r="Q1640">
        <v>1</v>
      </c>
      <c r="R1640">
        <v>0</v>
      </c>
      <c r="S1640">
        <v>0</v>
      </c>
      <c r="T1640" t="s">
        <v>32</v>
      </c>
      <c r="U1640" t="s">
        <v>42</v>
      </c>
      <c r="V1640">
        <v>510</v>
      </c>
    </row>
    <row r="1641" spans="1:23" x14ac:dyDescent="0.3">
      <c r="A1641" t="s">
        <v>727</v>
      </c>
      <c r="B1641" t="s">
        <v>58</v>
      </c>
      <c r="C1641" t="s">
        <v>36</v>
      </c>
      <c r="D1641" t="s">
        <v>728</v>
      </c>
      <c r="E1641">
        <v>130000</v>
      </c>
      <c r="F1641" t="s">
        <v>60</v>
      </c>
      <c r="G1641" t="s">
        <v>28</v>
      </c>
      <c r="H1641" t="s">
        <v>56</v>
      </c>
      <c r="I1641" t="s">
        <v>56</v>
      </c>
      <c r="K1641" t="s">
        <v>50</v>
      </c>
      <c r="L1641">
        <v>0</v>
      </c>
      <c r="M1641">
        <v>4.4000000000000004</v>
      </c>
      <c r="N1641">
        <v>1</v>
      </c>
      <c r="O1641">
        <v>0</v>
      </c>
      <c r="P1641">
        <v>0</v>
      </c>
      <c r="Q1641">
        <v>1</v>
      </c>
      <c r="R1641">
        <v>0</v>
      </c>
      <c r="S1641">
        <v>0</v>
      </c>
      <c r="T1641" t="s">
        <v>32</v>
      </c>
      <c r="U1641" t="s">
        <v>51</v>
      </c>
      <c r="V1641">
        <v>394</v>
      </c>
    </row>
    <row r="1642" spans="1:23" x14ac:dyDescent="0.3">
      <c r="A1642" t="s">
        <v>795</v>
      </c>
      <c r="B1642" t="s">
        <v>58</v>
      </c>
      <c r="C1642" t="s">
        <v>45</v>
      </c>
      <c r="D1642" t="s">
        <v>796</v>
      </c>
      <c r="E1642">
        <v>130000</v>
      </c>
      <c r="F1642" t="s">
        <v>60</v>
      </c>
      <c r="G1642" t="s">
        <v>48</v>
      </c>
      <c r="H1642" t="s">
        <v>56</v>
      </c>
      <c r="I1642" t="s">
        <v>56</v>
      </c>
      <c r="K1642" t="s">
        <v>50</v>
      </c>
      <c r="L1642">
        <v>0</v>
      </c>
      <c r="N1642">
        <v>1</v>
      </c>
      <c r="O1642">
        <v>0</v>
      </c>
      <c r="P1642">
        <v>0</v>
      </c>
      <c r="Q1642">
        <v>1</v>
      </c>
      <c r="R1642">
        <v>0</v>
      </c>
      <c r="S1642">
        <v>0</v>
      </c>
      <c r="T1642" t="s">
        <v>32</v>
      </c>
      <c r="U1642" t="s">
        <v>42</v>
      </c>
      <c r="V1642">
        <v>510</v>
      </c>
    </row>
    <row r="1643" spans="1:23" x14ac:dyDescent="0.3">
      <c r="A1643" t="s">
        <v>983</v>
      </c>
      <c r="B1643" t="s">
        <v>984</v>
      </c>
      <c r="C1643" t="s">
        <v>36</v>
      </c>
      <c r="D1643" t="s">
        <v>985</v>
      </c>
      <c r="E1643">
        <v>130000</v>
      </c>
      <c r="F1643" t="s">
        <v>55</v>
      </c>
      <c r="G1643" t="s">
        <v>28</v>
      </c>
      <c r="H1643" t="s">
        <v>56</v>
      </c>
      <c r="I1643" t="s">
        <v>56</v>
      </c>
      <c r="K1643" t="s">
        <v>50</v>
      </c>
      <c r="L1643">
        <v>1</v>
      </c>
      <c r="N1643">
        <v>0</v>
      </c>
      <c r="O1643">
        <v>0</v>
      </c>
      <c r="P1643">
        <v>0</v>
      </c>
      <c r="Q1643">
        <v>0</v>
      </c>
      <c r="R1643">
        <v>0</v>
      </c>
      <c r="S1643">
        <v>0</v>
      </c>
      <c r="T1643" t="s">
        <v>222</v>
      </c>
      <c r="U1643" t="s">
        <v>42</v>
      </c>
      <c r="V1643">
        <v>67</v>
      </c>
    </row>
    <row r="1644" spans="1:23" x14ac:dyDescent="0.3">
      <c r="A1644" t="s">
        <v>983</v>
      </c>
      <c r="B1644" t="s">
        <v>984</v>
      </c>
      <c r="C1644" t="s">
        <v>36</v>
      </c>
      <c r="D1644" t="s">
        <v>985</v>
      </c>
      <c r="E1644">
        <v>130000</v>
      </c>
      <c r="F1644" t="s">
        <v>55</v>
      </c>
      <c r="G1644" t="s">
        <v>28</v>
      </c>
      <c r="H1644" t="s">
        <v>56</v>
      </c>
      <c r="I1644" t="s">
        <v>56</v>
      </c>
      <c r="K1644" t="s">
        <v>50</v>
      </c>
      <c r="L1644">
        <v>1</v>
      </c>
      <c r="N1644">
        <v>0</v>
      </c>
      <c r="O1644">
        <v>0</v>
      </c>
      <c r="P1644">
        <v>0</v>
      </c>
      <c r="Q1644">
        <v>0</v>
      </c>
      <c r="R1644">
        <v>0</v>
      </c>
      <c r="S1644">
        <v>0</v>
      </c>
      <c r="T1644" t="s">
        <v>222</v>
      </c>
      <c r="U1644" t="s">
        <v>42</v>
      </c>
      <c r="V1644">
        <v>67</v>
      </c>
    </row>
    <row r="1645" spans="1:23" x14ac:dyDescent="0.3">
      <c r="A1645" t="s">
        <v>1181</v>
      </c>
      <c r="B1645" t="s">
        <v>387</v>
      </c>
      <c r="C1645" t="s">
        <v>36</v>
      </c>
      <c r="D1645" t="s">
        <v>1182</v>
      </c>
      <c r="E1645">
        <v>130000</v>
      </c>
      <c r="F1645" t="s">
        <v>85</v>
      </c>
      <c r="G1645" t="s">
        <v>48</v>
      </c>
      <c r="H1645" t="s">
        <v>29</v>
      </c>
      <c r="I1645" t="s">
        <v>69</v>
      </c>
      <c r="J1645">
        <v>2012</v>
      </c>
      <c r="K1645" t="s">
        <v>50</v>
      </c>
      <c r="L1645">
        <v>0</v>
      </c>
      <c r="M1645">
        <v>4.2</v>
      </c>
      <c r="N1645">
        <v>1</v>
      </c>
      <c r="O1645">
        <v>0</v>
      </c>
      <c r="P1645">
        <v>0</v>
      </c>
      <c r="Q1645">
        <v>1</v>
      </c>
      <c r="R1645">
        <v>0</v>
      </c>
      <c r="S1645">
        <v>0</v>
      </c>
      <c r="T1645" t="s">
        <v>222</v>
      </c>
      <c r="U1645" t="s">
        <v>51</v>
      </c>
      <c r="V1645">
        <v>219</v>
      </c>
      <c r="W1645">
        <v>10</v>
      </c>
    </row>
    <row r="1646" spans="1:23" x14ac:dyDescent="0.3">
      <c r="A1646" t="s">
        <v>1220</v>
      </c>
      <c r="B1646" t="s">
        <v>1221</v>
      </c>
      <c r="C1646" t="s">
        <v>36</v>
      </c>
      <c r="D1646" t="s">
        <v>1222</v>
      </c>
      <c r="E1646">
        <v>130000</v>
      </c>
      <c r="F1646" t="s">
        <v>55</v>
      </c>
      <c r="G1646" t="s">
        <v>28</v>
      </c>
      <c r="H1646" t="s">
        <v>56</v>
      </c>
      <c r="I1646" t="s">
        <v>56</v>
      </c>
      <c r="K1646" t="s">
        <v>50</v>
      </c>
      <c r="L1646">
        <v>1</v>
      </c>
      <c r="N1646">
        <v>0</v>
      </c>
      <c r="O1646">
        <v>0</v>
      </c>
      <c r="P1646">
        <v>1</v>
      </c>
      <c r="Q1646">
        <v>0</v>
      </c>
      <c r="R1646">
        <v>0</v>
      </c>
      <c r="S1646">
        <v>0</v>
      </c>
      <c r="T1646" t="s">
        <v>509</v>
      </c>
      <c r="U1646" t="s">
        <v>42</v>
      </c>
      <c r="V1646">
        <v>56</v>
      </c>
    </row>
    <row r="1647" spans="1:23" x14ac:dyDescent="0.3">
      <c r="A1647" t="s">
        <v>1220</v>
      </c>
      <c r="B1647" t="s">
        <v>1221</v>
      </c>
      <c r="C1647" t="s">
        <v>36</v>
      </c>
      <c r="D1647" t="s">
        <v>1222</v>
      </c>
      <c r="E1647">
        <v>130000</v>
      </c>
      <c r="F1647" t="s">
        <v>55</v>
      </c>
      <c r="G1647" t="s">
        <v>28</v>
      </c>
      <c r="H1647" t="s">
        <v>56</v>
      </c>
      <c r="I1647" t="s">
        <v>56</v>
      </c>
      <c r="K1647" t="s">
        <v>50</v>
      </c>
      <c r="L1647">
        <v>1</v>
      </c>
      <c r="N1647">
        <v>0</v>
      </c>
      <c r="O1647">
        <v>0</v>
      </c>
      <c r="P1647">
        <v>1</v>
      </c>
      <c r="Q1647">
        <v>0</v>
      </c>
      <c r="R1647">
        <v>0</v>
      </c>
      <c r="S1647">
        <v>0</v>
      </c>
      <c r="T1647" t="s">
        <v>509</v>
      </c>
      <c r="U1647" t="s">
        <v>42</v>
      </c>
      <c r="V1647">
        <v>56</v>
      </c>
    </row>
    <row r="1648" spans="1:23" x14ac:dyDescent="0.3">
      <c r="A1648" t="s">
        <v>1271</v>
      </c>
      <c r="B1648" t="s">
        <v>935</v>
      </c>
      <c r="C1648" t="s">
        <v>36</v>
      </c>
      <c r="D1648" t="s">
        <v>1272</v>
      </c>
      <c r="E1648">
        <v>130000</v>
      </c>
      <c r="F1648" t="s">
        <v>60</v>
      </c>
      <c r="G1648" t="s">
        <v>28</v>
      </c>
      <c r="H1648" t="s">
        <v>56</v>
      </c>
      <c r="I1648" t="s">
        <v>56</v>
      </c>
      <c r="K1648" t="s">
        <v>50</v>
      </c>
      <c r="L1648">
        <v>0</v>
      </c>
      <c r="M1648">
        <v>3.3</v>
      </c>
      <c r="N1648">
        <v>1</v>
      </c>
      <c r="O1648">
        <v>1</v>
      </c>
      <c r="P1648">
        <v>0</v>
      </c>
      <c r="Q1648">
        <v>1</v>
      </c>
      <c r="R1648">
        <v>0</v>
      </c>
      <c r="S1648">
        <v>0</v>
      </c>
      <c r="T1648" t="s">
        <v>222</v>
      </c>
      <c r="U1648" t="s">
        <v>42</v>
      </c>
      <c r="V1648">
        <v>162</v>
      </c>
    </row>
    <row r="1649" spans="1:23" x14ac:dyDescent="0.3">
      <c r="A1649" t="s">
        <v>1299</v>
      </c>
      <c r="B1649" t="s">
        <v>387</v>
      </c>
      <c r="C1649" t="s">
        <v>36</v>
      </c>
      <c r="D1649" t="s">
        <v>1300</v>
      </c>
      <c r="E1649">
        <v>130000</v>
      </c>
      <c r="F1649" t="s">
        <v>56</v>
      </c>
      <c r="G1649" t="s">
        <v>56</v>
      </c>
      <c r="H1649" t="s">
        <v>56</v>
      </c>
      <c r="I1649" t="s">
        <v>56</v>
      </c>
      <c r="K1649" t="s">
        <v>56</v>
      </c>
      <c r="L1649">
        <v>1</v>
      </c>
      <c r="N1649">
        <v>1</v>
      </c>
      <c r="O1649">
        <v>1</v>
      </c>
      <c r="P1649">
        <v>1</v>
      </c>
      <c r="Q1649">
        <v>1</v>
      </c>
      <c r="R1649">
        <v>1</v>
      </c>
      <c r="S1649">
        <v>0</v>
      </c>
      <c r="T1649" t="s">
        <v>222</v>
      </c>
      <c r="U1649" t="s">
        <v>51</v>
      </c>
      <c r="V1649">
        <v>339</v>
      </c>
    </row>
    <row r="1650" spans="1:23" x14ac:dyDescent="0.3">
      <c r="A1650" t="s">
        <v>983</v>
      </c>
      <c r="B1650" t="s">
        <v>984</v>
      </c>
      <c r="C1650" t="s">
        <v>36</v>
      </c>
      <c r="D1650" t="s">
        <v>985</v>
      </c>
      <c r="E1650">
        <v>130000</v>
      </c>
      <c r="F1650" t="s">
        <v>55</v>
      </c>
      <c r="G1650" t="s">
        <v>28</v>
      </c>
      <c r="H1650" t="s">
        <v>56</v>
      </c>
      <c r="I1650" t="s">
        <v>56</v>
      </c>
      <c r="K1650" t="s">
        <v>50</v>
      </c>
      <c r="L1650">
        <v>1</v>
      </c>
      <c r="N1650">
        <v>0</v>
      </c>
      <c r="O1650">
        <v>0</v>
      </c>
      <c r="P1650">
        <v>0</v>
      </c>
      <c r="Q1650">
        <v>0</v>
      </c>
      <c r="R1650">
        <v>0</v>
      </c>
      <c r="S1650">
        <v>0</v>
      </c>
      <c r="T1650" t="s">
        <v>222</v>
      </c>
      <c r="U1650" t="s">
        <v>42</v>
      </c>
      <c r="V1650">
        <v>67</v>
      </c>
    </row>
    <row r="1651" spans="1:23" x14ac:dyDescent="0.3">
      <c r="A1651" t="s">
        <v>983</v>
      </c>
      <c r="B1651" t="s">
        <v>984</v>
      </c>
      <c r="C1651" t="s">
        <v>36</v>
      </c>
      <c r="D1651" t="s">
        <v>985</v>
      </c>
      <c r="E1651">
        <v>130000</v>
      </c>
      <c r="F1651" t="s">
        <v>55</v>
      </c>
      <c r="G1651" t="s">
        <v>28</v>
      </c>
      <c r="H1651" t="s">
        <v>56</v>
      </c>
      <c r="I1651" t="s">
        <v>56</v>
      </c>
      <c r="K1651" t="s">
        <v>50</v>
      </c>
      <c r="L1651">
        <v>1</v>
      </c>
      <c r="N1651">
        <v>0</v>
      </c>
      <c r="O1651">
        <v>0</v>
      </c>
      <c r="P1651">
        <v>0</v>
      </c>
      <c r="Q1651">
        <v>0</v>
      </c>
      <c r="R1651">
        <v>0</v>
      </c>
      <c r="S1651">
        <v>0</v>
      </c>
      <c r="T1651" t="s">
        <v>222</v>
      </c>
      <c r="U1651" t="s">
        <v>42</v>
      </c>
      <c r="V1651">
        <v>67</v>
      </c>
    </row>
    <row r="1652" spans="1:23" x14ac:dyDescent="0.3">
      <c r="A1652" t="s">
        <v>983</v>
      </c>
      <c r="B1652" t="s">
        <v>984</v>
      </c>
      <c r="C1652" t="s">
        <v>36</v>
      </c>
      <c r="D1652" t="s">
        <v>985</v>
      </c>
      <c r="E1652">
        <v>130000</v>
      </c>
      <c r="F1652" t="s">
        <v>55</v>
      </c>
      <c r="G1652" t="s">
        <v>28</v>
      </c>
      <c r="H1652" t="s">
        <v>56</v>
      </c>
      <c r="I1652" t="s">
        <v>56</v>
      </c>
      <c r="K1652" t="s">
        <v>50</v>
      </c>
      <c r="L1652">
        <v>1</v>
      </c>
      <c r="N1652">
        <v>0</v>
      </c>
      <c r="O1652">
        <v>0</v>
      </c>
      <c r="P1652">
        <v>0</v>
      </c>
      <c r="Q1652">
        <v>0</v>
      </c>
      <c r="R1652">
        <v>0</v>
      </c>
      <c r="S1652">
        <v>0</v>
      </c>
      <c r="T1652" t="s">
        <v>222</v>
      </c>
      <c r="U1652" t="s">
        <v>42</v>
      </c>
      <c r="V1652">
        <v>67</v>
      </c>
    </row>
    <row r="1653" spans="1:23" x14ac:dyDescent="0.3">
      <c r="A1653" t="s">
        <v>983</v>
      </c>
      <c r="B1653" t="s">
        <v>984</v>
      </c>
      <c r="C1653" t="s">
        <v>36</v>
      </c>
      <c r="D1653" t="s">
        <v>985</v>
      </c>
      <c r="E1653">
        <v>130000</v>
      </c>
      <c r="F1653" t="s">
        <v>55</v>
      </c>
      <c r="G1653" t="s">
        <v>28</v>
      </c>
      <c r="H1653" t="s">
        <v>56</v>
      </c>
      <c r="I1653" t="s">
        <v>56</v>
      </c>
      <c r="K1653" t="s">
        <v>50</v>
      </c>
      <c r="L1653">
        <v>1</v>
      </c>
      <c r="N1653">
        <v>0</v>
      </c>
      <c r="O1653">
        <v>0</v>
      </c>
      <c r="P1653">
        <v>0</v>
      </c>
      <c r="Q1653">
        <v>0</v>
      </c>
      <c r="R1653">
        <v>0</v>
      </c>
      <c r="S1653">
        <v>0</v>
      </c>
      <c r="T1653" t="s">
        <v>222</v>
      </c>
      <c r="U1653" t="s">
        <v>42</v>
      </c>
      <c r="V1653">
        <v>67</v>
      </c>
    </row>
    <row r="1654" spans="1:23" x14ac:dyDescent="0.3">
      <c r="A1654" t="s">
        <v>1624</v>
      </c>
      <c r="B1654" t="s">
        <v>1625</v>
      </c>
      <c r="C1654" t="s">
        <v>36</v>
      </c>
      <c r="D1654" t="s">
        <v>1626</v>
      </c>
      <c r="E1654">
        <v>130000</v>
      </c>
      <c r="F1654" t="s">
        <v>55</v>
      </c>
      <c r="G1654" t="s">
        <v>48</v>
      </c>
      <c r="H1654" t="s">
        <v>29</v>
      </c>
      <c r="I1654" t="s">
        <v>69</v>
      </c>
      <c r="J1654">
        <v>1998</v>
      </c>
      <c r="K1654" t="s">
        <v>50</v>
      </c>
      <c r="L1654">
        <v>1</v>
      </c>
      <c r="M1654">
        <v>4.2</v>
      </c>
      <c r="N1654">
        <v>0</v>
      </c>
      <c r="O1654">
        <v>0</v>
      </c>
      <c r="P1654">
        <v>0</v>
      </c>
      <c r="Q1654">
        <v>0</v>
      </c>
      <c r="R1654">
        <v>0</v>
      </c>
      <c r="S1654">
        <v>0</v>
      </c>
      <c r="T1654" t="s">
        <v>92</v>
      </c>
      <c r="U1654" t="s">
        <v>42</v>
      </c>
      <c r="V1654">
        <v>165</v>
      </c>
      <c r="W1654">
        <v>24</v>
      </c>
    </row>
    <row r="1655" spans="1:23" x14ac:dyDescent="0.3">
      <c r="A1655" t="s">
        <v>707</v>
      </c>
      <c r="B1655" t="s">
        <v>708</v>
      </c>
      <c r="C1655" t="s">
        <v>168</v>
      </c>
      <c r="D1655" t="s">
        <v>709</v>
      </c>
      <c r="E1655">
        <v>130223</v>
      </c>
      <c r="F1655" t="s">
        <v>27</v>
      </c>
      <c r="G1655" t="s">
        <v>28</v>
      </c>
      <c r="H1655" t="s">
        <v>120</v>
      </c>
      <c r="I1655" t="s">
        <v>302</v>
      </c>
      <c r="J1655">
        <v>2003</v>
      </c>
      <c r="K1655" t="s">
        <v>41</v>
      </c>
      <c r="L1655">
        <v>0</v>
      </c>
      <c r="M1655">
        <v>3.6</v>
      </c>
      <c r="N1655">
        <v>0</v>
      </c>
      <c r="O1655">
        <v>0</v>
      </c>
      <c r="P1655">
        <v>0</v>
      </c>
      <c r="Q1655">
        <v>0</v>
      </c>
      <c r="R1655">
        <v>0</v>
      </c>
      <c r="S1655">
        <v>0</v>
      </c>
      <c r="T1655" t="s">
        <v>32</v>
      </c>
      <c r="U1655" t="s">
        <v>51</v>
      </c>
      <c r="V1655">
        <v>519</v>
      </c>
      <c r="W1655">
        <v>19</v>
      </c>
    </row>
    <row r="1656" spans="1:23" x14ac:dyDescent="0.3">
      <c r="A1656" t="s">
        <v>707</v>
      </c>
      <c r="B1656" t="s">
        <v>708</v>
      </c>
      <c r="C1656" t="s">
        <v>168</v>
      </c>
      <c r="D1656" t="s">
        <v>709</v>
      </c>
      <c r="E1656">
        <v>130223</v>
      </c>
      <c r="F1656" t="s">
        <v>27</v>
      </c>
      <c r="G1656" t="s">
        <v>28</v>
      </c>
      <c r="H1656" t="s">
        <v>120</v>
      </c>
      <c r="I1656" t="s">
        <v>302</v>
      </c>
      <c r="J1656">
        <v>2003</v>
      </c>
      <c r="K1656" t="s">
        <v>41</v>
      </c>
      <c r="L1656">
        <v>0</v>
      </c>
      <c r="M1656">
        <v>3.6</v>
      </c>
      <c r="N1656">
        <v>0</v>
      </c>
      <c r="O1656">
        <v>0</v>
      </c>
      <c r="P1656">
        <v>0</v>
      </c>
      <c r="Q1656">
        <v>0</v>
      </c>
      <c r="R1656">
        <v>0</v>
      </c>
      <c r="S1656">
        <v>0</v>
      </c>
      <c r="T1656" t="s">
        <v>32</v>
      </c>
      <c r="U1656" t="s">
        <v>51</v>
      </c>
      <c r="V1656">
        <v>519</v>
      </c>
      <c r="W1656">
        <v>19</v>
      </c>
    </row>
    <row r="1657" spans="1:23" x14ac:dyDescent="0.3">
      <c r="A1657" t="s">
        <v>759</v>
      </c>
      <c r="B1657" t="s">
        <v>117</v>
      </c>
      <c r="C1657" t="s">
        <v>760</v>
      </c>
      <c r="D1657" t="s">
        <v>761</v>
      </c>
      <c r="E1657">
        <v>130522</v>
      </c>
      <c r="F1657" t="s">
        <v>47</v>
      </c>
      <c r="G1657" t="s">
        <v>68</v>
      </c>
      <c r="H1657" t="s">
        <v>86</v>
      </c>
      <c r="I1657" t="s">
        <v>281</v>
      </c>
      <c r="J1657">
        <v>2002</v>
      </c>
      <c r="K1657" t="s">
        <v>261</v>
      </c>
      <c r="L1657">
        <v>0</v>
      </c>
      <c r="M1657">
        <v>3.7</v>
      </c>
      <c r="N1657">
        <v>1</v>
      </c>
      <c r="O1657">
        <v>0</v>
      </c>
      <c r="P1657">
        <v>0</v>
      </c>
      <c r="Q1657">
        <v>0</v>
      </c>
      <c r="R1657">
        <v>0</v>
      </c>
      <c r="S1657">
        <v>1</v>
      </c>
      <c r="T1657" t="s">
        <v>32</v>
      </c>
      <c r="U1657" t="s">
        <v>51</v>
      </c>
      <c r="V1657">
        <v>506</v>
      </c>
      <c r="W1657">
        <v>20</v>
      </c>
    </row>
    <row r="1658" spans="1:23" x14ac:dyDescent="0.3">
      <c r="A1658" t="s">
        <v>759</v>
      </c>
      <c r="B1658" t="s">
        <v>117</v>
      </c>
      <c r="C1658" t="s">
        <v>760</v>
      </c>
      <c r="D1658" t="s">
        <v>761</v>
      </c>
      <c r="E1658">
        <v>130522</v>
      </c>
      <c r="F1658" t="s">
        <v>47</v>
      </c>
      <c r="G1658" t="s">
        <v>68</v>
      </c>
      <c r="H1658" t="s">
        <v>86</v>
      </c>
      <c r="I1658" t="s">
        <v>281</v>
      </c>
      <c r="J1658">
        <v>2002</v>
      </c>
      <c r="K1658" t="s">
        <v>261</v>
      </c>
      <c r="L1658">
        <v>0</v>
      </c>
      <c r="M1658">
        <v>3.7</v>
      </c>
      <c r="N1658">
        <v>1</v>
      </c>
      <c r="O1658">
        <v>0</v>
      </c>
      <c r="P1658">
        <v>0</v>
      </c>
      <c r="Q1658">
        <v>0</v>
      </c>
      <c r="R1658">
        <v>0</v>
      </c>
      <c r="S1658">
        <v>1</v>
      </c>
      <c r="T1658" t="s">
        <v>32</v>
      </c>
      <c r="U1658" t="s">
        <v>51</v>
      </c>
      <c r="V1658">
        <v>506</v>
      </c>
      <c r="W1658">
        <v>20</v>
      </c>
    </row>
    <row r="1659" spans="1:23" x14ac:dyDescent="0.3">
      <c r="A1659" t="s">
        <v>425</v>
      </c>
      <c r="B1659" t="s">
        <v>426</v>
      </c>
      <c r="C1659" t="s">
        <v>427</v>
      </c>
      <c r="D1659" t="s">
        <v>428</v>
      </c>
      <c r="E1659">
        <v>131287</v>
      </c>
      <c r="F1659" t="s">
        <v>145</v>
      </c>
      <c r="G1659" t="s">
        <v>347</v>
      </c>
      <c r="H1659" t="s">
        <v>162</v>
      </c>
      <c r="I1659" t="s">
        <v>266</v>
      </c>
      <c r="J1659">
        <v>1936</v>
      </c>
      <c r="K1659" t="s">
        <v>50</v>
      </c>
      <c r="L1659">
        <v>0</v>
      </c>
      <c r="M1659">
        <v>4.5</v>
      </c>
      <c r="N1659">
        <v>1</v>
      </c>
      <c r="O1659">
        <v>0</v>
      </c>
      <c r="P1659">
        <v>0</v>
      </c>
      <c r="Q1659">
        <v>0</v>
      </c>
      <c r="R1659">
        <v>1</v>
      </c>
      <c r="S1659">
        <v>1</v>
      </c>
      <c r="T1659" t="s">
        <v>32</v>
      </c>
      <c r="U1659" t="s">
        <v>51</v>
      </c>
      <c r="V1659">
        <v>593</v>
      </c>
      <c r="W1659">
        <v>86</v>
      </c>
    </row>
    <row r="1660" spans="1:23" x14ac:dyDescent="0.3">
      <c r="A1660" t="s">
        <v>901</v>
      </c>
      <c r="B1660" t="s">
        <v>902</v>
      </c>
      <c r="C1660" t="s">
        <v>45</v>
      </c>
      <c r="D1660" t="s">
        <v>903</v>
      </c>
      <c r="E1660">
        <v>131704</v>
      </c>
      <c r="F1660" t="s">
        <v>60</v>
      </c>
      <c r="G1660" t="s">
        <v>48</v>
      </c>
      <c r="H1660" t="s">
        <v>29</v>
      </c>
      <c r="I1660" t="s">
        <v>64</v>
      </c>
      <c r="J1660">
        <v>2014</v>
      </c>
      <c r="K1660" t="s">
        <v>50</v>
      </c>
      <c r="L1660">
        <v>0</v>
      </c>
      <c r="M1660">
        <v>3.9</v>
      </c>
      <c r="N1660">
        <v>1</v>
      </c>
      <c r="O1660">
        <v>0</v>
      </c>
      <c r="P1660">
        <v>0</v>
      </c>
      <c r="Q1660">
        <v>0</v>
      </c>
      <c r="R1660">
        <v>0</v>
      </c>
      <c r="S1660">
        <v>1</v>
      </c>
      <c r="T1660" t="s">
        <v>509</v>
      </c>
      <c r="U1660" t="s">
        <v>51</v>
      </c>
      <c r="V1660">
        <v>596</v>
      </c>
      <c r="W1660">
        <v>8</v>
      </c>
    </row>
    <row r="1661" spans="1:23" x14ac:dyDescent="0.3">
      <c r="A1661" t="s">
        <v>953</v>
      </c>
      <c r="B1661" t="s">
        <v>387</v>
      </c>
      <c r="C1661" t="s">
        <v>954</v>
      </c>
      <c r="D1661" t="s">
        <v>955</v>
      </c>
      <c r="E1661">
        <v>131861</v>
      </c>
      <c r="F1661" t="s">
        <v>60</v>
      </c>
      <c r="G1661" t="s">
        <v>48</v>
      </c>
      <c r="H1661" t="s">
        <v>56</v>
      </c>
      <c r="I1661" t="s">
        <v>56</v>
      </c>
      <c r="K1661" t="s">
        <v>50</v>
      </c>
      <c r="L1661">
        <v>0</v>
      </c>
      <c r="M1661">
        <v>5</v>
      </c>
      <c r="N1661">
        <v>1</v>
      </c>
      <c r="O1661">
        <v>0</v>
      </c>
      <c r="P1661">
        <v>0</v>
      </c>
      <c r="Q1661">
        <v>0</v>
      </c>
      <c r="R1661">
        <v>1</v>
      </c>
      <c r="S1661">
        <v>1</v>
      </c>
      <c r="T1661" t="s">
        <v>222</v>
      </c>
      <c r="U1661" t="s">
        <v>51</v>
      </c>
      <c r="V1661">
        <v>437</v>
      </c>
    </row>
    <row r="1662" spans="1:23" x14ac:dyDescent="0.3">
      <c r="A1662" t="s">
        <v>953</v>
      </c>
      <c r="B1662" t="s">
        <v>387</v>
      </c>
      <c r="C1662" t="s">
        <v>954</v>
      </c>
      <c r="D1662" t="s">
        <v>955</v>
      </c>
      <c r="E1662">
        <v>131861</v>
      </c>
      <c r="F1662" t="s">
        <v>60</v>
      </c>
      <c r="G1662" t="s">
        <v>48</v>
      </c>
      <c r="H1662" t="s">
        <v>56</v>
      </c>
      <c r="I1662" t="s">
        <v>56</v>
      </c>
      <c r="K1662" t="s">
        <v>50</v>
      </c>
      <c r="L1662">
        <v>0</v>
      </c>
      <c r="M1662">
        <v>5</v>
      </c>
      <c r="N1662">
        <v>1</v>
      </c>
      <c r="O1662">
        <v>0</v>
      </c>
      <c r="P1662">
        <v>0</v>
      </c>
      <c r="Q1662">
        <v>0</v>
      </c>
      <c r="R1662">
        <v>1</v>
      </c>
      <c r="S1662">
        <v>1</v>
      </c>
      <c r="T1662" t="s">
        <v>222</v>
      </c>
      <c r="U1662" t="s">
        <v>51</v>
      </c>
      <c r="V1662">
        <v>437</v>
      </c>
    </row>
    <row r="1663" spans="1:23" x14ac:dyDescent="0.3">
      <c r="A1663" t="s">
        <v>953</v>
      </c>
      <c r="B1663" t="s">
        <v>387</v>
      </c>
      <c r="C1663" t="s">
        <v>954</v>
      </c>
      <c r="D1663" t="s">
        <v>955</v>
      </c>
      <c r="E1663">
        <v>131861</v>
      </c>
      <c r="F1663" t="s">
        <v>60</v>
      </c>
      <c r="G1663" t="s">
        <v>48</v>
      </c>
      <c r="H1663" t="s">
        <v>56</v>
      </c>
      <c r="I1663" t="s">
        <v>56</v>
      </c>
      <c r="K1663" t="s">
        <v>50</v>
      </c>
      <c r="L1663">
        <v>0</v>
      </c>
      <c r="M1663">
        <v>5</v>
      </c>
      <c r="N1663">
        <v>1</v>
      </c>
      <c r="O1663">
        <v>0</v>
      </c>
      <c r="P1663">
        <v>0</v>
      </c>
      <c r="Q1663">
        <v>0</v>
      </c>
      <c r="R1663">
        <v>1</v>
      </c>
      <c r="S1663">
        <v>1</v>
      </c>
      <c r="T1663" t="s">
        <v>222</v>
      </c>
      <c r="U1663" t="s">
        <v>51</v>
      </c>
      <c r="V1663">
        <v>437</v>
      </c>
    </row>
    <row r="1664" spans="1:23" x14ac:dyDescent="0.3">
      <c r="A1664" t="s">
        <v>953</v>
      </c>
      <c r="B1664" t="s">
        <v>387</v>
      </c>
      <c r="C1664" t="s">
        <v>954</v>
      </c>
      <c r="D1664" t="s">
        <v>955</v>
      </c>
      <c r="E1664">
        <v>131861</v>
      </c>
      <c r="F1664" t="s">
        <v>60</v>
      </c>
      <c r="G1664" t="s">
        <v>48</v>
      </c>
      <c r="H1664" t="s">
        <v>56</v>
      </c>
      <c r="I1664" t="s">
        <v>56</v>
      </c>
      <c r="K1664" t="s">
        <v>50</v>
      </c>
      <c r="L1664">
        <v>0</v>
      </c>
      <c r="M1664">
        <v>5</v>
      </c>
      <c r="N1664">
        <v>1</v>
      </c>
      <c r="O1664">
        <v>0</v>
      </c>
      <c r="P1664">
        <v>0</v>
      </c>
      <c r="Q1664">
        <v>0</v>
      </c>
      <c r="R1664">
        <v>1</v>
      </c>
      <c r="S1664">
        <v>1</v>
      </c>
      <c r="T1664" t="s">
        <v>222</v>
      </c>
      <c r="U1664" t="s">
        <v>51</v>
      </c>
      <c r="V1664">
        <v>437</v>
      </c>
    </row>
    <row r="1665" spans="1:23" x14ac:dyDescent="0.3">
      <c r="A1665" t="s">
        <v>953</v>
      </c>
      <c r="B1665" t="s">
        <v>387</v>
      </c>
      <c r="C1665" t="s">
        <v>954</v>
      </c>
      <c r="D1665" t="s">
        <v>955</v>
      </c>
      <c r="E1665">
        <v>131861</v>
      </c>
      <c r="F1665" t="s">
        <v>60</v>
      </c>
      <c r="G1665" t="s">
        <v>48</v>
      </c>
      <c r="H1665" t="s">
        <v>56</v>
      </c>
      <c r="I1665" t="s">
        <v>56</v>
      </c>
      <c r="K1665" t="s">
        <v>50</v>
      </c>
      <c r="L1665">
        <v>0</v>
      </c>
      <c r="M1665">
        <v>5</v>
      </c>
      <c r="N1665">
        <v>1</v>
      </c>
      <c r="O1665">
        <v>0</v>
      </c>
      <c r="P1665">
        <v>0</v>
      </c>
      <c r="Q1665">
        <v>0</v>
      </c>
      <c r="R1665">
        <v>1</v>
      </c>
      <c r="S1665">
        <v>1</v>
      </c>
      <c r="T1665" t="s">
        <v>222</v>
      </c>
      <c r="U1665" t="s">
        <v>51</v>
      </c>
      <c r="V1665">
        <v>437</v>
      </c>
    </row>
    <row r="1666" spans="1:23" x14ac:dyDescent="0.3">
      <c r="A1666" t="s">
        <v>953</v>
      </c>
      <c r="B1666" t="s">
        <v>387</v>
      </c>
      <c r="C1666" t="s">
        <v>954</v>
      </c>
      <c r="D1666" t="s">
        <v>955</v>
      </c>
      <c r="E1666">
        <v>131861</v>
      </c>
      <c r="F1666" t="s">
        <v>60</v>
      </c>
      <c r="G1666" t="s">
        <v>48</v>
      </c>
      <c r="H1666" t="s">
        <v>56</v>
      </c>
      <c r="I1666" t="s">
        <v>56</v>
      </c>
      <c r="K1666" t="s">
        <v>50</v>
      </c>
      <c r="L1666">
        <v>0</v>
      </c>
      <c r="M1666">
        <v>5</v>
      </c>
      <c r="N1666">
        <v>1</v>
      </c>
      <c r="O1666">
        <v>0</v>
      </c>
      <c r="P1666">
        <v>0</v>
      </c>
      <c r="Q1666">
        <v>0</v>
      </c>
      <c r="R1666">
        <v>1</v>
      </c>
      <c r="S1666">
        <v>1</v>
      </c>
      <c r="T1666" t="s">
        <v>222</v>
      </c>
      <c r="U1666" t="s">
        <v>51</v>
      </c>
      <c r="V1666">
        <v>437</v>
      </c>
    </row>
    <row r="1667" spans="1:23" x14ac:dyDescent="0.3">
      <c r="A1667" t="s">
        <v>278</v>
      </c>
      <c r="B1667" t="s">
        <v>117</v>
      </c>
      <c r="C1667" t="s">
        <v>279</v>
      </c>
      <c r="D1667" t="s">
        <v>745</v>
      </c>
      <c r="E1667">
        <v>132367</v>
      </c>
      <c r="F1667" t="s">
        <v>67</v>
      </c>
      <c r="G1667" t="s">
        <v>68</v>
      </c>
      <c r="H1667" t="s">
        <v>86</v>
      </c>
      <c r="I1667" t="s">
        <v>281</v>
      </c>
      <c r="J1667">
        <v>1979</v>
      </c>
      <c r="K1667" t="s">
        <v>212</v>
      </c>
      <c r="L1667">
        <v>0</v>
      </c>
      <c r="M1667">
        <v>3.5</v>
      </c>
      <c r="N1667">
        <v>1</v>
      </c>
      <c r="O1667">
        <v>0</v>
      </c>
      <c r="P1667">
        <v>1</v>
      </c>
      <c r="Q1667">
        <v>1</v>
      </c>
      <c r="R1667">
        <v>0</v>
      </c>
      <c r="S1667">
        <v>1</v>
      </c>
      <c r="T1667" t="s">
        <v>32</v>
      </c>
      <c r="U1667" t="s">
        <v>51</v>
      </c>
      <c r="V1667">
        <v>795</v>
      </c>
      <c r="W1667">
        <v>43</v>
      </c>
    </row>
    <row r="1668" spans="1:23" x14ac:dyDescent="0.3">
      <c r="A1668" t="s">
        <v>278</v>
      </c>
      <c r="B1668" t="s">
        <v>117</v>
      </c>
      <c r="C1668" t="s">
        <v>279</v>
      </c>
      <c r="D1668" t="s">
        <v>784</v>
      </c>
      <c r="E1668">
        <v>132367</v>
      </c>
      <c r="F1668" t="s">
        <v>67</v>
      </c>
      <c r="G1668" t="s">
        <v>68</v>
      </c>
      <c r="H1668" t="s">
        <v>86</v>
      </c>
      <c r="I1668" t="s">
        <v>281</v>
      </c>
      <c r="J1668">
        <v>1979</v>
      </c>
      <c r="K1668" t="s">
        <v>212</v>
      </c>
      <c r="L1668">
        <v>0</v>
      </c>
      <c r="M1668">
        <v>3.5</v>
      </c>
      <c r="N1668">
        <v>1</v>
      </c>
      <c r="O1668">
        <v>0</v>
      </c>
      <c r="P1668">
        <v>1</v>
      </c>
      <c r="Q1668">
        <v>1</v>
      </c>
      <c r="R1668">
        <v>0</v>
      </c>
      <c r="S1668">
        <v>1</v>
      </c>
      <c r="T1668" t="s">
        <v>32</v>
      </c>
      <c r="U1668" t="s">
        <v>51</v>
      </c>
      <c r="V1668">
        <v>795</v>
      </c>
      <c r="W1668">
        <v>43</v>
      </c>
    </row>
    <row r="1669" spans="1:23" x14ac:dyDescent="0.3">
      <c r="A1669" t="s">
        <v>278</v>
      </c>
      <c r="B1669" t="s">
        <v>117</v>
      </c>
      <c r="C1669" t="s">
        <v>279</v>
      </c>
      <c r="D1669" t="s">
        <v>784</v>
      </c>
      <c r="E1669">
        <v>132367</v>
      </c>
      <c r="F1669" t="s">
        <v>67</v>
      </c>
      <c r="G1669" t="s">
        <v>68</v>
      </c>
      <c r="H1669" t="s">
        <v>86</v>
      </c>
      <c r="I1669" t="s">
        <v>281</v>
      </c>
      <c r="J1669">
        <v>1979</v>
      </c>
      <c r="K1669" t="s">
        <v>212</v>
      </c>
      <c r="L1669">
        <v>0</v>
      </c>
      <c r="M1669">
        <v>3.5</v>
      </c>
      <c r="N1669">
        <v>1</v>
      </c>
      <c r="O1669">
        <v>0</v>
      </c>
      <c r="P1669">
        <v>1</v>
      </c>
      <c r="Q1669">
        <v>1</v>
      </c>
      <c r="R1669">
        <v>0</v>
      </c>
      <c r="S1669">
        <v>1</v>
      </c>
      <c r="T1669" t="s">
        <v>32</v>
      </c>
      <c r="U1669" t="s">
        <v>51</v>
      </c>
      <c r="V1669">
        <v>795</v>
      </c>
      <c r="W1669">
        <v>43</v>
      </c>
    </row>
    <row r="1670" spans="1:23" x14ac:dyDescent="0.3">
      <c r="A1670" t="s">
        <v>928</v>
      </c>
      <c r="B1670" t="s">
        <v>929</v>
      </c>
      <c r="C1670" t="s">
        <v>36</v>
      </c>
      <c r="D1670" t="s">
        <v>930</v>
      </c>
      <c r="E1670">
        <v>132662</v>
      </c>
      <c r="F1670" t="s">
        <v>67</v>
      </c>
      <c r="G1670" t="s">
        <v>347</v>
      </c>
      <c r="H1670" t="s">
        <v>39</v>
      </c>
      <c r="I1670" t="s">
        <v>40</v>
      </c>
      <c r="J1670">
        <v>1916</v>
      </c>
      <c r="K1670" t="s">
        <v>41</v>
      </c>
      <c r="L1670">
        <v>0</v>
      </c>
      <c r="M1670">
        <v>3.6</v>
      </c>
      <c r="N1670">
        <v>1</v>
      </c>
      <c r="O1670">
        <v>1</v>
      </c>
      <c r="P1670">
        <v>0</v>
      </c>
      <c r="Q1670">
        <v>1</v>
      </c>
      <c r="R1670">
        <v>0</v>
      </c>
      <c r="S1670">
        <v>0</v>
      </c>
      <c r="T1670" t="s">
        <v>32</v>
      </c>
      <c r="U1670" t="s">
        <v>51</v>
      </c>
      <c r="V1670">
        <v>628</v>
      </c>
      <c r="W1670">
        <v>106</v>
      </c>
    </row>
    <row r="1671" spans="1:23" x14ac:dyDescent="0.3">
      <c r="A1671" t="s">
        <v>381</v>
      </c>
      <c r="B1671" t="s">
        <v>382</v>
      </c>
      <c r="C1671" t="s">
        <v>336</v>
      </c>
      <c r="D1671" t="s">
        <v>383</v>
      </c>
      <c r="E1671">
        <v>132791</v>
      </c>
      <c r="F1671" t="s">
        <v>47</v>
      </c>
      <c r="G1671" t="s">
        <v>48</v>
      </c>
      <c r="H1671" t="s">
        <v>384</v>
      </c>
      <c r="I1671" t="s">
        <v>385</v>
      </c>
      <c r="J1671">
        <v>2017</v>
      </c>
      <c r="K1671" t="s">
        <v>50</v>
      </c>
      <c r="L1671">
        <v>0</v>
      </c>
      <c r="M1671">
        <v>4.8</v>
      </c>
      <c r="N1671">
        <v>0</v>
      </c>
      <c r="O1671">
        <v>0</v>
      </c>
      <c r="P1671">
        <v>0</v>
      </c>
      <c r="Q1671">
        <v>0</v>
      </c>
      <c r="R1671">
        <v>0</v>
      </c>
      <c r="S1671">
        <v>1</v>
      </c>
      <c r="T1671" t="s">
        <v>32</v>
      </c>
      <c r="U1671" t="s">
        <v>51</v>
      </c>
      <c r="V1671">
        <v>740</v>
      </c>
      <c r="W1671">
        <v>5</v>
      </c>
    </row>
    <row r="1672" spans="1:23" x14ac:dyDescent="0.3">
      <c r="A1672" t="s">
        <v>942</v>
      </c>
      <c r="B1672" t="s">
        <v>1763</v>
      </c>
      <c r="C1672" t="s">
        <v>944</v>
      </c>
      <c r="D1672" t="s">
        <v>1764</v>
      </c>
      <c r="E1672">
        <v>133142</v>
      </c>
      <c r="F1672" t="s">
        <v>145</v>
      </c>
      <c r="G1672" t="s">
        <v>48</v>
      </c>
      <c r="H1672" t="s">
        <v>120</v>
      </c>
      <c r="I1672" t="s">
        <v>480</v>
      </c>
      <c r="J1672">
        <v>1964</v>
      </c>
      <c r="K1672" t="s">
        <v>41</v>
      </c>
      <c r="L1672">
        <v>0</v>
      </c>
      <c r="M1672">
        <v>3.8</v>
      </c>
      <c r="N1672">
        <v>1</v>
      </c>
      <c r="O1672">
        <v>0</v>
      </c>
      <c r="P1672">
        <v>0</v>
      </c>
      <c r="Q1672">
        <v>0</v>
      </c>
      <c r="R1672">
        <v>0</v>
      </c>
      <c r="S1672">
        <v>1</v>
      </c>
      <c r="T1672" t="s">
        <v>1725</v>
      </c>
      <c r="U1672" t="s">
        <v>33</v>
      </c>
      <c r="V1672">
        <v>333</v>
      </c>
      <c r="W1672">
        <v>58</v>
      </c>
    </row>
    <row r="1673" spans="1:23" x14ac:dyDescent="0.3">
      <c r="A1673" t="s">
        <v>942</v>
      </c>
      <c r="B1673" t="s">
        <v>1763</v>
      </c>
      <c r="C1673" t="s">
        <v>944</v>
      </c>
      <c r="D1673" t="s">
        <v>2031</v>
      </c>
      <c r="E1673">
        <v>133142</v>
      </c>
      <c r="F1673" t="s">
        <v>145</v>
      </c>
      <c r="G1673" t="s">
        <v>48</v>
      </c>
      <c r="H1673" t="s">
        <v>120</v>
      </c>
      <c r="I1673" t="s">
        <v>480</v>
      </c>
      <c r="J1673">
        <v>1964</v>
      </c>
      <c r="K1673" t="s">
        <v>41</v>
      </c>
      <c r="L1673">
        <v>0</v>
      </c>
      <c r="M1673">
        <v>3.8</v>
      </c>
      <c r="N1673">
        <v>1</v>
      </c>
      <c r="O1673">
        <v>0</v>
      </c>
      <c r="P1673">
        <v>0</v>
      </c>
      <c r="Q1673">
        <v>0</v>
      </c>
      <c r="R1673">
        <v>0</v>
      </c>
      <c r="S1673">
        <v>1</v>
      </c>
      <c r="T1673" t="s">
        <v>1725</v>
      </c>
      <c r="U1673" t="s">
        <v>33</v>
      </c>
      <c r="V1673">
        <v>333</v>
      </c>
      <c r="W1673">
        <v>58</v>
      </c>
    </row>
    <row r="1674" spans="1:23" x14ac:dyDescent="0.3">
      <c r="A1674" t="s">
        <v>942</v>
      </c>
      <c r="B1674" t="s">
        <v>1763</v>
      </c>
      <c r="C1674" t="s">
        <v>944</v>
      </c>
      <c r="D1674" t="s">
        <v>2036</v>
      </c>
      <c r="E1674">
        <v>133142</v>
      </c>
      <c r="F1674" t="s">
        <v>145</v>
      </c>
      <c r="G1674" t="s">
        <v>48</v>
      </c>
      <c r="H1674" t="s">
        <v>120</v>
      </c>
      <c r="I1674" t="s">
        <v>480</v>
      </c>
      <c r="J1674">
        <v>1964</v>
      </c>
      <c r="K1674" t="s">
        <v>41</v>
      </c>
      <c r="L1674">
        <v>0</v>
      </c>
      <c r="M1674">
        <v>3.8</v>
      </c>
      <c r="N1674">
        <v>1</v>
      </c>
      <c r="O1674">
        <v>0</v>
      </c>
      <c r="P1674">
        <v>0</v>
      </c>
      <c r="Q1674">
        <v>0</v>
      </c>
      <c r="R1674">
        <v>0</v>
      </c>
      <c r="S1674">
        <v>1</v>
      </c>
      <c r="T1674" t="s">
        <v>1725</v>
      </c>
      <c r="U1674" t="s">
        <v>33</v>
      </c>
      <c r="V1674">
        <v>331</v>
      </c>
      <c r="W1674">
        <v>58</v>
      </c>
    </row>
    <row r="1675" spans="1:23" x14ac:dyDescent="0.3">
      <c r="A1675" t="s">
        <v>942</v>
      </c>
      <c r="B1675" t="s">
        <v>1763</v>
      </c>
      <c r="C1675" t="s">
        <v>944</v>
      </c>
      <c r="D1675" t="s">
        <v>2036</v>
      </c>
      <c r="E1675">
        <v>133142</v>
      </c>
      <c r="F1675" t="s">
        <v>145</v>
      </c>
      <c r="G1675" t="s">
        <v>48</v>
      </c>
      <c r="H1675" t="s">
        <v>120</v>
      </c>
      <c r="I1675" t="s">
        <v>480</v>
      </c>
      <c r="J1675">
        <v>1964</v>
      </c>
      <c r="K1675" t="s">
        <v>41</v>
      </c>
      <c r="L1675">
        <v>0</v>
      </c>
      <c r="M1675">
        <v>3.8</v>
      </c>
      <c r="N1675">
        <v>1</v>
      </c>
      <c r="O1675">
        <v>0</v>
      </c>
      <c r="P1675">
        <v>0</v>
      </c>
      <c r="Q1675">
        <v>0</v>
      </c>
      <c r="R1675">
        <v>0</v>
      </c>
      <c r="S1675">
        <v>1</v>
      </c>
      <c r="T1675" t="s">
        <v>1725</v>
      </c>
      <c r="U1675" t="s">
        <v>33</v>
      </c>
      <c r="V1675">
        <v>331</v>
      </c>
      <c r="W1675">
        <v>58</v>
      </c>
    </row>
    <row r="1676" spans="1:23" x14ac:dyDescent="0.3">
      <c r="A1676" t="s">
        <v>942</v>
      </c>
      <c r="B1676" t="s">
        <v>1763</v>
      </c>
      <c r="C1676" t="s">
        <v>944</v>
      </c>
      <c r="D1676" t="s">
        <v>1764</v>
      </c>
      <c r="E1676">
        <v>133142</v>
      </c>
      <c r="F1676" t="s">
        <v>145</v>
      </c>
      <c r="G1676" t="s">
        <v>48</v>
      </c>
      <c r="H1676" t="s">
        <v>120</v>
      </c>
      <c r="I1676" t="s">
        <v>480</v>
      </c>
      <c r="J1676">
        <v>1964</v>
      </c>
      <c r="K1676" t="s">
        <v>41</v>
      </c>
      <c r="L1676">
        <v>0</v>
      </c>
      <c r="M1676">
        <v>3.8</v>
      </c>
      <c r="N1676">
        <v>1</v>
      </c>
      <c r="O1676">
        <v>0</v>
      </c>
      <c r="P1676">
        <v>0</v>
      </c>
      <c r="Q1676">
        <v>0</v>
      </c>
      <c r="R1676">
        <v>0</v>
      </c>
      <c r="S1676">
        <v>1</v>
      </c>
      <c r="T1676" t="s">
        <v>1725</v>
      </c>
      <c r="U1676" t="s">
        <v>33</v>
      </c>
      <c r="V1676">
        <v>333</v>
      </c>
      <c r="W1676">
        <v>58</v>
      </c>
    </row>
    <row r="1677" spans="1:23" x14ac:dyDescent="0.3">
      <c r="A1677" t="s">
        <v>278</v>
      </c>
      <c r="B1677" t="s">
        <v>58</v>
      </c>
      <c r="C1677" t="s">
        <v>279</v>
      </c>
      <c r="D1677" t="s">
        <v>280</v>
      </c>
      <c r="E1677">
        <v>133699</v>
      </c>
      <c r="F1677" t="s">
        <v>67</v>
      </c>
      <c r="G1677" t="s">
        <v>68</v>
      </c>
      <c r="H1677" t="s">
        <v>86</v>
      </c>
      <c r="I1677" t="s">
        <v>281</v>
      </c>
      <c r="J1677">
        <v>1979</v>
      </c>
      <c r="K1677" t="s">
        <v>212</v>
      </c>
      <c r="L1677">
        <v>0</v>
      </c>
      <c r="M1677">
        <v>3.5</v>
      </c>
      <c r="N1677">
        <v>1</v>
      </c>
      <c r="O1677">
        <v>1</v>
      </c>
      <c r="P1677">
        <v>0</v>
      </c>
      <c r="Q1677">
        <v>0</v>
      </c>
      <c r="R1677">
        <v>0</v>
      </c>
      <c r="S1677">
        <v>0</v>
      </c>
      <c r="T1677" t="s">
        <v>32</v>
      </c>
      <c r="U1677" t="s">
        <v>51</v>
      </c>
      <c r="V1677">
        <v>623</v>
      </c>
      <c r="W1677">
        <v>43</v>
      </c>
    </row>
    <row r="1678" spans="1:23" x14ac:dyDescent="0.3">
      <c r="A1678" t="s">
        <v>1738</v>
      </c>
      <c r="B1678" t="s">
        <v>1739</v>
      </c>
      <c r="C1678" t="s">
        <v>656</v>
      </c>
      <c r="D1678" t="s">
        <v>1740</v>
      </c>
      <c r="E1678">
        <v>133773</v>
      </c>
      <c r="F1678" t="s">
        <v>27</v>
      </c>
      <c r="G1678" t="s">
        <v>28</v>
      </c>
      <c r="H1678" t="s">
        <v>101</v>
      </c>
      <c r="I1678" t="s">
        <v>102</v>
      </c>
      <c r="J1678">
        <v>1849</v>
      </c>
      <c r="K1678" t="s">
        <v>31</v>
      </c>
      <c r="L1678">
        <v>0</v>
      </c>
      <c r="M1678">
        <v>4.0999999999999996</v>
      </c>
      <c r="N1678">
        <v>1</v>
      </c>
      <c r="O1678">
        <v>0</v>
      </c>
      <c r="P1678">
        <v>0</v>
      </c>
      <c r="Q1678">
        <v>1</v>
      </c>
      <c r="R1678">
        <v>1</v>
      </c>
      <c r="S1678">
        <v>1</v>
      </c>
      <c r="T1678" t="s">
        <v>1725</v>
      </c>
      <c r="U1678" t="s">
        <v>42</v>
      </c>
      <c r="V1678">
        <v>622</v>
      </c>
      <c r="W1678">
        <v>173</v>
      </c>
    </row>
    <row r="1679" spans="1:23" x14ac:dyDescent="0.3">
      <c r="A1679" t="s">
        <v>1738</v>
      </c>
      <c r="B1679" t="s">
        <v>1739</v>
      </c>
      <c r="C1679" t="s">
        <v>656</v>
      </c>
      <c r="D1679" t="s">
        <v>2027</v>
      </c>
      <c r="E1679">
        <v>133773</v>
      </c>
      <c r="F1679" t="s">
        <v>27</v>
      </c>
      <c r="G1679" t="s">
        <v>28</v>
      </c>
      <c r="H1679" t="s">
        <v>101</v>
      </c>
      <c r="I1679" t="s">
        <v>102</v>
      </c>
      <c r="J1679">
        <v>1849</v>
      </c>
      <c r="K1679" t="s">
        <v>31</v>
      </c>
      <c r="L1679">
        <v>0</v>
      </c>
      <c r="M1679">
        <v>4.0999999999999996</v>
      </c>
      <c r="N1679">
        <v>1</v>
      </c>
      <c r="O1679">
        <v>0</v>
      </c>
      <c r="P1679">
        <v>0</v>
      </c>
      <c r="Q1679">
        <v>1</v>
      </c>
      <c r="R1679">
        <v>1</v>
      </c>
      <c r="S1679">
        <v>1</v>
      </c>
      <c r="T1679" t="s">
        <v>1725</v>
      </c>
      <c r="U1679" t="s">
        <v>42</v>
      </c>
      <c r="V1679">
        <v>624</v>
      </c>
      <c r="W1679">
        <v>173</v>
      </c>
    </row>
    <row r="1680" spans="1:23" x14ac:dyDescent="0.3">
      <c r="A1680" t="s">
        <v>1738</v>
      </c>
      <c r="B1680" t="s">
        <v>1739</v>
      </c>
      <c r="C1680" t="s">
        <v>656</v>
      </c>
      <c r="D1680" t="s">
        <v>1740</v>
      </c>
      <c r="E1680">
        <v>133773</v>
      </c>
      <c r="F1680" t="s">
        <v>27</v>
      </c>
      <c r="G1680" t="s">
        <v>28</v>
      </c>
      <c r="H1680" t="s">
        <v>101</v>
      </c>
      <c r="I1680" t="s">
        <v>102</v>
      </c>
      <c r="J1680">
        <v>1849</v>
      </c>
      <c r="K1680" t="s">
        <v>31</v>
      </c>
      <c r="L1680">
        <v>0</v>
      </c>
      <c r="M1680">
        <v>4.0999999999999996</v>
      </c>
      <c r="N1680">
        <v>1</v>
      </c>
      <c r="O1680">
        <v>0</v>
      </c>
      <c r="P1680">
        <v>0</v>
      </c>
      <c r="Q1680">
        <v>1</v>
      </c>
      <c r="R1680">
        <v>1</v>
      </c>
      <c r="S1680">
        <v>1</v>
      </c>
      <c r="T1680" t="s">
        <v>1725</v>
      </c>
      <c r="U1680" t="s">
        <v>42</v>
      </c>
      <c r="V1680">
        <v>622</v>
      </c>
      <c r="W1680">
        <v>173</v>
      </c>
    </row>
    <row r="1681" spans="1:23" x14ac:dyDescent="0.3">
      <c r="A1681" t="s">
        <v>1738</v>
      </c>
      <c r="B1681" t="s">
        <v>1739</v>
      </c>
      <c r="C1681" t="s">
        <v>656</v>
      </c>
      <c r="D1681" t="s">
        <v>2039</v>
      </c>
      <c r="E1681">
        <v>133773</v>
      </c>
      <c r="F1681" t="s">
        <v>27</v>
      </c>
      <c r="G1681" t="s">
        <v>28</v>
      </c>
      <c r="H1681" t="s">
        <v>101</v>
      </c>
      <c r="I1681" t="s">
        <v>102</v>
      </c>
      <c r="J1681">
        <v>1849</v>
      </c>
      <c r="K1681" t="s">
        <v>31</v>
      </c>
      <c r="L1681">
        <v>0</v>
      </c>
      <c r="M1681">
        <v>4.0999999999999996</v>
      </c>
      <c r="N1681">
        <v>1</v>
      </c>
      <c r="O1681">
        <v>0</v>
      </c>
      <c r="P1681">
        <v>0</v>
      </c>
      <c r="Q1681">
        <v>1</v>
      </c>
      <c r="R1681">
        <v>1</v>
      </c>
      <c r="S1681">
        <v>1</v>
      </c>
      <c r="T1681" t="s">
        <v>1725</v>
      </c>
      <c r="U1681" t="s">
        <v>42</v>
      </c>
      <c r="V1681">
        <v>624</v>
      </c>
      <c r="W1681">
        <v>173</v>
      </c>
    </row>
    <row r="1682" spans="1:23" x14ac:dyDescent="0.3">
      <c r="A1682" t="s">
        <v>1738</v>
      </c>
      <c r="B1682" t="s">
        <v>1739</v>
      </c>
      <c r="C1682" t="s">
        <v>656</v>
      </c>
      <c r="D1682" t="s">
        <v>1740</v>
      </c>
      <c r="E1682">
        <v>133773</v>
      </c>
      <c r="F1682" t="s">
        <v>27</v>
      </c>
      <c r="G1682" t="s">
        <v>28</v>
      </c>
      <c r="H1682" t="s">
        <v>101</v>
      </c>
      <c r="I1682" t="s">
        <v>102</v>
      </c>
      <c r="J1682">
        <v>1849</v>
      </c>
      <c r="K1682" t="s">
        <v>31</v>
      </c>
      <c r="L1682">
        <v>0</v>
      </c>
      <c r="M1682">
        <v>4.0999999999999996</v>
      </c>
      <c r="N1682">
        <v>1</v>
      </c>
      <c r="O1682">
        <v>0</v>
      </c>
      <c r="P1682">
        <v>0</v>
      </c>
      <c r="Q1682">
        <v>1</v>
      </c>
      <c r="R1682">
        <v>1</v>
      </c>
      <c r="S1682">
        <v>1</v>
      </c>
      <c r="T1682" t="s">
        <v>1725</v>
      </c>
      <c r="U1682" t="s">
        <v>42</v>
      </c>
      <c r="V1682">
        <v>622</v>
      </c>
      <c r="W1682">
        <v>173</v>
      </c>
    </row>
    <row r="1683" spans="1:23" x14ac:dyDescent="0.3">
      <c r="A1683" t="s">
        <v>1933</v>
      </c>
      <c r="B1683" t="s">
        <v>1934</v>
      </c>
      <c r="C1683" t="s">
        <v>656</v>
      </c>
      <c r="D1683" t="s">
        <v>1935</v>
      </c>
      <c r="E1683">
        <v>134068</v>
      </c>
      <c r="F1683" t="s">
        <v>145</v>
      </c>
      <c r="G1683" t="s">
        <v>28</v>
      </c>
      <c r="H1683" t="s">
        <v>101</v>
      </c>
      <c r="I1683" t="s">
        <v>102</v>
      </c>
      <c r="J1683">
        <v>1978</v>
      </c>
      <c r="K1683" t="s">
        <v>166</v>
      </c>
      <c r="L1683">
        <v>0</v>
      </c>
      <c r="M1683">
        <v>4</v>
      </c>
      <c r="N1683">
        <v>0</v>
      </c>
      <c r="O1683">
        <v>0</v>
      </c>
      <c r="P1683">
        <v>0</v>
      </c>
      <c r="Q1683">
        <v>0</v>
      </c>
      <c r="R1683">
        <v>0</v>
      </c>
      <c r="S1683">
        <v>1</v>
      </c>
      <c r="T1683" t="s">
        <v>1725</v>
      </c>
      <c r="U1683" t="s">
        <v>51</v>
      </c>
      <c r="V1683">
        <v>523</v>
      </c>
      <c r="W1683">
        <v>44</v>
      </c>
    </row>
    <row r="1684" spans="1:23" x14ac:dyDescent="0.3">
      <c r="A1684" t="s">
        <v>122</v>
      </c>
      <c r="B1684" t="s">
        <v>592</v>
      </c>
      <c r="C1684" t="s">
        <v>124</v>
      </c>
      <c r="D1684" t="s">
        <v>593</v>
      </c>
      <c r="E1684">
        <v>134155</v>
      </c>
      <c r="F1684" t="s">
        <v>67</v>
      </c>
      <c r="G1684" t="s">
        <v>48</v>
      </c>
      <c r="H1684" t="s">
        <v>29</v>
      </c>
      <c r="I1684" t="s">
        <v>64</v>
      </c>
      <c r="J1684">
        <v>2016</v>
      </c>
      <c r="K1684" t="s">
        <v>50</v>
      </c>
      <c r="L1684">
        <v>0</v>
      </c>
      <c r="M1684">
        <v>3.6</v>
      </c>
      <c r="N1684">
        <v>1</v>
      </c>
      <c r="O1684">
        <v>0</v>
      </c>
      <c r="P1684">
        <v>0</v>
      </c>
      <c r="Q1684">
        <v>0</v>
      </c>
      <c r="R1684">
        <v>0</v>
      </c>
      <c r="S1684">
        <v>1</v>
      </c>
      <c r="T1684" t="s">
        <v>32</v>
      </c>
      <c r="U1684" t="s">
        <v>51</v>
      </c>
      <c r="V1684">
        <v>835</v>
      </c>
      <c r="W1684">
        <v>6</v>
      </c>
    </row>
    <row r="1685" spans="1:23" x14ac:dyDescent="0.3">
      <c r="A1685" t="s">
        <v>122</v>
      </c>
      <c r="B1685" t="s">
        <v>592</v>
      </c>
      <c r="C1685" t="s">
        <v>124</v>
      </c>
      <c r="D1685" t="s">
        <v>854</v>
      </c>
      <c r="E1685">
        <v>134155</v>
      </c>
      <c r="F1685" t="s">
        <v>67</v>
      </c>
      <c r="G1685" t="s">
        <v>48</v>
      </c>
      <c r="H1685" t="s">
        <v>29</v>
      </c>
      <c r="I1685" t="s">
        <v>64</v>
      </c>
      <c r="J1685">
        <v>2016</v>
      </c>
      <c r="K1685" t="s">
        <v>50</v>
      </c>
      <c r="L1685">
        <v>0</v>
      </c>
      <c r="M1685">
        <v>3.6</v>
      </c>
      <c r="N1685">
        <v>1</v>
      </c>
      <c r="O1685">
        <v>0</v>
      </c>
      <c r="P1685">
        <v>0</v>
      </c>
      <c r="Q1685">
        <v>0</v>
      </c>
      <c r="R1685">
        <v>0</v>
      </c>
      <c r="S1685">
        <v>1</v>
      </c>
      <c r="T1685" t="s">
        <v>32</v>
      </c>
      <c r="U1685" t="s">
        <v>51</v>
      </c>
      <c r="V1685">
        <v>837</v>
      </c>
      <c r="W1685">
        <v>6</v>
      </c>
    </row>
    <row r="1686" spans="1:23" x14ac:dyDescent="0.3">
      <c r="A1686" t="s">
        <v>442</v>
      </c>
      <c r="B1686" t="s">
        <v>443</v>
      </c>
      <c r="C1686" t="s">
        <v>444</v>
      </c>
      <c r="D1686" t="s">
        <v>445</v>
      </c>
      <c r="E1686">
        <v>134163</v>
      </c>
      <c r="F1686" t="s">
        <v>60</v>
      </c>
      <c r="G1686" t="s">
        <v>48</v>
      </c>
      <c r="H1686" t="s">
        <v>446</v>
      </c>
      <c r="I1686" t="s">
        <v>447</v>
      </c>
      <c r="J1686">
        <v>2015</v>
      </c>
      <c r="K1686" t="s">
        <v>50</v>
      </c>
      <c r="L1686">
        <v>0</v>
      </c>
      <c r="M1686">
        <v>5</v>
      </c>
      <c r="N1686">
        <v>1</v>
      </c>
      <c r="O1686">
        <v>0</v>
      </c>
      <c r="P1686">
        <v>0</v>
      </c>
      <c r="Q1686">
        <v>1</v>
      </c>
      <c r="R1686">
        <v>1</v>
      </c>
      <c r="S1686">
        <v>1</v>
      </c>
      <c r="T1686" t="s">
        <v>32</v>
      </c>
      <c r="U1686" t="s">
        <v>51</v>
      </c>
      <c r="V1686">
        <v>598</v>
      </c>
      <c r="W1686">
        <v>7</v>
      </c>
    </row>
    <row r="1687" spans="1:23" x14ac:dyDescent="0.3">
      <c r="A1687" t="s">
        <v>389</v>
      </c>
      <c r="B1687" t="s">
        <v>390</v>
      </c>
      <c r="C1687" t="s">
        <v>36</v>
      </c>
      <c r="D1687" t="s">
        <v>391</v>
      </c>
      <c r="E1687">
        <v>134321</v>
      </c>
      <c r="F1687" t="s">
        <v>85</v>
      </c>
      <c r="G1687" t="s">
        <v>48</v>
      </c>
      <c r="H1687" t="s">
        <v>86</v>
      </c>
      <c r="I1687" t="s">
        <v>340</v>
      </c>
      <c r="K1687" t="s">
        <v>50</v>
      </c>
      <c r="L1687">
        <v>0</v>
      </c>
      <c r="M1687">
        <v>3.8</v>
      </c>
      <c r="N1687">
        <v>1</v>
      </c>
      <c r="O1687">
        <v>0</v>
      </c>
      <c r="P1687">
        <v>1</v>
      </c>
      <c r="Q1687">
        <v>1</v>
      </c>
      <c r="R1687">
        <v>1</v>
      </c>
      <c r="S1687">
        <v>1</v>
      </c>
      <c r="T1687" t="s">
        <v>32</v>
      </c>
      <c r="U1687" t="s">
        <v>51</v>
      </c>
      <c r="V1687">
        <v>437</v>
      </c>
    </row>
    <row r="1688" spans="1:23" x14ac:dyDescent="0.3">
      <c r="A1688" t="s">
        <v>1851</v>
      </c>
      <c r="B1688" t="s">
        <v>1759</v>
      </c>
      <c r="C1688" t="s">
        <v>1852</v>
      </c>
      <c r="D1688" t="s">
        <v>1853</v>
      </c>
      <c r="E1688">
        <v>134737</v>
      </c>
      <c r="F1688" t="s">
        <v>60</v>
      </c>
      <c r="G1688" t="s">
        <v>48</v>
      </c>
      <c r="H1688" t="s">
        <v>29</v>
      </c>
      <c r="I1688" t="s">
        <v>69</v>
      </c>
      <c r="J1688">
        <v>2011</v>
      </c>
      <c r="K1688" t="s">
        <v>50</v>
      </c>
      <c r="L1688">
        <v>0</v>
      </c>
      <c r="M1688">
        <v>4.7</v>
      </c>
      <c r="N1688">
        <v>0</v>
      </c>
      <c r="O1688">
        <v>0</v>
      </c>
      <c r="P1688">
        <v>0</v>
      </c>
      <c r="Q1688">
        <v>0</v>
      </c>
      <c r="R1688">
        <v>0</v>
      </c>
      <c r="S1688">
        <v>1</v>
      </c>
      <c r="T1688" t="s">
        <v>1725</v>
      </c>
      <c r="U1688" t="s">
        <v>51</v>
      </c>
      <c r="V1688">
        <v>186</v>
      </c>
      <c r="W1688">
        <v>11</v>
      </c>
    </row>
    <row r="1689" spans="1:23" x14ac:dyDescent="0.3">
      <c r="A1689" t="s">
        <v>354</v>
      </c>
      <c r="B1689" t="s">
        <v>355</v>
      </c>
      <c r="C1689" t="s">
        <v>356</v>
      </c>
      <c r="D1689" t="s">
        <v>357</v>
      </c>
      <c r="E1689">
        <v>134898</v>
      </c>
      <c r="F1689" t="s">
        <v>27</v>
      </c>
      <c r="G1689" t="s">
        <v>38</v>
      </c>
      <c r="H1689" t="s">
        <v>39</v>
      </c>
      <c r="I1689" t="s">
        <v>40</v>
      </c>
      <c r="J1689">
        <v>1957</v>
      </c>
      <c r="K1689" t="s">
        <v>41</v>
      </c>
      <c r="L1689">
        <v>0</v>
      </c>
      <c r="M1689">
        <v>4</v>
      </c>
      <c r="N1689">
        <v>1</v>
      </c>
      <c r="O1689">
        <v>0</v>
      </c>
      <c r="P1689">
        <v>0</v>
      </c>
      <c r="Q1689">
        <v>0</v>
      </c>
      <c r="R1689">
        <v>1</v>
      </c>
      <c r="S1689">
        <v>1</v>
      </c>
      <c r="T1689" t="s">
        <v>32</v>
      </c>
      <c r="U1689" t="s">
        <v>51</v>
      </c>
      <c r="V1689">
        <v>529</v>
      </c>
      <c r="W1689">
        <v>65</v>
      </c>
    </row>
    <row r="1690" spans="1:23" x14ac:dyDescent="0.3">
      <c r="A1690" t="s">
        <v>241</v>
      </c>
      <c r="B1690" t="s">
        <v>242</v>
      </c>
      <c r="C1690" t="s">
        <v>243</v>
      </c>
      <c r="D1690" t="s">
        <v>649</v>
      </c>
      <c r="E1690">
        <v>135000</v>
      </c>
      <c r="F1690" t="s">
        <v>55</v>
      </c>
      <c r="G1690" t="s">
        <v>48</v>
      </c>
      <c r="H1690" t="s">
        <v>56</v>
      </c>
      <c r="I1690" t="s">
        <v>56</v>
      </c>
      <c r="K1690" t="s">
        <v>50</v>
      </c>
      <c r="L1690">
        <v>0</v>
      </c>
      <c r="M1690">
        <v>5</v>
      </c>
      <c r="N1690">
        <v>1</v>
      </c>
      <c r="O1690">
        <v>0</v>
      </c>
      <c r="P1690">
        <v>0</v>
      </c>
      <c r="Q1690">
        <v>0</v>
      </c>
      <c r="R1690">
        <v>0</v>
      </c>
      <c r="S1690">
        <v>1</v>
      </c>
      <c r="T1690" t="s">
        <v>32</v>
      </c>
      <c r="U1690" t="s">
        <v>42</v>
      </c>
      <c r="V1690">
        <v>277</v>
      </c>
    </row>
    <row r="1691" spans="1:23" x14ac:dyDescent="0.3">
      <c r="A1691" t="s">
        <v>667</v>
      </c>
      <c r="B1691" t="s">
        <v>58</v>
      </c>
      <c r="C1691" t="s">
        <v>36</v>
      </c>
      <c r="D1691" t="s">
        <v>668</v>
      </c>
      <c r="E1691">
        <v>135000</v>
      </c>
      <c r="F1691" t="s">
        <v>60</v>
      </c>
      <c r="G1691" t="s">
        <v>48</v>
      </c>
      <c r="H1691" t="s">
        <v>56</v>
      </c>
      <c r="I1691" t="s">
        <v>56</v>
      </c>
      <c r="K1691" t="s">
        <v>50</v>
      </c>
      <c r="L1691">
        <v>1</v>
      </c>
      <c r="M1691">
        <v>3.5</v>
      </c>
      <c r="N1691">
        <v>1</v>
      </c>
      <c r="O1691">
        <v>0</v>
      </c>
      <c r="P1691">
        <v>0</v>
      </c>
      <c r="Q1691">
        <v>0</v>
      </c>
      <c r="R1691">
        <v>0</v>
      </c>
      <c r="S1691">
        <v>1</v>
      </c>
      <c r="T1691" t="s">
        <v>32</v>
      </c>
      <c r="U1691" t="s">
        <v>42</v>
      </c>
      <c r="V1691">
        <v>137</v>
      </c>
    </row>
    <row r="1692" spans="1:23" x14ac:dyDescent="0.3">
      <c r="A1692" t="s">
        <v>667</v>
      </c>
      <c r="B1692" t="s">
        <v>58</v>
      </c>
      <c r="C1692" t="s">
        <v>36</v>
      </c>
      <c r="D1692" t="s">
        <v>668</v>
      </c>
      <c r="E1692">
        <v>135000</v>
      </c>
      <c r="F1692" t="s">
        <v>60</v>
      </c>
      <c r="G1692" t="s">
        <v>48</v>
      </c>
      <c r="H1692" t="s">
        <v>56</v>
      </c>
      <c r="I1692" t="s">
        <v>56</v>
      </c>
      <c r="K1692" t="s">
        <v>50</v>
      </c>
      <c r="L1692">
        <v>1</v>
      </c>
      <c r="M1692">
        <v>3.5</v>
      </c>
      <c r="N1692">
        <v>1</v>
      </c>
      <c r="O1692">
        <v>0</v>
      </c>
      <c r="P1692">
        <v>0</v>
      </c>
      <c r="Q1692">
        <v>0</v>
      </c>
      <c r="R1692">
        <v>0</v>
      </c>
      <c r="S1692">
        <v>1</v>
      </c>
      <c r="T1692" t="s">
        <v>32</v>
      </c>
      <c r="U1692" t="s">
        <v>42</v>
      </c>
      <c r="V1692">
        <v>137</v>
      </c>
    </row>
    <row r="1693" spans="1:23" x14ac:dyDescent="0.3">
      <c r="A1693" t="s">
        <v>241</v>
      </c>
      <c r="B1693" t="s">
        <v>242</v>
      </c>
      <c r="C1693" t="s">
        <v>243</v>
      </c>
      <c r="D1693" t="s">
        <v>649</v>
      </c>
      <c r="E1693">
        <v>135000</v>
      </c>
      <c r="F1693" t="s">
        <v>55</v>
      </c>
      <c r="G1693" t="s">
        <v>48</v>
      </c>
      <c r="H1693" t="s">
        <v>56</v>
      </c>
      <c r="I1693" t="s">
        <v>56</v>
      </c>
      <c r="K1693" t="s">
        <v>50</v>
      </c>
      <c r="L1693">
        <v>0</v>
      </c>
      <c r="M1693">
        <v>5</v>
      </c>
      <c r="N1693">
        <v>1</v>
      </c>
      <c r="O1693">
        <v>0</v>
      </c>
      <c r="P1693">
        <v>0</v>
      </c>
      <c r="Q1693">
        <v>0</v>
      </c>
      <c r="R1693">
        <v>0</v>
      </c>
      <c r="S1693">
        <v>1</v>
      </c>
      <c r="T1693" t="s">
        <v>32</v>
      </c>
      <c r="U1693" t="s">
        <v>42</v>
      </c>
      <c r="V1693">
        <v>277</v>
      </c>
    </row>
    <row r="1694" spans="1:23" x14ac:dyDescent="0.3">
      <c r="A1694" t="s">
        <v>667</v>
      </c>
      <c r="B1694" t="s">
        <v>58</v>
      </c>
      <c r="C1694" t="s">
        <v>36</v>
      </c>
      <c r="D1694" t="s">
        <v>668</v>
      </c>
      <c r="E1694">
        <v>135000</v>
      </c>
      <c r="F1694" t="s">
        <v>60</v>
      </c>
      <c r="G1694" t="s">
        <v>48</v>
      </c>
      <c r="H1694" t="s">
        <v>56</v>
      </c>
      <c r="I1694" t="s">
        <v>56</v>
      </c>
      <c r="K1694" t="s">
        <v>50</v>
      </c>
      <c r="L1694">
        <v>1</v>
      </c>
      <c r="M1694">
        <v>3.5</v>
      </c>
      <c r="N1694">
        <v>1</v>
      </c>
      <c r="O1694">
        <v>0</v>
      </c>
      <c r="P1694">
        <v>0</v>
      </c>
      <c r="Q1694">
        <v>0</v>
      </c>
      <c r="R1694">
        <v>0</v>
      </c>
      <c r="S1694">
        <v>1</v>
      </c>
      <c r="T1694" t="s">
        <v>32</v>
      </c>
      <c r="U1694" t="s">
        <v>42</v>
      </c>
      <c r="V1694">
        <v>137</v>
      </c>
    </row>
    <row r="1695" spans="1:23" x14ac:dyDescent="0.3">
      <c r="A1695" t="s">
        <v>894</v>
      </c>
      <c r="B1695" t="s">
        <v>895</v>
      </c>
      <c r="C1695" t="s">
        <v>45</v>
      </c>
      <c r="D1695" t="s">
        <v>896</v>
      </c>
      <c r="E1695">
        <v>135000</v>
      </c>
      <c r="F1695" t="s">
        <v>27</v>
      </c>
      <c r="G1695" t="s">
        <v>28</v>
      </c>
      <c r="H1695" t="s">
        <v>39</v>
      </c>
      <c r="I1695" t="s">
        <v>40</v>
      </c>
      <c r="J1695">
        <v>1963</v>
      </c>
      <c r="K1695" t="s">
        <v>31</v>
      </c>
      <c r="L1695">
        <v>0</v>
      </c>
      <c r="M1695">
        <v>3.1</v>
      </c>
      <c r="N1695">
        <v>1</v>
      </c>
      <c r="O1695">
        <v>0</v>
      </c>
      <c r="P1695">
        <v>1</v>
      </c>
      <c r="Q1695">
        <v>1</v>
      </c>
      <c r="R1695">
        <v>1</v>
      </c>
      <c r="S1695">
        <v>1</v>
      </c>
      <c r="T1695" t="s">
        <v>32</v>
      </c>
      <c r="U1695" t="s">
        <v>51</v>
      </c>
      <c r="V1695">
        <v>615</v>
      </c>
      <c r="W1695">
        <v>59</v>
      </c>
    </row>
    <row r="1696" spans="1:23" x14ac:dyDescent="0.3">
      <c r="A1696" t="s">
        <v>997</v>
      </c>
      <c r="B1696" t="s">
        <v>998</v>
      </c>
      <c r="C1696" t="s">
        <v>36</v>
      </c>
      <c r="D1696" t="s">
        <v>999</v>
      </c>
      <c r="E1696">
        <v>135000</v>
      </c>
      <c r="F1696" t="s">
        <v>56</v>
      </c>
      <c r="G1696" t="s">
        <v>56</v>
      </c>
      <c r="H1696" t="s">
        <v>56</v>
      </c>
      <c r="I1696" t="s">
        <v>56</v>
      </c>
      <c r="K1696" t="s">
        <v>56</v>
      </c>
      <c r="L1696">
        <v>1</v>
      </c>
      <c r="N1696">
        <v>1</v>
      </c>
      <c r="O1696">
        <v>0</v>
      </c>
      <c r="P1696">
        <v>0</v>
      </c>
      <c r="Q1696">
        <v>0</v>
      </c>
      <c r="R1696">
        <v>0</v>
      </c>
      <c r="S1696">
        <v>0</v>
      </c>
      <c r="T1696" t="s">
        <v>222</v>
      </c>
      <c r="U1696" t="s">
        <v>42</v>
      </c>
      <c r="V1696">
        <v>141</v>
      </c>
    </row>
    <row r="1697" spans="1:23" x14ac:dyDescent="0.3">
      <c r="A1697" t="s">
        <v>997</v>
      </c>
      <c r="B1697" t="s">
        <v>998</v>
      </c>
      <c r="C1697" t="s">
        <v>36</v>
      </c>
      <c r="D1697" t="s">
        <v>999</v>
      </c>
      <c r="E1697">
        <v>135000</v>
      </c>
      <c r="F1697" t="s">
        <v>56</v>
      </c>
      <c r="G1697" t="s">
        <v>56</v>
      </c>
      <c r="H1697" t="s">
        <v>56</v>
      </c>
      <c r="I1697" t="s">
        <v>56</v>
      </c>
      <c r="K1697" t="s">
        <v>56</v>
      </c>
      <c r="L1697">
        <v>1</v>
      </c>
      <c r="N1697">
        <v>1</v>
      </c>
      <c r="O1697">
        <v>0</v>
      </c>
      <c r="P1697">
        <v>0</v>
      </c>
      <c r="Q1697">
        <v>0</v>
      </c>
      <c r="R1697">
        <v>0</v>
      </c>
      <c r="S1697">
        <v>0</v>
      </c>
      <c r="T1697" t="s">
        <v>222</v>
      </c>
      <c r="U1697" t="s">
        <v>42</v>
      </c>
      <c r="V1697">
        <v>141</v>
      </c>
    </row>
    <row r="1698" spans="1:23" x14ac:dyDescent="0.3">
      <c r="A1698" t="s">
        <v>136</v>
      </c>
      <c r="B1698" t="s">
        <v>387</v>
      </c>
      <c r="C1698" t="s">
        <v>417</v>
      </c>
      <c r="D1698" t="s">
        <v>1169</v>
      </c>
      <c r="E1698">
        <v>135000</v>
      </c>
      <c r="F1698" t="s">
        <v>55</v>
      </c>
      <c r="G1698" t="s">
        <v>48</v>
      </c>
      <c r="H1698" t="s">
        <v>29</v>
      </c>
      <c r="I1698" t="s">
        <v>69</v>
      </c>
      <c r="K1698" t="s">
        <v>50</v>
      </c>
      <c r="L1698">
        <v>1</v>
      </c>
      <c r="M1698">
        <v>4.3</v>
      </c>
      <c r="N1698">
        <v>1</v>
      </c>
      <c r="O1698">
        <v>0</v>
      </c>
      <c r="P1698">
        <v>0</v>
      </c>
      <c r="Q1698">
        <v>0</v>
      </c>
      <c r="R1698">
        <v>0</v>
      </c>
      <c r="S1698">
        <v>0</v>
      </c>
      <c r="T1698" t="s">
        <v>222</v>
      </c>
      <c r="U1698" t="s">
        <v>42</v>
      </c>
      <c r="V1698">
        <v>52</v>
      </c>
    </row>
    <row r="1699" spans="1:23" x14ac:dyDescent="0.3">
      <c r="A1699" t="s">
        <v>1245</v>
      </c>
      <c r="B1699" t="s">
        <v>387</v>
      </c>
      <c r="C1699" t="s">
        <v>417</v>
      </c>
      <c r="D1699" t="s">
        <v>1246</v>
      </c>
      <c r="E1699">
        <v>135000</v>
      </c>
      <c r="F1699" t="s">
        <v>55</v>
      </c>
      <c r="G1699" t="s">
        <v>28</v>
      </c>
      <c r="H1699" t="s">
        <v>56</v>
      </c>
      <c r="I1699" t="s">
        <v>56</v>
      </c>
      <c r="K1699" t="s">
        <v>50</v>
      </c>
      <c r="L1699">
        <v>1</v>
      </c>
      <c r="N1699">
        <v>1</v>
      </c>
      <c r="O1699">
        <v>0</v>
      </c>
      <c r="P1699">
        <v>0</v>
      </c>
      <c r="Q1699">
        <v>0</v>
      </c>
      <c r="R1699">
        <v>0</v>
      </c>
      <c r="S1699">
        <v>0</v>
      </c>
      <c r="T1699" t="s">
        <v>222</v>
      </c>
      <c r="U1699" t="s">
        <v>42</v>
      </c>
      <c r="V1699">
        <v>63</v>
      </c>
    </row>
    <row r="1700" spans="1:23" x14ac:dyDescent="0.3">
      <c r="A1700" t="s">
        <v>1245</v>
      </c>
      <c r="B1700" t="s">
        <v>387</v>
      </c>
      <c r="C1700" t="s">
        <v>417</v>
      </c>
      <c r="D1700" t="s">
        <v>1246</v>
      </c>
      <c r="E1700">
        <v>135000</v>
      </c>
      <c r="F1700" t="s">
        <v>55</v>
      </c>
      <c r="G1700" t="s">
        <v>28</v>
      </c>
      <c r="H1700" t="s">
        <v>56</v>
      </c>
      <c r="I1700" t="s">
        <v>56</v>
      </c>
      <c r="K1700" t="s">
        <v>50</v>
      </c>
      <c r="L1700">
        <v>1</v>
      </c>
      <c r="N1700">
        <v>1</v>
      </c>
      <c r="O1700">
        <v>0</v>
      </c>
      <c r="P1700">
        <v>0</v>
      </c>
      <c r="Q1700">
        <v>0</v>
      </c>
      <c r="R1700">
        <v>0</v>
      </c>
      <c r="S1700">
        <v>0</v>
      </c>
      <c r="T1700" t="s">
        <v>222</v>
      </c>
      <c r="U1700" t="s">
        <v>42</v>
      </c>
      <c r="V1700">
        <v>63</v>
      </c>
    </row>
    <row r="1701" spans="1:23" x14ac:dyDescent="0.3">
      <c r="A1701" t="s">
        <v>997</v>
      </c>
      <c r="B1701" t="s">
        <v>998</v>
      </c>
      <c r="C1701" t="s">
        <v>36</v>
      </c>
      <c r="D1701" t="s">
        <v>999</v>
      </c>
      <c r="E1701">
        <v>135000</v>
      </c>
      <c r="F1701" t="s">
        <v>56</v>
      </c>
      <c r="G1701" t="s">
        <v>56</v>
      </c>
      <c r="H1701" t="s">
        <v>56</v>
      </c>
      <c r="I1701" t="s">
        <v>56</v>
      </c>
      <c r="K1701" t="s">
        <v>56</v>
      </c>
      <c r="L1701">
        <v>1</v>
      </c>
      <c r="N1701">
        <v>1</v>
      </c>
      <c r="O1701">
        <v>0</v>
      </c>
      <c r="P1701">
        <v>0</v>
      </c>
      <c r="Q1701">
        <v>0</v>
      </c>
      <c r="R1701">
        <v>0</v>
      </c>
      <c r="S1701">
        <v>0</v>
      </c>
      <c r="T1701" t="s">
        <v>222</v>
      </c>
      <c r="U1701" t="s">
        <v>42</v>
      </c>
      <c r="V1701">
        <v>141</v>
      </c>
    </row>
    <row r="1702" spans="1:23" x14ac:dyDescent="0.3">
      <c r="A1702" t="s">
        <v>997</v>
      </c>
      <c r="B1702" t="s">
        <v>998</v>
      </c>
      <c r="C1702" t="s">
        <v>36</v>
      </c>
      <c r="D1702" t="s">
        <v>999</v>
      </c>
      <c r="E1702">
        <v>135000</v>
      </c>
      <c r="F1702" t="s">
        <v>56</v>
      </c>
      <c r="G1702" t="s">
        <v>56</v>
      </c>
      <c r="H1702" t="s">
        <v>56</v>
      </c>
      <c r="I1702" t="s">
        <v>56</v>
      </c>
      <c r="K1702" t="s">
        <v>56</v>
      </c>
      <c r="L1702">
        <v>1</v>
      </c>
      <c r="N1702">
        <v>1</v>
      </c>
      <c r="O1702">
        <v>0</v>
      </c>
      <c r="P1702">
        <v>0</v>
      </c>
      <c r="Q1702">
        <v>0</v>
      </c>
      <c r="R1702">
        <v>0</v>
      </c>
      <c r="S1702">
        <v>0</v>
      </c>
      <c r="T1702" t="s">
        <v>222</v>
      </c>
      <c r="U1702" t="s">
        <v>42</v>
      </c>
      <c r="V1702">
        <v>141</v>
      </c>
    </row>
    <row r="1703" spans="1:23" x14ac:dyDescent="0.3">
      <c r="A1703" t="s">
        <v>997</v>
      </c>
      <c r="B1703" t="s">
        <v>998</v>
      </c>
      <c r="C1703" t="s">
        <v>36</v>
      </c>
      <c r="D1703" t="s">
        <v>999</v>
      </c>
      <c r="E1703">
        <v>135000</v>
      </c>
      <c r="F1703" t="s">
        <v>56</v>
      </c>
      <c r="G1703" t="s">
        <v>56</v>
      </c>
      <c r="H1703" t="s">
        <v>56</v>
      </c>
      <c r="I1703" t="s">
        <v>56</v>
      </c>
      <c r="K1703" t="s">
        <v>56</v>
      </c>
      <c r="L1703">
        <v>1</v>
      </c>
      <c r="N1703">
        <v>1</v>
      </c>
      <c r="O1703">
        <v>0</v>
      </c>
      <c r="P1703">
        <v>0</v>
      </c>
      <c r="Q1703">
        <v>0</v>
      </c>
      <c r="R1703">
        <v>0</v>
      </c>
      <c r="S1703">
        <v>0</v>
      </c>
      <c r="T1703" t="s">
        <v>222</v>
      </c>
      <c r="U1703" t="s">
        <v>42</v>
      </c>
      <c r="V1703">
        <v>141</v>
      </c>
    </row>
    <row r="1704" spans="1:23" x14ac:dyDescent="0.3">
      <c r="A1704" t="s">
        <v>997</v>
      </c>
      <c r="B1704" t="s">
        <v>998</v>
      </c>
      <c r="C1704" t="s">
        <v>36</v>
      </c>
      <c r="D1704" t="s">
        <v>999</v>
      </c>
      <c r="E1704">
        <v>135000</v>
      </c>
      <c r="F1704" t="s">
        <v>56</v>
      </c>
      <c r="G1704" t="s">
        <v>56</v>
      </c>
      <c r="H1704" t="s">
        <v>56</v>
      </c>
      <c r="I1704" t="s">
        <v>56</v>
      </c>
      <c r="K1704" t="s">
        <v>56</v>
      </c>
      <c r="L1704">
        <v>1</v>
      </c>
      <c r="N1704">
        <v>1</v>
      </c>
      <c r="O1704">
        <v>0</v>
      </c>
      <c r="P1704">
        <v>0</v>
      </c>
      <c r="Q1704">
        <v>0</v>
      </c>
      <c r="R1704">
        <v>0</v>
      </c>
      <c r="S1704">
        <v>0</v>
      </c>
      <c r="T1704" t="s">
        <v>222</v>
      </c>
      <c r="U1704" t="s">
        <v>42</v>
      </c>
      <c r="V1704">
        <v>141</v>
      </c>
    </row>
    <row r="1705" spans="1:23" x14ac:dyDescent="0.3">
      <c r="A1705" t="s">
        <v>187</v>
      </c>
      <c r="B1705" t="s">
        <v>1407</v>
      </c>
      <c r="C1705" t="s">
        <v>36</v>
      </c>
      <c r="D1705" t="s">
        <v>1408</v>
      </c>
      <c r="E1705">
        <v>135000</v>
      </c>
      <c r="F1705" t="s">
        <v>55</v>
      </c>
      <c r="G1705" t="s">
        <v>48</v>
      </c>
      <c r="H1705" t="s">
        <v>259</v>
      </c>
      <c r="I1705" t="s">
        <v>638</v>
      </c>
      <c r="K1705" t="s">
        <v>50</v>
      </c>
      <c r="L1705">
        <v>1</v>
      </c>
      <c r="N1705">
        <v>0</v>
      </c>
      <c r="O1705">
        <v>0</v>
      </c>
      <c r="P1705">
        <v>0</v>
      </c>
      <c r="Q1705">
        <v>0</v>
      </c>
      <c r="R1705">
        <v>0</v>
      </c>
      <c r="S1705">
        <v>0</v>
      </c>
      <c r="T1705" t="s">
        <v>92</v>
      </c>
      <c r="U1705" t="s">
        <v>42</v>
      </c>
      <c r="V1705">
        <v>161</v>
      </c>
    </row>
    <row r="1706" spans="1:23" x14ac:dyDescent="0.3">
      <c r="A1706" t="s">
        <v>894</v>
      </c>
      <c r="B1706" t="s">
        <v>1768</v>
      </c>
      <c r="C1706" t="s">
        <v>1769</v>
      </c>
      <c r="D1706" t="s">
        <v>1770</v>
      </c>
      <c r="E1706">
        <v>135000</v>
      </c>
      <c r="F1706" t="s">
        <v>27</v>
      </c>
      <c r="G1706" t="s">
        <v>28</v>
      </c>
      <c r="H1706" t="s">
        <v>39</v>
      </c>
      <c r="I1706" t="s">
        <v>40</v>
      </c>
      <c r="J1706">
        <v>1963</v>
      </c>
      <c r="K1706" t="s">
        <v>31</v>
      </c>
      <c r="L1706">
        <v>0</v>
      </c>
      <c r="M1706">
        <v>3.1</v>
      </c>
      <c r="N1706">
        <v>1</v>
      </c>
      <c r="O1706">
        <v>0</v>
      </c>
      <c r="P1706">
        <v>0</v>
      </c>
      <c r="Q1706">
        <v>1</v>
      </c>
      <c r="R1706">
        <v>0</v>
      </c>
      <c r="S1706">
        <v>1</v>
      </c>
      <c r="T1706" t="s">
        <v>1725</v>
      </c>
      <c r="U1706" t="s">
        <v>51</v>
      </c>
      <c r="V1706">
        <v>554</v>
      </c>
      <c r="W1706">
        <v>59</v>
      </c>
    </row>
    <row r="1707" spans="1:23" x14ac:dyDescent="0.3">
      <c r="A1707" t="s">
        <v>894</v>
      </c>
      <c r="B1707" t="s">
        <v>1768</v>
      </c>
      <c r="C1707" t="s">
        <v>1769</v>
      </c>
      <c r="D1707" t="s">
        <v>1770</v>
      </c>
      <c r="E1707">
        <v>135000</v>
      </c>
      <c r="F1707" t="s">
        <v>27</v>
      </c>
      <c r="G1707" t="s">
        <v>28</v>
      </c>
      <c r="H1707" t="s">
        <v>39</v>
      </c>
      <c r="I1707" t="s">
        <v>40</v>
      </c>
      <c r="J1707">
        <v>1963</v>
      </c>
      <c r="K1707" t="s">
        <v>31</v>
      </c>
      <c r="L1707">
        <v>0</v>
      </c>
      <c r="M1707">
        <v>3.1</v>
      </c>
      <c r="N1707">
        <v>1</v>
      </c>
      <c r="O1707">
        <v>0</v>
      </c>
      <c r="P1707">
        <v>0</v>
      </c>
      <c r="Q1707">
        <v>1</v>
      </c>
      <c r="R1707">
        <v>0</v>
      </c>
      <c r="S1707">
        <v>1</v>
      </c>
      <c r="T1707" t="s">
        <v>1725</v>
      </c>
      <c r="U1707" t="s">
        <v>51</v>
      </c>
      <c r="V1707">
        <v>554</v>
      </c>
      <c r="W1707">
        <v>59</v>
      </c>
    </row>
    <row r="1708" spans="1:23" x14ac:dyDescent="0.3">
      <c r="A1708" t="s">
        <v>894</v>
      </c>
      <c r="B1708" t="s">
        <v>1768</v>
      </c>
      <c r="C1708" t="s">
        <v>1769</v>
      </c>
      <c r="D1708" t="s">
        <v>2037</v>
      </c>
      <c r="E1708">
        <v>135000</v>
      </c>
      <c r="F1708" t="s">
        <v>27</v>
      </c>
      <c r="G1708" t="s">
        <v>28</v>
      </c>
      <c r="H1708" t="s">
        <v>39</v>
      </c>
      <c r="I1708" t="s">
        <v>40</v>
      </c>
      <c r="J1708">
        <v>1963</v>
      </c>
      <c r="K1708" t="s">
        <v>31</v>
      </c>
      <c r="L1708">
        <v>0</v>
      </c>
      <c r="M1708">
        <v>3.1</v>
      </c>
      <c r="N1708">
        <v>1</v>
      </c>
      <c r="O1708">
        <v>0</v>
      </c>
      <c r="P1708">
        <v>0</v>
      </c>
      <c r="Q1708">
        <v>1</v>
      </c>
      <c r="R1708">
        <v>0</v>
      </c>
      <c r="S1708">
        <v>1</v>
      </c>
      <c r="T1708" t="s">
        <v>1725</v>
      </c>
      <c r="U1708" t="s">
        <v>51</v>
      </c>
      <c r="V1708">
        <v>556</v>
      </c>
      <c r="W1708">
        <v>59</v>
      </c>
    </row>
    <row r="1709" spans="1:23" x14ac:dyDescent="0.3">
      <c r="A1709" t="s">
        <v>894</v>
      </c>
      <c r="B1709" t="s">
        <v>1768</v>
      </c>
      <c r="C1709" t="s">
        <v>1769</v>
      </c>
      <c r="D1709" t="s">
        <v>2041</v>
      </c>
      <c r="E1709">
        <v>135000</v>
      </c>
      <c r="F1709" t="s">
        <v>27</v>
      </c>
      <c r="G1709" t="s">
        <v>28</v>
      </c>
      <c r="H1709" t="s">
        <v>39</v>
      </c>
      <c r="I1709" t="s">
        <v>40</v>
      </c>
      <c r="J1709">
        <v>1963</v>
      </c>
      <c r="K1709" t="s">
        <v>31</v>
      </c>
      <c r="L1709">
        <v>0</v>
      </c>
      <c r="M1709">
        <v>3.1</v>
      </c>
      <c r="N1709">
        <v>1</v>
      </c>
      <c r="O1709">
        <v>0</v>
      </c>
      <c r="P1709">
        <v>0</v>
      </c>
      <c r="Q1709">
        <v>1</v>
      </c>
      <c r="R1709">
        <v>0</v>
      </c>
      <c r="S1709">
        <v>1</v>
      </c>
      <c r="T1709" t="s">
        <v>1725</v>
      </c>
      <c r="U1709" t="s">
        <v>51</v>
      </c>
      <c r="V1709">
        <v>556</v>
      </c>
      <c r="W1709">
        <v>59</v>
      </c>
    </row>
    <row r="1710" spans="1:23" x14ac:dyDescent="0.3">
      <c r="A1710" t="s">
        <v>894</v>
      </c>
      <c r="B1710" t="s">
        <v>1768</v>
      </c>
      <c r="C1710" t="s">
        <v>1769</v>
      </c>
      <c r="D1710" t="s">
        <v>2037</v>
      </c>
      <c r="E1710">
        <v>135000</v>
      </c>
      <c r="F1710" t="s">
        <v>27</v>
      </c>
      <c r="G1710" t="s">
        <v>28</v>
      </c>
      <c r="H1710" t="s">
        <v>39</v>
      </c>
      <c r="I1710" t="s">
        <v>40</v>
      </c>
      <c r="J1710">
        <v>1963</v>
      </c>
      <c r="K1710" t="s">
        <v>31</v>
      </c>
      <c r="L1710">
        <v>0</v>
      </c>
      <c r="M1710">
        <v>3.1</v>
      </c>
      <c r="N1710">
        <v>1</v>
      </c>
      <c r="O1710">
        <v>0</v>
      </c>
      <c r="P1710">
        <v>0</v>
      </c>
      <c r="Q1710">
        <v>1</v>
      </c>
      <c r="R1710">
        <v>0</v>
      </c>
      <c r="S1710">
        <v>1</v>
      </c>
      <c r="T1710" t="s">
        <v>1725</v>
      </c>
      <c r="U1710" t="s">
        <v>51</v>
      </c>
      <c r="V1710">
        <v>556</v>
      </c>
      <c r="W1710">
        <v>59</v>
      </c>
    </row>
    <row r="1711" spans="1:23" x14ac:dyDescent="0.3">
      <c r="A1711" t="s">
        <v>1974</v>
      </c>
      <c r="B1711" t="s">
        <v>1739</v>
      </c>
      <c r="C1711" t="s">
        <v>45</v>
      </c>
      <c r="D1711" t="s">
        <v>1975</v>
      </c>
      <c r="E1711">
        <v>135188</v>
      </c>
      <c r="F1711" t="s">
        <v>85</v>
      </c>
      <c r="G1711" t="s">
        <v>28</v>
      </c>
      <c r="H1711" t="s">
        <v>101</v>
      </c>
      <c r="I1711" t="s">
        <v>102</v>
      </c>
      <c r="J1711">
        <v>1990</v>
      </c>
      <c r="K1711" t="s">
        <v>204</v>
      </c>
      <c r="L1711">
        <v>0</v>
      </c>
      <c r="M1711">
        <v>4.4000000000000004</v>
      </c>
      <c r="N1711">
        <v>1</v>
      </c>
      <c r="O1711">
        <v>0</v>
      </c>
      <c r="P1711">
        <v>0</v>
      </c>
      <c r="Q1711">
        <v>0</v>
      </c>
      <c r="R1711">
        <v>0</v>
      </c>
      <c r="S1711">
        <v>1</v>
      </c>
      <c r="T1711" t="s">
        <v>1725</v>
      </c>
      <c r="U1711" t="s">
        <v>42</v>
      </c>
      <c r="V1711">
        <v>516</v>
      </c>
      <c r="W1711">
        <v>32</v>
      </c>
    </row>
    <row r="1712" spans="1:23" x14ac:dyDescent="0.3">
      <c r="A1712" t="s">
        <v>1012</v>
      </c>
      <c r="B1712" t="s">
        <v>387</v>
      </c>
      <c r="C1712" t="s">
        <v>1013</v>
      </c>
      <c r="D1712" t="s">
        <v>1014</v>
      </c>
      <c r="E1712">
        <v>135800</v>
      </c>
      <c r="F1712" t="s">
        <v>47</v>
      </c>
      <c r="G1712" t="s">
        <v>68</v>
      </c>
      <c r="H1712" t="s">
        <v>39</v>
      </c>
      <c r="I1712" t="s">
        <v>40</v>
      </c>
      <c r="J1712">
        <v>1988</v>
      </c>
      <c r="K1712" t="s">
        <v>50</v>
      </c>
      <c r="L1712">
        <v>0</v>
      </c>
      <c r="M1712">
        <v>4.5999999999999996</v>
      </c>
      <c r="N1712">
        <v>1</v>
      </c>
      <c r="O1712">
        <v>1</v>
      </c>
      <c r="P1712">
        <v>1</v>
      </c>
      <c r="Q1712">
        <v>1</v>
      </c>
      <c r="R1712">
        <v>0</v>
      </c>
      <c r="S1712">
        <v>0</v>
      </c>
      <c r="T1712" t="s">
        <v>222</v>
      </c>
      <c r="U1712" t="s">
        <v>51</v>
      </c>
      <c r="V1712">
        <v>347</v>
      </c>
      <c r="W1712">
        <v>34</v>
      </c>
    </row>
    <row r="1713" spans="1:23" x14ac:dyDescent="0.3">
      <c r="A1713" t="s">
        <v>1012</v>
      </c>
      <c r="B1713" t="s">
        <v>387</v>
      </c>
      <c r="C1713" t="s">
        <v>1013</v>
      </c>
      <c r="D1713" t="s">
        <v>1077</v>
      </c>
      <c r="E1713">
        <v>135800</v>
      </c>
      <c r="F1713" t="s">
        <v>47</v>
      </c>
      <c r="G1713" t="s">
        <v>68</v>
      </c>
      <c r="H1713" t="s">
        <v>39</v>
      </c>
      <c r="I1713" t="s">
        <v>40</v>
      </c>
      <c r="J1713">
        <v>1988</v>
      </c>
      <c r="K1713" t="s">
        <v>50</v>
      </c>
      <c r="L1713">
        <v>0</v>
      </c>
      <c r="M1713">
        <v>4.5999999999999996</v>
      </c>
      <c r="N1713">
        <v>1</v>
      </c>
      <c r="O1713">
        <v>1</v>
      </c>
      <c r="P1713">
        <v>1</v>
      </c>
      <c r="Q1713">
        <v>1</v>
      </c>
      <c r="R1713">
        <v>0</v>
      </c>
      <c r="S1713">
        <v>0</v>
      </c>
      <c r="T1713" t="s">
        <v>222</v>
      </c>
      <c r="U1713" t="s">
        <v>51</v>
      </c>
      <c r="V1713">
        <v>347</v>
      </c>
      <c r="W1713">
        <v>34</v>
      </c>
    </row>
    <row r="1714" spans="1:23" x14ac:dyDescent="0.3">
      <c r="A1714" t="s">
        <v>1012</v>
      </c>
      <c r="B1714" t="s">
        <v>387</v>
      </c>
      <c r="C1714" t="s">
        <v>1013</v>
      </c>
      <c r="D1714" t="s">
        <v>1077</v>
      </c>
      <c r="E1714">
        <v>135800</v>
      </c>
      <c r="F1714" t="s">
        <v>47</v>
      </c>
      <c r="G1714" t="s">
        <v>68</v>
      </c>
      <c r="H1714" t="s">
        <v>39</v>
      </c>
      <c r="I1714" t="s">
        <v>40</v>
      </c>
      <c r="J1714">
        <v>1988</v>
      </c>
      <c r="K1714" t="s">
        <v>50</v>
      </c>
      <c r="L1714">
        <v>0</v>
      </c>
      <c r="M1714">
        <v>4.5999999999999996</v>
      </c>
      <c r="N1714">
        <v>1</v>
      </c>
      <c r="O1714">
        <v>1</v>
      </c>
      <c r="P1714">
        <v>1</v>
      </c>
      <c r="Q1714">
        <v>1</v>
      </c>
      <c r="R1714">
        <v>0</v>
      </c>
      <c r="S1714">
        <v>0</v>
      </c>
      <c r="T1714" t="s">
        <v>222</v>
      </c>
      <c r="U1714" t="s">
        <v>51</v>
      </c>
      <c r="V1714">
        <v>347</v>
      </c>
      <c r="W1714">
        <v>34</v>
      </c>
    </row>
    <row r="1715" spans="1:23" x14ac:dyDescent="0.3">
      <c r="A1715" t="s">
        <v>1012</v>
      </c>
      <c r="B1715" t="s">
        <v>387</v>
      </c>
      <c r="C1715" t="s">
        <v>1013</v>
      </c>
      <c r="D1715" t="s">
        <v>1318</v>
      </c>
      <c r="E1715">
        <v>135800</v>
      </c>
      <c r="F1715" t="s">
        <v>47</v>
      </c>
      <c r="G1715" t="s">
        <v>68</v>
      </c>
      <c r="H1715" t="s">
        <v>39</v>
      </c>
      <c r="I1715" t="s">
        <v>40</v>
      </c>
      <c r="J1715">
        <v>1988</v>
      </c>
      <c r="K1715" t="s">
        <v>50</v>
      </c>
      <c r="L1715">
        <v>0</v>
      </c>
      <c r="M1715">
        <v>4.5999999999999996</v>
      </c>
      <c r="N1715">
        <v>1</v>
      </c>
      <c r="O1715">
        <v>1</v>
      </c>
      <c r="P1715">
        <v>1</v>
      </c>
      <c r="Q1715">
        <v>1</v>
      </c>
      <c r="R1715">
        <v>0</v>
      </c>
      <c r="S1715">
        <v>0</v>
      </c>
      <c r="T1715" t="s">
        <v>222</v>
      </c>
      <c r="U1715" t="s">
        <v>51</v>
      </c>
      <c r="V1715">
        <v>345</v>
      </c>
      <c r="W1715">
        <v>34</v>
      </c>
    </row>
    <row r="1716" spans="1:23" x14ac:dyDescent="0.3">
      <c r="A1716" t="s">
        <v>631</v>
      </c>
      <c r="B1716" t="s">
        <v>1931</v>
      </c>
      <c r="C1716" t="s">
        <v>316</v>
      </c>
      <c r="D1716" t="s">
        <v>1932</v>
      </c>
      <c r="E1716">
        <v>136121</v>
      </c>
      <c r="F1716" t="s">
        <v>67</v>
      </c>
      <c r="G1716" t="s">
        <v>68</v>
      </c>
      <c r="H1716" t="s">
        <v>86</v>
      </c>
      <c r="I1716" t="s">
        <v>281</v>
      </c>
      <c r="J1716">
        <v>1998</v>
      </c>
      <c r="K1716" t="s">
        <v>166</v>
      </c>
      <c r="L1716">
        <v>0</v>
      </c>
      <c r="M1716">
        <v>4.4000000000000004</v>
      </c>
      <c r="N1716">
        <v>1</v>
      </c>
      <c r="O1716">
        <v>1</v>
      </c>
      <c r="P1716">
        <v>1</v>
      </c>
      <c r="Q1716">
        <v>0</v>
      </c>
      <c r="R1716">
        <v>0</v>
      </c>
      <c r="S1716">
        <v>1</v>
      </c>
      <c r="T1716" t="s">
        <v>32</v>
      </c>
      <c r="U1716" t="s">
        <v>51</v>
      </c>
      <c r="V1716">
        <v>722</v>
      </c>
      <c r="W1716">
        <v>24</v>
      </c>
    </row>
    <row r="1717" spans="1:23" x14ac:dyDescent="0.3">
      <c r="A1717" t="s">
        <v>631</v>
      </c>
      <c r="B1717" t="s">
        <v>1931</v>
      </c>
      <c r="C1717" t="s">
        <v>316</v>
      </c>
      <c r="D1717" t="s">
        <v>1932</v>
      </c>
      <c r="E1717">
        <v>136121</v>
      </c>
      <c r="F1717" t="s">
        <v>67</v>
      </c>
      <c r="G1717" t="s">
        <v>68</v>
      </c>
      <c r="H1717" t="s">
        <v>86</v>
      </c>
      <c r="I1717" t="s">
        <v>281</v>
      </c>
      <c r="J1717">
        <v>1998</v>
      </c>
      <c r="K1717" t="s">
        <v>166</v>
      </c>
      <c r="L1717">
        <v>0</v>
      </c>
      <c r="M1717">
        <v>4.4000000000000004</v>
      </c>
      <c r="N1717">
        <v>1</v>
      </c>
      <c r="O1717">
        <v>1</v>
      </c>
      <c r="P1717">
        <v>1</v>
      </c>
      <c r="Q1717">
        <v>0</v>
      </c>
      <c r="R1717">
        <v>0</v>
      </c>
      <c r="S1717">
        <v>1</v>
      </c>
      <c r="T1717" t="s">
        <v>32</v>
      </c>
      <c r="U1717" t="s">
        <v>51</v>
      </c>
      <c r="V1717">
        <v>722</v>
      </c>
      <c r="W1717">
        <v>24</v>
      </c>
    </row>
    <row r="1718" spans="1:23" x14ac:dyDescent="0.3">
      <c r="A1718" t="s">
        <v>1924</v>
      </c>
      <c r="B1718" t="s">
        <v>1925</v>
      </c>
      <c r="C1718" t="s">
        <v>45</v>
      </c>
      <c r="D1718" t="s">
        <v>1926</v>
      </c>
      <c r="E1718">
        <v>137055</v>
      </c>
      <c r="F1718" t="s">
        <v>60</v>
      </c>
      <c r="G1718" t="s">
        <v>28</v>
      </c>
      <c r="H1718" t="s">
        <v>56</v>
      </c>
      <c r="I1718" t="s">
        <v>56</v>
      </c>
      <c r="K1718" t="s">
        <v>50</v>
      </c>
      <c r="L1718">
        <v>0</v>
      </c>
      <c r="M1718">
        <v>4.3</v>
      </c>
      <c r="N1718">
        <v>1</v>
      </c>
      <c r="O1718">
        <v>0</v>
      </c>
      <c r="P1718">
        <v>0</v>
      </c>
      <c r="Q1718">
        <v>0</v>
      </c>
      <c r="R1718">
        <v>1</v>
      </c>
      <c r="S1718">
        <v>0</v>
      </c>
      <c r="T1718" t="s">
        <v>1725</v>
      </c>
      <c r="U1718" t="s">
        <v>51</v>
      </c>
      <c r="V1718">
        <v>439</v>
      </c>
    </row>
    <row r="1719" spans="1:23" x14ac:dyDescent="0.3">
      <c r="A1719" t="s">
        <v>1924</v>
      </c>
      <c r="B1719" t="s">
        <v>1925</v>
      </c>
      <c r="C1719" t="s">
        <v>45</v>
      </c>
      <c r="D1719" t="s">
        <v>1926</v>
      </c>
      <c r="E1719">
        <v>137055</v>
      </c>
      <c r="F1719" t="s">
        <v>60</v>
      </c>
      <c r="G1719" t="s">
        <v>28</v>
      </c>
      <c r="H1719" t="s">
        <v>56</v>
      </c>
      <c r="I1719" t="s">
        <v>56</v>
      </c>
      <c r="K1719" t="s">
        <v>50</v>
      </c>
      <c r="L1719">
        <v>0</v>
      </c>
      <c r="M1719">
        <v>4.3</v>
      </c>
      <c r="N1719">
        <v>1</v>
      </c>
      <c r="O1719">
        <v>0</v>
      </c>
      <c r="P1719">
        <v>0</v>
      </c>
      <c r="Q1719">
        <v>0</v>
      </c>
      <c r="R1719">
        <v>1</v>
      </c>
      <c r="S1719">
        <v>0</v>
      </c>
      <c r="T1719" t="s">
        <v>1725</v>
      </c>
      <c r="U1719" t="s">
        <v>51</v>
      </c>
      <c r="V1719">
        <v>439</v>
      </c>
    </row>
    <row r="1720" spans="1:23" x14ac:dyDescent="0.3">
      <c r="A1720" t="s">
        <v>1140</v>
      </c>
      <c r="B1720" t="s">
        <v>1141</v>
      </c>
      <c r="C1720" t="s">
        <v>1142</v>
      </c>
      <c r="D1720" t="s">
        <v>1143</v>
      </c>
      <c r="E1720">
        <v>137250</v>
      </c>
      <c r="F1720" t="s">
        <v>27</v>
      </c>
      <c r="G1720" t="s">
        <v>28</v>
      </c>
      <c r="H1720" t="s">
        <v>29</v>
      </c>
      <c r="I1720" t="s">
        <v>30</v>
      </c>
      <c r="J1720">
        <v>1982</v>
      </c>
      <c r="K1720" t="s">
        <v>82</v>
      </c>
      <c r="L1720">
        <v>0</v>
      </c>
      <c r="M1720">
        <v>4.4000000000000004</v>
      </c>
      <c r="N1720">
        <v>1</v>
      </c>
      <c r="O1720">
        <v>1</v>
      </c>
      <c r="P1720">
        <v>0</v>
      </c>
      <c r="Q1720">
        <v>0</v>
      </c>
      <c r="R1720">
        <v>0</v>
      </c>
      <c r="S1720">
        <v>0</v>
      </c>
      <c r="T1720" t="s">
        <v>222</v>
      </c>
      <c r="U1720" t="s">
        <v>42</v>
      </c>
      <c r="V1720">
        <v>317</v>
      </c>
      <c r="W1720">
        <v>40</v>
      </c>
    </row>
    <row r="1721" spans="1:23" x14ac:dyDescent="0.3">
      <c r="A1721" t="s">
        <v>1208</v>
      </c>
      <c r="B1721" t="s">
        <v>1209</v>
      </c>
      <c r="C1721" t="s">
        <v>36</v>
      </c>
      <c r="D1721" t="s">
        <v>1210</v>
      </c>
      <c r="E1721">
        <v>137272</v>
      </c>
      <c r="F1721" t="s">
        <v>55</v>
      </c>
      <c r="G1721" t="s">
        <v>48</v>
      </c>
      <c r="H1721" t="s">
        <v>29</v>
      </c>
      <c r="I1721" t="s">
        <v>69</v>
      </c>
      <c r="K1721" t="s">
        <v>50</v>
      </c>
      <c r="L1721">
        <v>0</v>
      </c>
      <c r="M1721">
        <v>5</v>
      </c>
      <c r="N1721">
        <v>0</v>
      </c>
      <c r="O1721">
        <v>1</v>
      </c>
      <c r="P1721">
        <v>0</v>
      </c>
      <c r="Q1721">
        <v>1</v>
      </c>
      <c r="R1721">
        <v>0</v>
      </c>
      <c r="S1721">
        <v>0</v>
      </c>
      <c r="T1721" t="s">
        <v>509</v>
      </c>
      <c r="U1721" t="s">
        <v>42</v>
      </c>
      <c r="V1721">
        <v>189</v>
      </c>
    </row>
    <row r="1722" spans="1:23" x14ac:dyDescent="0.3">
      <c r="A1722" t="s">
        <v>956</v>
      </c>
      <c r="B1722" t="s">
        <v>957</v>
      </c>
      <c r="C1722" t="s">
        <v>36</v>
      </c>
      <c r="D1722" t="s">
        <v>958</v>
      </c>
      <c r="E1722">
        <v>137324</v>
      </c>
      <c r="F1722" t="s">
        <v>85</v>
      </c>
      <c r="G1722" t="s">
        <v>48</v>
      </c>
      <c r="H1722" t="s">
        <v>29</v>
      </c>
      <c r="I1722" t="s">
        <v>69</v>
      </c>
      <c r="J1722">
        <v>2011</v>
      </c>
      <c r="K1722" t="s">
        <v>50</v>
      </c>
      <c r="L1722">
        <v>0</v>
      </c>
      <c r="M1722">
        <v>4.0999999999999996</v>
      </c>
      <c r="N1722">
        <v>0</v>
      </c>
      <c r="O1722">
        <v>0</v>
      </c>
      <c r="P1722">
        <v>0</v>
      </c>
      <c r="Q1722">
        <v>0</v>
      </c>
      <c r="R1722">
        <v>0</v>
      </c>
      <c r="S1722">
        <v>0</v>
      </c>
      <c r="T1722" t="s">
        <v>222</v>
      </c>
      <c r="U1722" t="s">
        <v>51</v>
      </c>
      <c r="V1722">
        <v>101</v>
      </c>
      <c r="W1722">
        <v>11</v>
      </c>
    </row>
    <row r="1723" spans="1:23" x14ac:dyDescent="0.3">
      <c r="A1723" t="s">
        <v>956</v>
      </c>
      <c r="B1723" t="s">
        <v>957</v>
      </c>
      <c r="C1723" t="s">
        <v>36</v>
      </c>
      <c r="D1723" t="s">
        <v>958</v>
      </c>
      <c r="E1723">
        <v>137324</v>
      </c>
      <c r="F1723" t="s">
        <v>85</v>
      </c>
      <c r="G1723" t="s">
        <v>48</v>
      </c>
      <c r="H1723" t="s">
        <v>29</v>
      </c>
      <c r="I1723" t="s">
        <v>69</v>
      </c>
      <c r="J1723">
        <v>2011</v>
      </c>
      <c r="K1723" t="s">
        <v>50</v>
      </c>
      <c r="L1723">
        <v>0</v>
      </c>
      <c r="M1723">
        <v>4.0999999999999996</v>
      </c>
      <c r="N1723">
        <v>0</v>
      </c>
      <c r="O1723">
        <v>0</v>
      </c>
      <c r="P1723">
        <v>0</v>
      </c>
      <c r="Q1723">
        <v>0</v>
      </c>
      <c r="R1723">
        <v>0</v>
      </c>
      <c r="S1723">
        <v>0</v>
      </c>
      <c r="T1723" t="s">
        <v>222</v>
      </c>
      <c r="U1723" t="s">
        <v>51</v>
      </c>
      <c r="V1723">
        <v>101</v>
      </c>
      <c r="W1723">
        <v>11</v>
      </c>
    </row>
    <row r="1724" spans="1:23" x14ac:dyDescent="0.3">
      <c r="A1724" t="s">
        <v>1261</v>
      </c>
      <c r="B1724" t="s">
        <v>387</v>
      </c>
      <c r="C1724" t="s">
        <v>36</v>
      </c>
      <c r="D1724" t="s">
        <v>1262</v>
      </c>
      <c r="E1724">
        <v>137324</v>
      </c>
      <c r="F1724" t="s">
        <v>56</v>
      </c>
      <c r="G1724" t="s">
        <v>56</v>
      </c>
      <c r="H1724" t="s">
        <v>56</v>
      </c>
      <c r="I1724" t="s">
        <v>56</v>
      </c>
      <c r="K1724" t="s">
        <v>56</v>
      </c>
      <c r="L1724">
        <v>0</v>
      </c>
      <c r="N1724">
        <v>1</v>
      </c>
      <c r="O1724">
        <v>1</v>
      </c>
      <c r="P1724">
        <v>0</v>
      </c>
      <c r="Q1724">
        <v>1</v>
      </c>
      <c r="R1724">
        <v>0</v>
      </c>
      <c r="S1724">
        <v>0</v>
      </c>
      <c r="T1724" t="s">
        <v>222</v>
      </c>
      <c r="U1724" t="s">
        <v>51</v>
      </c>
      <c r="V1724">
        <v>285</v>
      </c>
    </row>
    <row r="1725" spans="1:23" x14ac:dyDescent="0.3">
      <c r="A1725" t="s">
        <v>1261</v>
      </c>
      <c r="B1725" t="s">
        <v>387</v>
      </c>
      <c r="C1725" t="s">
        <v>36</v>
      </c>
      <c r="D1725" t="s">
        <v>1262</v>
      </c>
      <c r="E1725">
        <v>137324</v>
      </c>
      <c r="F1725" t="s">
        <v>56</v>
      </c>
      <c r="G1725" t="s">
        <v>56</v>
      </c>
      <c r="H1725" t="s">
        <v>56</v>
      </c>
      <c r="I1725" t="s">
        <v>56</v>
      </c>
      <c r="K1725" t="s">
        <v>56</v>
      </c>
      <c r="L1725">
        <v>0</v>
      </c>
      <c r="N1725">
        <v>1</v>
      </c>
      <c r="O1725">
        <v>1</v>
      </c>
      <c r="P1725">
        <v>0</v>
      </c>
      <c r="Q1725">
        <v>1</v>
      </c>
      <c r="R1725">
        <v>0</v>
      </c>
      <c r="S1725">
        <v>0</v>
      </c>
      <c r="T1725" t="s">
        <v>222</v>
      </c>
      <c r="U1725" t="s">
        <v>51</v>
      </c>
      <c r="V1725">
        <v>285</v>
      </c>
    </row>
    <row r="1726" spans="1:23" x14ac:dyDescent="0.3">
      <c r="A1726" t="s">
        <v>956</v>
      </c>
      <c r="B1726" t="s">
        <v>957</v>
      </c>
      <c r="C1726" t="s">
        <v>36</v>
      </c>
      <c r="D1726" t="s">
        <v>958</v>
      </c>
      <c r="E1726">
        <v>137324</v>
      </c>
      <c r="F1726" t="s">
        <v>85</v>
      </c>
      <c r="G1726" t="s">
        <v>48</v>
      </c>
      <c r="H1726" t="s">
        <v>29</v>
      </c>
      <c r="I1726" t="s">
        <v>69</v>
      </c>
      <c r="J1726">
        <v>2011</v>
      </c>
      <c r="K1726" t="s">
        <v>50</v>
      </c>
      <c r="L1726">
        <v>0</v>
      </c>
      <c r="M1726">
        <v>4.0999999999999996</v>
      </c>
      <c r="N1726">
        <v>0</v>
      </c>
      <c r="O1726">
        <v>0</v>
      </c>
      <c r="P1726">
        <v>0</v>
      </c>
      <c r="Q1726">
        <v>0</v>
      </c>
      <c r="R1726">
        <v>0</v>
      </c>
      <c r="S1726">
        <v>0</v>
      </c>
      <c r="T1726" t="s">
        <v>222</v>
      </c>
      <c r="U1726" t="s">
        <v>51</v>
      </c>
      <c r="V1726">
        <v>101</v>
      </c>
      <c r="W1726">
        <v>11</v>
      </c>
    </row>
    <row r="1727" spans="1:23" x14ac:dyDescent="0.3">
      <c r="A1727" t="s">
        <v>956</v>
      </c>
      <c r="B1727" t="s">
        <v>957</v>
      </c>
      <c r="C1727" t="s">
        <v>36</v>
      </c>
      <c r="D1727" t="s">
        <v>958</v>
      </c>
      <c r="E1727">
        <v>137324</v>
      </c>
      <c r="F1727" t="s">
        <v>85</v>
      </c>
      <c r="G1727" t="s">
        <v>48</v>
      </c>
      <c r="H1727" t="s">
        <v>29</v>
      </c>
      <c r="I1727" t="s">
        <v>69</v>
      </c>
      <c r="J1727">
        <v>2011</v>
      </c>
      <c r="K1727" t="s">
        <v>50</v>
      </c>
      <c r="L1727">
        <v>0</v>
      </c>
      <c r="M1727">
        <v>4.0999999999999996</v>
      </c>
      <c r="N1727">
        <v>0</v>
      </c>
      <c r="O1727">
        <v>0</v>
      </c>
      <c r="P1727">
        <v>0</v>
      </c>
      <c r="Q1727">
        <v>0</v>
      </c>
      <c r="R1727">
        <v>0</v>
      </c>
      <c r="S1727">
        <v>0</v>
      </c>
      <c r="T1727" t="s">
        <v>222</v>
      </c>
      <c r="U1727" t="s">
        <v>51</v>
      </c>
      <c r="V1727">
        <v>101</v>
      </c>
      <c r="W1727">
        <v>11</v>
      </c>
    </row>
    <row r="1728" spans="1:23" x14ac:dyDescent="0.3">
      <c r="A1728" t="s">
        <v>956</v>
      </c>
      <c r="B1728" t="s">
        <v>957</v>
      </c>
      <c r="C1728" t="s">
        <v>36</v>
      </c>
      <c r="D1728" t="s">
        <v>958</v>
      </c>
      <c r="E1728">
        <v>137324</v>
      </c>
      <c r="F1728" t="s">
        <v>85</v>
      </c>
      <c r="G1728" t="s">
        <v>48</v>
      </c>
      <c r="H1728" t="s">
        <v>29</v>
      </c>
      <c r="I1728" t="s">
        <v>69</v>
      </c>
      <c r="J1728">
        <v>2011</v>
      </c>
      <c r="K1728" t="s">
        <v>50</v>
      </c>
      <c r="L1728">
        <v>0</v>
      </c>
      <c r="M1728">
        <v>4.0999999999999996</v>
      </c>
      <c r="N1728">
        <v>0</v>
      </c>
      <c r="O1728">
        <v>0</v>
      </c>
      <c r="P1728">
        <v>0</v>
      </c>
      <c r="Q1728">
        <v>0</v>
      </c>
      <c r="R1728">
        <v>0</v>
      </c>
      <c r="S1728">
        <v>0</v>
      </c>
      <c r="T1728" t="s">
        <v>222</v>
      </c>
      <c r="U1728" t="s">
        <v>51</v>
      </c>
      <c r="V1728">
        <v>101</v>
      </c>
      <c r="W1728">
        <v>11</v>
      </c>
    </row>
    <row r="1729" spans="1:23" x14ac:dyDescent="0.3">
      <c r="A1729" t="s">
        <v>956</v>
      </c>
      <c r="B1729" t="s">
        <v>957</v>
      </c>
      <c r="C1729" t="s">
        <v>36</v>
      </c>
      <c r="D1729" t="s">
        <v>958</v>
      </c>
      <c r="E1729">
        <v>137324</v>
      </c>
      <c r="F1729" t="s">
        <v>85</v>
      </c>
      <c r="G1729" t="s">
        <v>48</v>
      </c>
      <c r="H1729" t="s">
        <v>29</v>
      </c>
      <c r="I1729" t="s">
        <v>69</v>
      </c>
      <c r="J1729">
        <v>2011</v>
      </c>
      <c r="K1729" t="s">
        <v>50</v>
      </c>
      <c r="L1729">
        <v>0</v>
      </c>
      <c r="M1729">
        <v>4.0999999999999996</v>
      </c>
      <c r="N1729">
        <v>0</v>
      </c>
      <c r="O1729">
        <v>0</v>
      </c>
      <c r="P1729">
        <v>0</v>
      </c>
      <c r="Q1729">
        <v>0</v>
      </c>
      <c r="R1729">
        <v>0</v>
      </c>
      <c r="S1729">
        <v>0</v>
      </c>
      <c r="T1729" t="s">
        <v>222</v>
      </c>
      <c r="U1729" t="s">
        <v>51</v>
      </c>
      <c r="V1729">
        <v>101</v>
      </c>
      <c r="W1729">
        <v>11</v>
      </c>
    </row>
    <row r="1730" spans="1:23" x14ac:dyDescent="0.3">
      <c r="A1730" t="s">
        <v>814</v>
      </c>
      <c r="B1730" t="s">
        <v>815</v>
      </c>
      <c r="C1730" t="s">
        <v>36</v>
      </c>
      <c r="D1730" t="s">
        <v>816</v>
      </c>
      <c r="E1730">
        <v>137350</v>
      </c>
      <c r="F1730" t="s">
        <v>145</v>
      </c>
      <c r="G1730" t="s">
        <v>28</v>
      </c>
      <c r="H1730" t="s">
        <v>110</v>
      </c>
      <c r="I1730" t="s">
        <v>181</v>
      </c>
      <c r="J1730">
        <v>1992</v>
      </c>
      <c r="K1730" t="s">
        <v>82</v>
      </c>
      <c r="L1730">
        <v>0</v>
      </c>
      <c r="M1730">
        <v>3.8</v>
      </c>
      <c r="N1730">
        <v>1</v>
      </c>
      <c r="O1730">
        <v>0</v>
      </c>
      <c r="P1730">
        <v>0</v>
      </c>
      <c r="Q1730">
        <v>0</v>
      </c>
      <c r="R1730">
        <v>1</v>
      </c>
      <c r="S1730">
        <v>1</v>
      </c>
      <c r="T1730" t="s">
        <v>32</v>
      </c>
      <c r="U1730" t="s">
        <v>51</v>
      </c>
      <c r="V1730">
        <v>742</v>
      </c>
      <c r="W1730">
        <v>30</v>
      </c>
    </row>
    <row r="1731" spans="1:23" x14ac:dyDescent="0.3">
      <c r="A1731" t="s">
        <v>814</v>
      </c>
      <c r="B1731" t="s">
        <v>815</v>
      </c>
      <c r="C1731" t="s">
        <v>36</v>
      </c>
      <c r="D1731" t="s">
        <v>816</v>
      </c>
      <c r="E1731">
        <v>137350</v>
      </c>
      <c r="F1731" t="s">
        <v>145</v>
      </c>
      <c r="G1731" t="s">
        <v>28</v>
      </c>
      <c r="H1731" t="s">
        <v>110</v>
      </c>
      <c r="I1731" t="s">
        <v>181</v>
      </c>
      <c r="J1731">
        <v>1992</v>
      </c>
      <c r="K1731" t="s">
        <v>82</v>
      </c>
      <c r="L1731">
        <v>0</v>
      </c>
      <c r="M1731">
        <v>3.8</v>
      </c>
      <c r="N1731">
        <v>1</v>
      </c>
      <c r="O1731">
        <v>0</v>
      </c>
      <c r="P1731">
        <v>0</v>
      </c>
      <c r="Q1731">
        <v>0</v>
      </c>
      <c r="R1731">
        <v>1</v>
      </c>
      <c r="S1731">
        <v>1</v>
      </c>
      <c r="T1731" t="s">
        <v>32</v>
      </c>
      <c r="U1731" t="s">
        <v>51</v>
      </c>
      <c r="V1731">
        <v>742</v>
      </c>
      <c r="W1731">
        <v>30</v>
      </c>
    </row>
    <row r="1732" spans="1:23" x14ac:dyDescent="0.3">
      <c r="A1732" t="s">
        <v>534</v>
      </c>
      <c r="B1732" t="s">
        <v>1763</v>
      </c>
      <c r="C1732" t="s">
        <v>160</v>
      </c>
      <c r="D1732" t="s">
        <v>1809</v>
      </c>
      <c r="E1732">
        <v>137376</v>
      </c>
      <c r="F1732" t="s">
        <v>55</v>
      </c>
      <c r="G1732" t="s">
        <v>48</v>
      </c>
      <c r="H1732" t="s">
        <v>29</v>
      </c>
      <c r="I1732" t="s">
        <v>64</v>
      </c>
      <c r="K1732" t="s">
        <v>50</v>
      </c>
      <c r="L1732">
        <v>0</v>
      </c>
      <c r="M1732">
        <v>3.3</v>
      </c>
      <c r="N1732">
        <v>1</v>
      </c>
      <c r="O1732">
        <v>0</v>
      </c>
      <c r="P1732">
        <v>0</v>
      </c>
      <c r="Q1732">
        <v>1</v>
      </c>
      <c r="R1732">
        <v>0</v>
      </c>
      <c r="S1732">
        <v>1</v>
      </c>
      <c r="T1732" t="s">
        <v>1725</v>
      </c>
      <c r="U1732" t="s">
        <v>51</v>
      </c>
      <c r="V1732">
        <v>228</v>
      </c>
    </row>
    <row r="1733" spans="1:23" x14ac:dyDescent="0.3">
      <c r="A1733" t="s">
        <v>196</v>
      </c>
      <c r="B1733" t="s">
        <v>197</v>
      </c>
      <c r="C1733" t="s">
        <v>45</v>
      </c>
      <c r="D1733" t="s">
        <v>198</v>
      </c>
      <c r="E1733">
        <v>137618</v>
      </c>
      <c r="F1733" t="s">
        <v>27</v>
      </c>
      <c r="G1733" t="s">
        <v>28</v>
      </c>
      <c r="H1733" t="s">
        <v>120</v>
      </c>
      <c r="I1733" t="s">
        <v>186</v>
      </c>
      <c r="J1733">
        <v>1852</v>
      </c>
      <c r="K1733" t="s">
        <v>31</v>
      </c>
      <c r="L1733">
        <v>0</v>
      </c>
      <c r="M1733">
        <v>3.8</v>
      </c>
      <c r="N1733">
        <v>0</v>
      </c>
      <c r="O1733">
        <v>0</v>
      </c>
      <c r="P1733">
        <v>0</v>
      </c>
      <c r="Q1733">
        <v>0</v>
      </c>
      <c r="R1733">
        <v>0</v>
      </c>
      <c r="S1733">
        <v>0</v>
      </c>
      <c r="T1733" t="s">
        <v>32</v>
      </c>
      <c r="U1733" t="s">
        <v>51</v>
      </c>
      <c r="V1733">
        <v>55</v>
      </c>
      <c r="W1733">
        <v>170</v>
      </c>
    </row>
    <row r="1734" spans="1:23" x14ac:dyDescent="0.3">
      <c r="A1734" t="s">
        <v>43</v>
      </c>
      <c r="B1734" t="s">
        <v>44</v>
      </c>
      <c r="C1734" t="s">
        <v>45</v>
      </c>
      <c r="D1734" t="s">
        <v>46</v>
      </c>
      <c r="E1734">
        <v>137853</v>
      </c>
      <c r="F1734" t="s">
        <v>47</v>
      </c>
      <c r="G1734" t="s">
        <v>48</v>
      </c>
      <c r="H1734" t="s">
        <v>29</v>
      </c>
      <c r="I1734" t="s">
        <v>49</v>
      </c>
      <c r="J1734">
        <v>2016</v>
      </c>
      <c r="K1734" t="s">
        <v>50</v>
      </c>
      <c r="L1734">
        <v>0</v>
      </c>
      <c r="M1734">
        <v>4.9000000000000004</v>
      </c>
      <c r="N1734">
        <v>1</v>
      </c>
      <c r="O1734">
        <v>0</v>
      </c>
      <c r="P1734">
        <v>0</v>
      </c>
      <c r="Q1734">
        <v>0</v>
      </c>
      <c r="R1734">
        <v>0</v>
      </c>
      <c r="S1734">
        <v>0</v>
      </c>
      <c r="T1734" t="s">
        <v>32</v>
      </c>
      <c r="U1734" t="s">
        <v>51</v>
      </c>
      <c r="V1734">
        <v>589</v>
      </c>
      <c r="W1734">
        <v>6</v>
      </c>
    </row>
    <row r="1735" spans="1:23" x14ac:dyDescent="0.3">
      <c r="A1735" t="s">
        <v>43</v>
      </c>
      <c r="B1735" t="s">
        <v>44</v>
      </c>
      <c r="C1735" t="s">
        <v>45</v>
      </c>
      <c r="D1735" t="s">
        <v>46</v>
      </c>
      <c r="E1735">
        <v>137853</v>
      </c>
      <c r="F1735" t="s">
        <v>47</v>
      </c>
      <c r="G1735" t="s">
        <v>48</v>
      </c>
      <c r="H1735" t="s">
        <v>29</v>
      </c>
      <c r="I1735" t="s">
        <v>49</v>
      </c>
      <c r="J1735">
        <v>2016</v>
      </c>
      <c r="K1735" t="s">
        <v>50</v>
      </c>
      <c r="L1735">
        <v>0</v>
      </c>
      <c r="M1735">
        <v>4.9000000000000004</v>
      </c>
      <c r="N1735">
        <v>1</v>
      </c>
      <c r="O1735">
        <v>0</v>
      </c>
      <c r="P1735">
        <v>0</v>
      </c>
      <c r="Q1735">
        <v>0</v>
      </c>
      <c r="R1735">
        <v>0</v>
      </c>
      <c r="S1735">
        <v>0</v>
      </c>
      <c r="T1735" t="s">
        <v>32</v>
      </c>
      <c r="U1735" t="s">
        <v>51</v>
      </c>
      <c r="V1735">
        <v>589</v>
      </c>
      <c r="W1735">
        <v>6</v>
      </c>
    </row>
    <row r="1736" spans="1:23" x14ac:dyDescent="0.3">
      <c r="A1736" t="s">
        <v>43</v>
      </c>
      <c r="B1736" t="s">
        <v>44</v>
      </c>
      <c r="C1736" t="s">
        <v>45</v>
      </c>
      <c r="D1736" t="s">
        <v>46</v>
      </c>
      <c r="E1736">
        <v>137853</v>
      </c>
      <c r="F1736" t="s">
        <v>47</v>
      </c>
      <c r="G1736" t="s">
        <v>48</v>
      </c>
      <c r="H1736" t="s">
        <v>29</v>
      </c>
      <c r="I1736" t="s">
        <v>49</v>
      </c>
      <c r="J1736">
        <v>2016</v>
      </c>
      <c r="K1736" t="s">
        <v>50</v>
      </c>
      <c r="L1736">
        <v>0</v>
      </c>
      <c r="M1736">
        <v>4.9000000000000004</v>
      </c>
      <c r="N1736">
        <v>1</v>
      </c>
      <c r="O1736">
        <v>0</v>
      </c>
      <c r="P1736">
        <v>0</v>
      </c>
      <c r="Q1736">
        <v>0</v>
      </c>
      <c r="R1736">
        <v>0</v>
      </c>
      <c r="S1736">
        <v>0</v>
      </c>
      <c r="T1736" t="s">
        <v>32</v>
      </c>
      <c r="U1736" t="s">
        <v>51</v>
      </c>
      <c r="V1736">
        <v>589</v>
      </c>
      <c r="W1736">
        <v>6</v>
      </c>
    </row>
    <row r="1737" spans="1:23" x14ac:dyDescent="0.3">
      <c r="A1737" t="s">
        <v>43</v>
      </c>
      <c r="B1737" t="s">
        <v>44</v>
      </c>
      <c r="C1737" t="s">
        <v>45</v>
      </c>
      <c r="D1737" t="s">
        <v>46</v>
      </c>
      <c r="E1737">
        <v>137853</v>
      </c>
      <c r="F1737" t="s">
        <v>47</v>
      </c>
      <c r="G1737" t="s">
        <v>48</v>
      </c>
      <c r="H1737" t="s">
        <v>29</v>
      </c>
      <c r="I1737" t="s">
        <v>49</v>
      </c>
      <c r="J1737">
        <v>2016</v>
      </c>
      <c r="K1737" t="s">
        <v>50</v>
      </c>
      <c r="L1737">
        <v>0</v>
      </c>
      <c r="M1737">
        <v>4.9000000000000004</v>
      </c>
      <c r="N1737">
        <v>1</v>
      </c>
      <c r="O1737">
        <v>0</v>
      </c>
      <c r="P1737">
        <v>0</v>
      </c>
      <c r="Q1737">
        <v>0</v>
      </c>
      <c r="R1737">
        <v>0</v>
      </c>
      <c r="S1737">
        <v>0</v>
      </c>
      <c r="T1737" t="s">
        <v>32</v>
      </c>
      <c r="U1737" t="s">
        <v>51</v>
      </c>
      <c r="V1737">
        <v>589</v>
      </c>
      <c r="W1737">
        <v>6</v>
      </c>
    </row>
    <row r="1738" spans="1:23" x14ac:dyDescent="0.3">
      <c r="A1738" t="s">
        <v>43</v>
      </c>
      <c r="B1738" t="s">
        <v>44</v>
      </c>
      <c r="C1738" t="s">
        <v>45</v>
      </c>
      <c r="D1738" t="s">
        <v>46</v>
      </c>
      <c r="E1738">
        <v>137853</v>
      </c>
      <c r="F1738" t="s">
        <v>47</v>
      </c>
      <c r="G1738" t="s">
        <v>48</v>
      </c>
      <c r="H1738" t="s">
        <v>29</v>
      </c>
      <c r="I1738" t="s">
        <v>49</v>
      </c>
      <c r="J1738">
        <v>2016</v>
      </c>
      <c r="K1738" t="s">
        <v>50</v>
      </c>
      <c r="L1738">
        <v>0</v>
      </c>
      <c r="M1738">
        <v>4.9000000000000004</v>
      </c>
      <c r="N1738">
        <v>1</v>
      </c>
      <c r="O1738">
        <v>0</v>
      </c>
      <c r="P1738">
        <v>0</v>
      </c>
      <c r="Q1738">
        <v>0</v>
      </c>
      <c r="R1738">
        <v>0</v>
      </c>
      <c r="S1738">
        <v>0</v>
      </c>
      <c r="T1738" t="s">
        <v>32</v>
      </c>
      <c r="U1738" t="s">
        <v>51</v>
      </c>
      <c r="V1738">
        <v>589</v>
      </c>
      <c r="W1738">
        <v>6</v>
      </c>
    </row>
    <row r="1739" spans="1:23" x14ac:dyDescent="0.3">
      <c r="A1739" t="s">
        <v>43</v>
      </c>
      <c r="B1739" t="s">
        <v>44</v>
      </c>
      <c r="C1739" t="s">
        <v>45</v>
      </c>
      <c r="D1739" t="s">
        <v>46</v>
      </c>
      <c r="E1739">
        <v>137853</v>
      </c>
      <c r="F1739" t="s">
        <v>47</v>
      </c>
      <c r="G1739" t="s">
        <v>48</v>
      </c>
      <c r="H1739" t="s">
        <v>29</v>
      </c>
      <c r="I1739" t="s">
        <v>49</v>
      </c>
      <c r="J1739">
        <v>2016</v>
      </c>
      <c r="K1739" t="s">
        <v>50</v>
      </c>
      <c r="L1739">
        <v>0</v>
      </c>
      <c r="M1739">
        <v>4.9000000000000004</v>
      </c>
      <c r="N1739">
        <v>1</v>
      </c>
      <c r="O1739">
        <v>0</v>
      </c>
      <c r="P1739">
        <v>0</v>
      </c>
      <c r="Q1739">
        <v>0</v>
      </c>
      <c r="R1739">
        <v>0</v>
      </c>
      <c r="S1739">
        <v>0</v>
      </c>
      <c r="T1739" t="s">
        <v>32</v>
      </c>
      <c r="U1739" t="s">
        <v>51</v>
      </c>
      <c r="V1739">
        <v>589</v>
      </c>
      <c r="W1739">
        <v>6</v>
      </c>
    </row>
    <row r="1740" spans="1:23" x14ac:dyDescent="0.3">
      <c r="A1740" t="s">
        <v>43</v>
      </c>
      <c r="B1740" t="s">
        <v>44</v>
      </c>
      <c r="C1740" t="s">
        <v>45</v>
      </c>
      <c r="D1740" t="s">
        <v>46</v>
      </c>
      <c r="E1740">
        <v>137853</v>
      </c>
      <c r="F1740" t="s">
        <v>47</v>
      </c>
      <c r="G1740" t="s">
        <v>48</v>
      </c>
      <c r="H1740" t="s">
        <v>29</v>
      </c>
      <c r="I1740" t="s">
        <v>49</v>
      </c>
      <c r="J1740">
        <v>2016</v>
      </c>
      <c r="K1740" t="s">
        <v>50</v>
      </c>
      <c r="L1740">
        <v>0</v>
      </c>
      <c r="M1740">
        <v>4.9000000000000004</v>
      </c>
      <c r="N1740">
        <v>1</v>
      </c>
      <c r="O1740">
        <v>0</v>
      </c>
      <c r="P1740">
        <v>0</v>
      </c>
      <c r="Q1740">
        <v>0</v>
      </c>
      <c r="R1740">
        <v>0</v>
      </c>
      <c r="S1740">
        <v>0</v>
      </c>
      <c r="T1740" t="s">
        <v>32</v>
      </c>
      <c r="U1740" t="s">
        <v>51</v>
      </c>
      <c r="V1740">
        <v>589</v>
      </c>
      <c r="W1740">
        <v>6</v>
      </c>
    </row>
    <row r="1741" spans="1:23" x14ac:dyDescent="0.3">
      <c r="A1741" t="s">
        <v>43</v>
      </c>
      <c r="B1741" t="s">
        <v>44</v>
      </c>
      <c r="C1741" t="s">
        <v>45</v>
      </c>
      <c r="D1741" t="s">
        <v>46</v>
      </c>
      <c r="E1741">
        <v>137853</v>
      </c>
      <c r="F1741" t="s">
        <v>47</v>
      </c>
      <c r="G1741" t="s">
        <v>48</v>
      </c>
      <c r="H1741" t="s">
        <v>29</v>
      </c>
      <c r="I1741" t="s">
        <v>49</v>
      </c>
      <c r="J1741">
        <v>2016</v>
      </c>
      <c r="K1741" t="s">
        <v>50</v>
      </c>
      <c r="L1741">
        <v>0</v>
      </c>
      <c r="M1741">
        <v>4.9000000000000004</v>
      </c>
      <c r="N1741">
        <v>1</v>
      </c>
      <c r="O1741">
        <v>0</v>
      </c>
      <c r="P1741">
        <v>0</v>
      </c>
      <c r="Q1741">
        <v>0</v>
      </c>
      <c r="R1741">
        <v>0</v>
      </c>
      <c r="S1741">
        <v>0</v>
      </c>
      <c r="T1741" t="s">
        <v>32</v>
      </c>
      <c r="U1741" t="s">
        <v>51</v>
      </c>
      <c r="V1741">
        <v>589</v>
      </c>
      <c r="W1741">
        <v>6</v>
      </c>
    </row>
    <row r="1742" spans="1:23" x14ac:dyDescent="0.3">
      <c r="A1742" t="s">
        <v>43</v>
      </c>
      <c r="B1742" t="s">
        <v>44</v>
      </c>
      <c r="C1742" t="s">
        <v>45</v>
      </c>
      <c r="D1742" t="s">
        <v>46</v>
      </c>
      <c r="E1742">
        <v>137853</v>
      </c>
      <c r="F1742" t="s">
        <v>47</v>
      </c>
      <c r="G1742" t="s">
        <v>48</v>
      </c>
      <c r="H1742" t="s">
        <v>29</v>
      </c>
      <c r="I1742" t="s">
        <v>49</v>
      </c>
      <c r="J1742">
        <v>2016</v>
      </c>
      <c r="K1742" t="s">
        <v>50</v>
      </c>
      <c r="L1742">
        <v>0</v>
      </c>
      <c r="M1742">
        <v>4.9000000000000004</v>
      </c>
      <c r="N1742">
        <v>1</v>
      </c>
      <c r="O1742">
        <v>0</v>
      </c>
      <c r="P1742">
        <v>0</v>
      </c>
      <c r="Q1742">
        <v>0</v>
      </c>
      <c r="R1742">
        <v>0</v>
      </c>
      <c r="S1742">
        <v>0</v>
      </c>
      <c r="T1742" t="s">
        <v>32</v>
      </c>
      <c r="U1742" t="s">
        <v>51</v>
      </c>
      <c r="V1742">
        <v>589</v>
      </c>
      <c r="W1742">
        <v>6</v>
      </c>
    </row>
    <row r="1743" spans="1:23" x14ac:dyDescent="0.3">
      <c r="A1743" t="s">
        <v>43</v>
      </c>
      <c r="B1743" t="s">
        <v>44</v>
      </c>
      <c r="C1743" t="s">
        <v>45</v>
      </c>
      <c r="D1743" t="s">
        <v>46</v>
      </c>
      <c r="E1743">
        <v>137853</v>
      </c>
      <c r="F1743" t="s">
        <v>47</v>
      </c>
      <c r="G1743" t="s">
        <v>48</v>
      </c>
      <c r="H1743" t="s">
        <v>29</v>
      </c>
      <c r="I1743" t="s">
        <v>49</v>
      </c>
      <c r="J1743">
        <v>2016</v>
      </c>
      <c r="K1743" t="s">
        <v>50</v>
      </c>
      <c r="L1743">
        <v>0</v>
      </c>
      <c r="M1743">
        <v>4.9000000000000004</v>
      </c>
      <c r="N1743">
        <v>1</v>
      </c>
      <c r="O1743">
        <v>0</v>
      </c>
      <c r="P1743">
        <v>0</v>
      </c>
      <c r="Q1743">
        <v>0</v>
      </c>
      <c r="R1743">
        <v>0</v>
      </c>
      <c r="S1743">
        <v>0</v>
      </c>
      <c r="T1743" t="s">
        <v>32</v>
      </c>
      <c r="U1743" t="s">
        <v>51</v>
      </c>
      <c r="V1743">
        <v>589</v>
      </c>
      <c r="W1743">
        <v>6</v>
      </c>
    </row>
    <row r="1744" spans="1:23" x14ac:dyDescent="0.3">
      <c r="A1744" t="s">
        <v>43</v>
      </c>
      <c r="B1744" t="s">
        <v>44</v>
      </c>
      <c r="C1744" t="s">
        <v>45</v>
      </c>
      <c r="D1744" t="s">
        <v>46</v>
      </c>
      <c r="E1744">
        <v>137853</v>
      </c>
      <c r="F1744" t="s">
        <v>47</v>
      </c>
      <c r="G1744" t="s">
        <v>48</v>
      </c>
      <c r="H1744" t="s">
        <v>29</v>
      </c>
      <c r="I1744" t="s">
        <v>49</v>
      </c>
      <c r="J1744">
        <v>2016</v>
      </c>
      <c r="K1744" t="s">
        <v>50</v>
      </c>
      <c r="L1744">
        <v>0</v>
      </c>
      <c r="M1744">
        <v>4.9000000000000004</v>
      </c>
      <c r="N1744">
        <v>1</v>
      </c>
      <c r="O1744">
        <v>0</v>
      </c>
      <c r="P1744">
        <v>0</v>
      </c>
      <c r="Q1744">
        <v>0</v>
      </c>
      <c r="R1744">
        <v>0</v>
      </c>
      <c r="S1744">
        <v>0</v>
      </c>
      <c r="T1744" t="s">
        <v>32</v>
      </c>
      <c r="U1744" t="s">
        <v>51</v>
      </c>
      <c r="V1744">
        <v>589</v>
      </c>
      <c r="W1744">
        <v>6</v>
      </c>
    </row>
    <row r="1745" spans="1:23" x14ac:dyDescent="0.3">
      <c r="A1745" t="s">
        <v>43</v>
      </c>
      <c r="B1745" t="s">
        <v>44</v>
      </c>
      <c r="C1745" t="s">
        <v>45</v>
      </c>
      <c r="D1745" t="s">
        <v>46</v>
      </c>
      <c r="E1745">
        <v>137853</v>
      </c>
      <c r="F1745" t="s">
        <v>47</v>
      </c>
      <c r="G1745" t="s">
        <v>48</v>
      </c>
      <c r="H1745" t="s">
        <v>29</v>
      </c>
      <c r="I1745" t="s">
        <v>49</v>
      </c>
      <c r="J1745">
        <v>2016</v>
      </c>
      <c r="K1745" t="s">
        <v>50</v>
      </c>
      <c r="L1745">
        <v>0</v>
      </c>
      <c r="M1745">
        <v>4.9000000000000004</v>
      </c>
      <c r="N1745">
        <v>1</v>
      </c>
      <c r="O1745">
        <v>0</v>
      </c>
      <c r="P1745">
        <v>0</v>
      </c>
      <c r="Q1745">
        <v>0</v>
      </c>
      <c r="R1745">
        <v>0</v>
      </c>
      <c r="S1745">
        <v>0</v>
      </c>
      <c r="T1745" t="s">
        <v>32</v>
      </c>
      <c r="U1745" t="s">
        <v>51</v>
      </c>
      <c r="V1745">
        <v>589</v>
      </c>
      <c r="W1745">
        <v>6</v>
      </c>
    </row>
    <row r="1746" spans="1:23" x14ac:dyDescent="0.3">
      <c r="A1746" t="s">
        <v>43</v>
      </c>
      <c r="B1746" t="s">
        <v>44</v>
      </c>
      <c r="C1746" t="s">
        <v>45</v>
      </c>
      <c r="D1746" t="s">
        <v>46</v>
      </c>
      <c r="E1746">
        <v>137853</v>
      </c>
      <c r="F1746" t="s">
        <v>47</v>
      </c>
      <c r="G1746" t="s">
        <v>48</v>
      </c>
      <c r="H1746" t="s">
        <v>29</v>
      </c>
      <c r="I1746" t="s">
        <v>49</v>
      </c>
      <c r="J1746">
        <v>2016</v>
      </c>
      <c r="K1746" t="s">
        <v>50</v>
      </c>
      <c r="L1746">
        <v>0</v>
      </c>
      <c r="M1746">
        <v>4.9000000000000004</v>
      </c>
      <c r="N1746">
        <v>1</v>
      </c>
      <c r="O1746">
        <v>0</v>
      </c>
      <c r="P1746">
        <v>0</v>
      </c>
      <c r="Q1746">
        <v>0</v>
      </c>
      <c r="R1746">
        <v>0</v>
      </c>
      <c r="S1746">
        <v>0</v>
      </c>
      <c r="T1746" t="s">
        <v>32</v>
      </c>
      <c r="U1746" t="s">
        <v>51</v>
      </c>
      <c r="V1746">
        <v>589</v>
      </c>
      <c r="W1746">
        <v>6</v>
      </c>
    </row>
    <row r="1747" spans="1:23" x14ac:dyDescent="0.3">
      <c r="A1747" t="s">
        <v>43</v>
      </c>
      <c r="B1747" t="s">
        <v>44</v>
      </c>
      <c r="C1747" t="s">
        <v>45</v>
      </c>
      <c r="D1747" t="s">
        <v>46</v>
      </c>
      <c r="E1747">
        <v>137853</v>
      </c>
      <c r="F1747" t="s">
        <v>47</v>
      </c>
      <c r="G1747" t="s">
        <v>48</v>
      </c>
      <c r="H1747" t="s">
        <v>29</v>
      </c>
      <c r="I1747" t="s">
        <v>49</v>
      </c>
      <c r="J1747">
        <v>2016</v>
      </c>
      <c r="K1747" t="s">
        <v>50</v>
      </c>
      <c r="L1747">
        <v>0</v>
      </c>
      <c r="M1747">
        <v>4.9000000000000004</v>
      </c>
      <c r="N1747">
        <v>1</v>
      </c>
      <c r="O1747">
        <v>0</v>
      </c>
      <c r="P1747">
        <v>0</v>
      </c>
      <c r="Q1747">
        <v>0</v>
      </c>
      <c r="R1747">
        <v>0</v>
      </c>
      <c r="S1747">
        <v>0</v>
      </c>
      <c r="T1747" t="s">
        <v>32</v>
      </c>
      <c r="U1747" t="s">
        <v>51</v>
      </c>
      <c r="V1747">
        <v>589</v>
      </c>
      <c r="W1747">
        <v>6</v>
      </c>
    </row>
    <row r="1748" spans="1:23" x14ac:dyDescent="0.3">
      <c r="A1748" t="s">
        <v>43</v>
      </c>
      <c r="B1748" t="s">
        <v>44</v>
      </c>
      <c r="C1748" t="s">
        <v>45</v>
      </c>
      <c r="D1748" t="s">
        <v>46</v>
      </c>
      <c r="E1748">
        <v>137853</v>
      </c>
      <c r="F1748" t="s">
        <v>47</v>
      </c>
      <c r="G1748" t="s">
        <v>48</v>
      </c>
      <c r="H1748" t="s">
        <v>29</v>
      </c>
      <c r="I1748" t="s">
        <v>49</v>
      </c>
      <c r="J1748">
        <v>2016</v>
      </c>
      <c r="K1748" t="s">
        <v>50</v>
      </c>
      <c r="L1748">
        <v>0</v>
      </c>
      <c r="M1748">
        <v>4.9000000000000004</v>
      </c>
      <c r="N1748">
        <v>1</v>
      </c>
      <c r="O1748">
        <v>0</v>
      </c>
      <c r="P1748">
        <v>0</v>
      </c>
      <c r="Q1748">
        <v>0</v>
      </c>
      <c r="R1748">
        <v>0</v>
      </c>
      <c r="S1748">
        <v>0</v>
      </c>
      <c r="T1748" t="s">
        <v>32</v>
      </c>
      <c r="U1748" t="s">
        <v>51</v>
      </c>
      <c r="V1748">
        <v>589</v>
      </c>
      <c r="W1748">
        <v>6</v>
      </c>
    </row>
    <row r="1749" spans="1:23" x14ac:dyDescent="0.3">
      <c r="A1749" t="s">
        <v>43</v>
      </c>
      <c r="B1749" t="s">
        <v>44</v>
      </c>
      <c r="C1749" t="s">
        <v>45</v>
      </c>
      <c r="D1749" t="s">
        <v>46</v>
      </c>
      <c r="E1749">
        <v>137853</v>
      </c>
      <c r="F1749" t="s">
        <v>47</v>
      </c>
      <c r="G1749" t="s">
        <v>48</v>
      </c>
      <c r="H1749" t="s">
        <v>29</v>
      </c>
      <c r="I1749" t="s">
        <v>49</v>
      </c>
      <c r="J1749">
        <v>2016</v>
      </c>
      <c r="K1749" t="s">
        <v>50</v>
      </c>
      <c r="L1749">
        <v>0</v>
      </c>
      <c r="M1749">
        <v>4.9000000000000004</v>
      </c>
      <c r="N1749">
        <v>1</v>
      </c>
      <c r="O1749">
        <v>0</v>
      </c>
      <c r="P1749">
        <v>0</v>
      </c>
      <c r="Q1749">
        <v>0</v>
      </c>
      <c r="R1749">
        <v>0</v>
      </c>
      <c r="S1749">
        <v>0</v>
      </c>
      <c r="T1749" t="s">
        <v>32</v>
      </c>
      <c r="U1749" t="s">
        <v>51</v>
      </c>
      <c r="V1749">
        <v>589</v>
      </c>
      <c r="W1749">
        <v>6</v>
      </c>
    </row>
    <row r="1750" spans="1:23" x14ac:dyDescent="0.3">
      <c r="A1750" t="s">
        <v>43</v>
      </c>
      <c r="B1750" t="s">
        <v>44</v>
      </c>
      <c r="C1750" t="s">
        <v>45</v>
      </c>
      <c r="D1750" t="s">
        <v>46</v>
      </c>
      <c r="E1750">
        <v>137853</v>
      </c>
      <c r="F1750" t="s">
        <v>47</v>
      </c>
      <c r="G1750" t="s">
        <v>48</v>
      </c>
      <c r="H1750" t="s">
        <v>29</v>
      </c>
      <c r="I1750" t="s">
        <v>49</v>
      </c>
      <c r="J1750">
        <v>2016</v>
      </c>
      <c r="K1750" t="s">
        <v>50</v>
      </c>
      <c r="L1750">
        <v>0</v>
      </c>
      <c r="M1750">
        <v>4.9000000000000004</v>
      </c>
      <c r="N1750">
        <v>1</v>
      </c>
      <c r="O1750">
        <v>0</v>
      </c>
      <c r="P1750">
        <v>0</v>
      </c>
      <c r="Q1750">
        <v>0</v>
      </c>
      <c r="R1750">
        <v>0</v>
      </c>
      <c r="S1750">
        <v>0</v>
      </c>
      <c r="T1750" t="s">
        <v>32</v>
      </c>
      <c r="U1750" t="s">
        <v>51</v>
      </c>
      <c r="V1750">
        <v>589</v>
      </c>
      <c r="W1750">
        <v>6</v>
      </c>
    </row>
    <row r="1751" spans="1:23" x14ac:dyDescent="0.3">
      <c r="A1751" t="s">
        <v>43</v>
      </c>
      <c r="B1751" t="s">
        <v>44</v>
      </c>
      <c r="C1751" t="s">
        <v>45</v>
      </c>
      <c r="D1751" t="s">
        <v>46</v>
      </c>
      <c r="E1751">
        <v>137853</v>
      </c>
      <c r="F1751" t="s">
        <v>47</v>
      </c>
      <c r="G1751" t="s">
        <v>48</v>
      </c>
      <c r="H1751" t="s">
        <v>29</v>
      </c>
      <c r="I1751" t="s">
        <v>49</v>
      </c>
      <c r="J1751">
        <v>2016</v>
      </c>
      <c r="K1751" t="s">
        <v>50</v>
      </c>
      <c r="L1751">
        <v>0</v>
      </c>
      <c r="M1751">
        <v>4.9000000000000004</v>
      </c>
      <c r="N1751">
        <v>1</v>
      </c>
      <c r="O1751">
        <v>0</v>
      </c>
      <c r="P1751">
        <v>0</v>
      </c>
      <c r="Q1751">
        <v>0</v>
      </c>
      <c r="R1751">
        <v>0</v>
      </c>
      <c r="S1751">
        <v>0</v>
      </c>
      <c r="T1751" t="s">
        <v>32</v>
      </c>
      <c r="U1751" t="s">
        <v>51</v>
      </c>
      <c r="V1751">
        <v>589</v>
      </c>
      <c r="W1751">
        <v>6</v>
      </c>
    </row>
    <row r="1752" spans="1:23" x14ac:dyDescent="0.3">
      <c r="A1752" t="s">
        <v>43</v>
      </c>
      <c r="B1752" t="s">
        <v>44</v>
      </c>
      <c r="C1752" t="s">
        <v>45</v>
      </c>
      <c r="D1752" t="s">
        <v>46</v>
      </c>
      <c r="E1752">
        <v>137853</v>
      </c>
      <c r="F1752" t="s">
        <v>47</v>
      </c>
      <c r="G1752" t="s">
        <v>48</v>
      </c>
      <c r="H1752" t="s">
        <v>29</v>
      </c>
      <c r="I1752" t="s">
        <v>49</v>
      </c>
      <c r="J1752">
        <v>2016</v>
      </c>
      <c r="K1752" t="s">
        <v>50</v>
      </c>
      <c r="L1752">
        <v>0</v>
      </c>
      <c r="M1752">
        <v>4.9000000000000004</v>
      </c>
      <c r="N1752">
        <v>1</v>
      </c>
      <c r="O1752">
        <v>0</v>
      </c>
      <c r="P1752">
        <v>0</v>
      </c>
      <c r="Q1752">
        <v>0</v>
      </c>
      <c r="R1752">
        <v>0</v>
      </c>
      <c r="S1752">
        <v>0</v>
      </c>
      <c r="T1752" t="s">
        <v>32</v>
      </c>
      <c r="U1752" t="s">
        <v>51</v>
      </c>
      <c r="V1752">
        <v>589</v>
      </c>
      <c r="W1752">
        <v>6</v>
      </c>
    </row>
    <row r="1753" spans="1:23" x14ac:dyDescent="0.3">
      <c r="A1753" t="s">
        <v>23</v>
      </c>
      <c r="B1753" t="s">
        <v>1804</v>
      </c>
      <c r="C1753" t="s">
        <v>45</v>
      </c>
      <c r="D1753" t="s">
        <v>1805</v>
      </c>
      <c r="E1753">
        <v>138450</v>
      </c>
      <c r="F1753" t="s">
        <v>27</v>
      </c>
      <c r="G1753" t="s">
        <v>28</v>
      </c>
      <c r="H1753" t="s">
        <v>29</v>
      </c>
      <c r="I1753" t="s">
        <v>30</v>
      </c>
      <c r="J1753">
        <v>1975</v>
      </c>
      <c r="K1753" t="s">
        <v>31</v>
      </c>
      <c r="L1753">
        <v>0</v>
      </c>
      <c r="M1753">
        <v>4.4000000000000004</v>
      </c>
      <c r="N1753">
        <v>0</v>
      </c>
      <c r="O1753">
        <v>0</v>
      </c>
      <c r="P1753">
        <v>0</v>
      </c>
      <c r="Q1753">
        <v>1</v>
      </c>
      <c r="R1753">
        <v>0</v>
      </c>
      <c r="S1753">
        <v>1</v>
      </c>
      <c r="T1753" t="s">
        <v>1725</v>
      </c>
      <c r="U1753" t="s">
        <v>51</v>
      </c>
      <c r="V1753">
        <v>818</v>
      </c>
      <c r="W1753">
        <v>47</v>
      </c>
    </row>
    <row r="1754" spans="1:23" x14ac:dyDescent="0.3">
      <c r="A1754" t="s">
        <v>122</v>
      </c>
      <c r="B1754" t="s">
        <v>523</v>
      </c>
      <c r="C1754" t="s">
        <v>134</v>
      </c>
      <c r="D1754" t="s">
        <v>524</v>
      </c>
      <c r="E1754">
        <v>138475</v>
      </c>
      <c r="F1754" t="s">
        <v>67</v>
      </c>
      <c r="G1754" t="s">
        <v>48</v>
      </c>
      <c r="H1754" t="s">
        <v>29</v>
      </c>
      <c r="I1754" t="s">
        <v>64</v>
      </c>
      <c r="J1754">
        <v>2016</v>
      </c>
      <c r="K1754" t="s">
        <v>50</v>
      </c>
      <c r="L1754">
        <v>0</v>
      </c>
      <c r="M1754">
        <v>3.6</v>
      </c>
      <c r="N1754">
        <v>1</v>
      </c>
      <c r="O1754">
        <v>0</v>
      </c>
      <c r="P1754">
        <v>0</v>
      </c>
      <c r="Q1754">
        <v>0</v>
      </c>
      <c r="R1754">
        <v>0</v>
      </c>
      <c r="S1754">
        <v>1</v>
      </c>
      <c r="T1754" t="s">
        <v>32</v>
      </c>
      <c r="U1754" t="s">
        <v>51</v>
      </c>
      <c r="V1754">
        <v>616</v>
      </c>
      <c r="W1754">
        <v>6</v>
      </c>
    </row>
    <row r="1755" spans="1:23" x14ac:dyDescent="0.3">
      <c r="A1755" t="s">
        <v>122</v>
      </c>
      <c r="B1755" t="s">
        <v>523</v>
      </c>
      <c r="C1755" t="s">
        <v>134</v>
      </c>
      <c r="D1755" t="s">
        <v>837</v>
      </c>
      <c r="E1755">
        <v>138475</v>
      </c>
      <c r="F1755" t="s">
        <v>67</v>
      </c>
      <c r="G1755" t="s">
        <v>48</v>
      </c>
      <c r="H1755" t="s">
        <v>29</v>
      </c>
      <c r="I1755" t="s">
        <v>64</v>
      </c>
      <c r="J1755">
        <v>2016</v>
      </c>
      <c r="K1755" t="s">
        <v>50</v>
      </c>
      <c r="L1755">
        <v>0</v>
      </c>
      <c r="M1755">
        <v>3.6</v>
      </c>
      <c r="N1755">
        <v>1</v>
      </c>
      <c r="O1755">
        <v>0</v>
      </c>
      <c r="P1755">
        <v>0</v>
      </c>
      <c r="Q1755">
        <v>0</v>
      </c>
      <c r="R1755">
        <v>0</v>
      </c>
      <c r="S1755">
        <v>1</v>
      </c>
      <c r="T1755" t="s">
        <v>32</v>
      </c>
      <c r="U1755" t="s">
        <v>51</v>
      </c>
      <c r="V1755">
        <v>614</v>
      </c>
      <c r="W1755">
        <v>6</v>
      </c>
    </row>
    <row r="1756" spans="1:23" x14ac:dyDescent="0.3">
      <c r="A1756" t="s">
        <v>122</v>
      </c>
      <c r="B1756" t="s">
        <v>523</v>
      </c>
      <c r="C1756" t="s">
        <v>134</v>
      </c>
      <c r="D1756" t="s">
        <v>845</v>
      </c>
      <c r="E1756">
        <v>138475</v>
      </c>
      <c r="F1756" t="s">
        <v>67</v>
      </c>
      <c r="G1756" t="s">
        <v>48</v>
      </c>
      <c r="H1756" t="s">
        <v>29</v>
      </c>
      <c r="I1756" t="s">
        <v>64</v>
      </c>
      <c r="J1756">
        <v>2016</v>
      </c>
      <c r="K1756" t="s">
        <v>50</v>
      </c>
      <c r="L1756">
        <v>0</v>
      </c>
      <c r="M1756">
        <v>3.6</v>
      </c>
      <c r="N1756">
        <v>1</v>
      </c>
      <c r="O1756">
        <v>0</v>
      </c>
      <c r="P1756">
        <v>0</v>
      </c>
      <c r="Q1756">
        <v>0</v>
      </c>
      <c r="R1756">
        <v>0</v>
      </c>
      <c r="S1756">
        <v>1</v>
      </c>
      <c r="T1756" t="s">
        <v>32</v>
      </c>
      <c r="U1756" t="s">
        <v>51</v>
      </c>
      <c r="V1756">
        <v>616</v>
      </c>
      <c r="W1756">
        <v>6</v>
      </c>
    </row>
    <row r="1757" spans="1:23" x14ac:dyDescent="0.3">
      <c r="A1757" t="s">
        <v>122</v>
      </c>
      <c r="B1757" t="s">
        <v>523</v>
      </c>
      <c r="C1757" t="s">
        <v>134</v>
      </c>
      <c r="D1757" t="s">
        <v>524</v>
      </c>
      <c r="E1757">
        <v>138475</v>
      </c>
      <c r="F1757" t="s">
        <v>67</v>
      </c>
      <c r="G1757" t="s">
        <v>48</v>
      </c>
      <c r="H1757" t="s">
        <v>29</v>
      </c>
      <c r="I1757" t="s">
        <v>64</v>
      </c>
      <c r="J1757">
        <v>2016</v>
      </c>
      <c r="K1757" t="s">
        <v>50</v>
      </c>
      <c r="L1757">
        <v>0</v>
      </c>
      <c r="M1757">
        <v>3.6</v>
      </c>
      <c r="N1757">
        <v>1</v>
      </c>
      <c r="O1757">
        <v>0</v>
      </c>
      <c r="P1757">
        <v>0</v>
      </c>
      <c r="Q1757">
        <v>0</v>
      </c>
      <c r="R1757">
        <v>0</v>
      </c>
      <c r="S1757">
        <v>1</v>
      </c>
      <c r="T1757" t="s">
        <v>32</v>
      </c>
      <c r="U1757" t="s">
        <v>51</v>
      </c>
      <c r="V1757">
        <v>616</v>
      </c>
      <c r="W1757">
        <v>6</v>
      </c>
    </row>
    <row r="1758" spans="1:23" x14ac:dyDescent="0.3">
      <c r="A1758" t="s">
        <v>122</v>
      </c>
      <c r="B1758" t="s">
        <v>523</v>
      </c>
      <c r="C1758" t="s">
        <v>134</v>
      </c>
      <c r="D1758" t="s">
        <v>837</v>
      </c>
      <c r="E1758">
        <v>138475</v>
      </c>
      <c r="F1758" t="s">
        <v>67</v>
      </c>
      <c r="G1758" t="s">
        <v>48</v>
      </c>
      <c r="H1758" t="s">
        <v>29</v>
      </c>
      <c r="I1758" t="s">
        <v>64</v>
      </c>
      <c r="J1758">
        <v>2016</v>
      </c>
      <c r="K1758" t="s">
        <v>50</v>
      </c>
      <c r="L1758">
        <v>0</v>
      </c>
      <c r="M1758">
        <v>3.6</v>
      </c>
      <c r="N1758">
        <v>1</v>
      </c>
      <c r="O1758">
        <v>0</v>
      </c>
      <c r="P1758">
        <v>0</v>
      </c>
      <c r="Q1758">
        <v>0</v>
      </c>
      <c r="R1758">
        <v>0</v>
      </c>
      <c r="S1758">
        <v>1</v>
      </c>
      <c r="T1758" t="s">
        <v>32</v>
      </c>
      <c r="U1758" t="s">
        <v>51</v>
      </c>
      <c r="V1758">
        <v>614</v>
      </c>
      <c r="W1758">
        <v>6</v>
      </c>
    </row>
    <row r="1759" spans="1:23" x14ac:dyDescent="0.3">
      <c r="A1759" t="s">
        <v>122</v>
      </c>
      <c r="B1759" t="s">
        <v>523</v>
      </c>
      <c r="C1759" t="s">
        <v>134</v>
      </c>
      <c r="D1759" t="s">
        <v>845</v>
      </c>
      <c r="E1759">
        <v>138475</v>
      </c>
      <c r="F1759" t="s">
        <v>67</v>
      </c>
      <c r="G1759" t="s">
        <v>48</v>
      </c>
      <c r="H1759" t="s">
        <v>29</v>
      </c>
      <c r="I1759" t="s">
        <v>64</v>
      </c>
      <c r="J1759">
        <v>2016</v>
      </c>
      <c r="K1759" t="s">
        <v>50</v>
      </c>
      <c r="L1759">
        <v>0</v>
      </c>
      <c r="M1759">
        <v>3.6</v>
      </c>
      <c r="N1759">
        <v>1</v>
      </c>
      <c r="O1759">
        <v>0</v>
      </c>
      <c r="P1759">
        <v>0</v>
      </c>
      <c r="Q1759">
        <v>0</v>
      </c>
      <c r="R1759">
        <v>0</v>
      </c>
      <c r="S1759">
        <v>1</v>
      </c>
      <c r="T1759" t="s">
        <v>32</v>
      </c>
      <c r="U1759" t="s">
        <v>51</v>
      </c>
      <c r="V1759">
        <v>616</v>
      </c>
      <c r="W1759">
        <v>6</v>
      </c>
    </row>
    <row r="1760" spans="1:23" x14ac:dyDescent="0.3">
      <c r="A1760" t="s">
        <v>122</v>
      </c>
      <c r="B1760" t="s">
        <v>523</v>
      </c>
      <c r="C1760" t="s">
        <v>134</v>
      </c>
      <c r="D1760" t="s">
        <v>524</v>
      </c>
      <c r="E1760">
        <v>138475</v>
      </c>
      <c r="F1760" t="s">
        <v>67</v>
      </c>
      <c r="G1760" t="s">
        <v>48</v>
      </c>
      <c r="H1760" t="s">
        <v>29</v>
      </c>
      <c r="I1760" t="s">
        <v>64</v>
      </c>
      <c r="J1760">
        <v>2016</v>
      </c>
      <c r="K1760" t="s">
        <v>50</v>
      </c>
      <c r="L1760">
        <v>0</v>
      </c>
      <c r="M1760">
        <v>3.6</v>
      </c>
      <c r="N1760">
        <v>1</v>
      </c>
      <c r="O1760">
        <v>0</v>
      </c>
      <c r="P1760">
        <v>0</v>
      </c>
      <c r="Q1760">
        <v>0</v>
      </c>
      <c r="R1760">
        <v>0</v>
      </c>
      <c r="S1760">
        <v>1</v>
      </c>
      <c r="T1760" t="s">
        <v>32</v>
      </c>
      <c r="U1760" t="s">
        <v>51</v>
      </c>
      <c r="V1760">
        <v>616</v>
      </c>
      <c r="W1760">
        <v>6</v>
      </c>
    </row>
    <row r="1761" spans="1:23" x14ac:dyDescent="0.3">
      <c r="A1761" t="s">
        <v>122</v>
      </c>
      <c r="B1761" t="s">
        <v>523</v>
      </c>
      <c r="C1761" t="s">
        <v>134</v>
      </c>
      <c r="D1761" t="s">
        <v>524</v>
      </c>
      <c r="E1761">
        <v>138475</v>
      </c>
      <c r="F1761" t="s">
        <v>67</v>
      </c>
      <c r="G1761" t="s">
        <v>48</v>
      </c>
      <c r="H1761" t="s">
        <v>29</v>
      </c>
      <c r="I1761" t="s">
        <v>64</v>
      </c>
      <c r="J1761">
        <v>2016</v>
      </c>
      <c r="K1761" t="s">
        <v>50</v>
      </c>
      <c r="L1761">
        <v>0</v>
      </c>
      <c r="M1761">
        <v>3.6</v>
      </c>
      <c r="N1761">
        <v>1</v>
      </c>
      <c r="O1761">
        <v>0</v>
      </c>
      <c r="P1761">
        <v>0</v>
      </c>
      <c r="Q1761">
        <v>0</v>
      </c>
      <c r="R1761">
        <v>0</v>
      </c>
      <c r="S1761">
        <v>1</v>
      </c>
      <c r="T1761" t="s">
        <v>32</v>
      </c>
      <c r="U1761" t="s">
        <v>51</v>
      </c>
      <c r="V1761">
        <v>616</v>
      </c>
      <c r="W1761">
        <v>6</v>
      </c>
    </row>
    <row r="1762" spans="1:23" x14ac:dyDescent="0.3">
      <c r="A1762" t="s">
        <v>122</v>
      </c>
      <c r="B1762" t="s">
        <v>523</v>
      </c>
      <c r="C1762" t="s">
        <v>134</v>
      </c>
      <c r="D1762" t="s">
        <v>524</v>
      </c>
      <c r="E1762">
        <v>138475</v>
      </c>
      <c r="F1762" t="s">
        <v>67</v>
      </c>
      <c r="G1762" t="s">
        <v>48</v>
      </c>
      <c r="H1762" t="s">
        <v>29</v>
      </c>
      <c r="I1762" t="s">
        <v>64</v>
      </c>
      <c r="J1762">
        <v>2016</v>
      </c>
      <c r="K1762" t="s">
        <v>50</v>
      </c>
      <c r="L1762">
        <v>0</v>
      </c>
      <c r="M1762">
        <v>3.6</v>
      </c>
      <c r="N1762">
        <v>1</v>
      </c>
      <c r="O1762">
        <v>0</v>
      </c>
      <c r="P1762">
        <v>0</v>
      </c>
      <c r="Q1762">
        <v>0</v>
      </c>
      <c r="R1762">
        <v>0</v>
      </c>
      <c r="S1762">
        <v>1</v>
      </c>
      <c r="T1762" t="s">
        <v>32</v>
      </c>
      <c r="U1762" t="s">
        <v>51</v>
      </c>
      <c r="V1762">
        <v>616</v>
      </c>
      <c r="W1762">
        <v>6</v>
      </c>
    </row>
    <row r="1763" spans="1:23" x14ac:dyDescent="0.3">
      <c r="A1763" t="s">
        <v>122</v>
      </c>
      <c r="B1763" t="s">
        <v>523</v>
      </c>
      <c r="C1763" t="s">
        <v>134</v>
      </c>
      <c r="D1763" t="s">
        <v>524</v>
      </c>
      <c r="E1763">
        <v>138475</v>
      </c>
      <c r="F1763" t="s">
        <v>67</v>
      </c>
      <c r="G1763" t="s">
        <v>48</v>
      </c>
      <c r="H1763" t="s">
        <v>29</v>
      </c>
      <c r="I1763" t="s">
        <v>64</v>
      </c>
      <c r="J1763">
        <v>2016</v>
      </c>
      <c r="K1763" t="s">
        <v>50</v>
      </c>
      <c r="L1763">
        <v>0</v>
      </c>
      <c r="M1763">
        <v>3.6</v>
      </c>
      <c r="N1763">
        <v>1</v>
      </c>
      <c r="O1763">
        <v>0</v>
      </c>
      <c r="P1763">
        <v>0</v>
      </c>
      <c r="Q1763">
        <v>0</v>
      </c>
      <c r="R1763">
        <v>0</v>
      </c>
      <c r="S1763">
        <v>1</v>
      </c>
      <c r="T1763" t="s">
        <v>32</v>
      </c>
      <c r="U1763" t="s">
        <v>51</v>
      </c>
      <c r="V1763">
        <v>616</v>
      </c>
      <c r="W1763">
        <v>6</v>
      </c>
    </row>
    <row r="1764" spans="1:23" x14ac:dyDescent="0.3">
      <c r="A1764" t="s">
        <v>122</v>
      </c>
      <c r="B1764" t="s">
        <v>523</v>
      </c>
      <c r="C1764" t="s">
        <v>134</v>
      </c>
      <c r="D1764" t="s">
        <v>837</v>
      </c>
      <c r="E1764">
        <v>138475</v>
      </c>
      <c r="F1764" t="s">
        <v>67</v>
      </c>
      <c r="G1764" t="s">
        <v>48</v>
      </c>
      <c r="H1764" t="s">
        <v>29</v>
      </c>
      <c r="I1764" t="s">
        <v>64</v>
      </c>
      <c r="J1764">
        <v>2016</v>
      </c>
      <c r="K1764" t="s">
        <v>50</v>
      </c>
      <c r="L1764">
        <v>0</v>
      </c>
      <c r="M1764">
        <v>3.6</v>
      </c>
      <c r="N1764">
        <v>1</v>
      </c>
      <c r="O1764">
        <v>0</v>
      </c>
      <c r="P1764">
        <v>0</v>
      </c>
      <c r="Q1764">
        <v>0</v>
      </c>
      <c r="R1764">
        <v>0</v>
      </c>
      <c r="S1764">
        <v>1</v>
      </c>
      <c r="T1764" t="s">
        <v>32</v>
      </c>
      <c r="U1764" t="s">
        <v>51</v>
      </c>
      <c r="V1764">
        <v>614</v>
      </c>
      <c r="W1764">
        <v>6</v>
      </c>
    </row>
    <row r="1765" spans="1:23" x14ac:dyDescent="0.3">
      <c r="A1765" t="s">
        <v>122</v>
      </c>
      <c r="B1765" t="s">
        <v>523</v>
      </c>
      <c r="C1765" t="s">
        <v>134</v>
      </c>
      <c r="D1765" t="s">
        <v>524</v>
      </c>
      <c r="E1765">
        <v>138475</v>
      </c>
      <c r="F1765" t="s">
        <v>67</v>
      </c>
      <c r="G1765" t="s">
        <v>48</v>
      </c>
      <c r="H1765" t="s">
        <v>29</v>
      </c>
      <c r="I1765" t="s">
        <v>64</v>
      </c>
      <c r="J1765">
        <v>2016</v>
      </c>
      <c r="K1765" t="s">
        <v>50</v>
      </c>
      <c r="L1765">
        <v>0</v>
      </c>
      <c r="M1765">
        <v>3.6</v>
      </c>
      <c r="N1765">
        <v>1</v>
      </c>
      <c r="O1765">
        <v>0</v>
      </c>
      <c r="P1765">
        <v>0</v>
      </c>
      <c r="Q1765">
        <v>0</v>
      </c>
      <c r="R1765">
        <v>0</v>
      </c>
      <c r="S1765">
        <v>1</v>
      </c>
      <c r="T1765" t="s">
        <v>32</v>
      </c>
      <c r="U1765" t="s">
        <v>51</v>
      </c>
      <c r="V1765">
        <v>616</v>
      </c>
      <c r="W1765">
        <v>6</v>
      </c>
    </row>
    <row r="1766" spans="1:23" x14ac:dyDescent="0.3">
      <c r="A1766" t="s">
        <v>122</v>
      </c>
      <c r="B1766" t="s">
        <v>523</v>
      </c>
      <c r="C1766" t="s">
        <v>134</v>
      </c>
      <c r="D1766" t="s">
        <v>837</v>
      </c>
      <c r="E1766">
        <v>138475</v>
      </c>
      <c r="F1766" t="s">
        <v>67</v>
      </c>
      <c r="G1766" t="s">
        <v>48</v>
      </c>
      <c r="H1766" t="s">
        <v>29</v>
      </c>
      <c r="I1766" t="s">
        <v>64</v>
      </c>
      <c r="J1766">
        <v>2016</v>
      </c>
      <c r="K1766" t="s">
        <v>50</v>
      </c>
      <c r="L1766">
        <v>0</v>
      </c>
      <c r="M1766">
        <v>3.6</v>
      </c>
      <c r="N1766">
        <v>1</v>
      </c>
      <c r="O1766">
        <v>0</v>
      </c>
      <c r="P1766">
        <v>0</v>
      </c>
      <c r="Q1766">
        <v>0</v>
      </c>
      <c r="R1766">
        <v>0</v>
      </c>
      <c r="S1766">
        <v>1</v>
      </c>
      <c r="T1766" t="s">
        <v>32</v>
      </c>
      <c r="U1766" t="s">
        <v>51</v>
      </c>
      <c r="V1766">
        <v>614</v>
      </c>
      <c r="W1766">
        <v>6</v>
      </c>
    </row>
    <row r="1767" spans="1:23" x14ac:dyDescent="0.3">
      <c r="A1767" t="s">
        <v>122</v>
      </c>
      <c r="B1767" t="s">
        <v>523</v>
      </c>
      <c r="C1767" t="s">
        <v>134</v>
      </c>
      <c r="D1767" t="s">
        <v>845</v>
      </c>
      <c r="E1767">
        <v>138475</v>
      </c>
      <c r="F1767" t="s">
        <v>67</v>
      </c>
      <c r="G1767" t="s">
        <v>48</v>
      </c>
      <c r="H1767" t="s">
        <v>29</v>
      </c>
      <c r="I1767" t="s">
        <v>64</v>
      </c>
      <c r="J1767">
        <v>2016</v>
      </c>
      <c r="K1767" t="s">
        <v>50</v>
      </c>
      <c r="L1767">
        <v>0</v>
      </c>
      <c r="M1767">
        <v>3.6</v>
      </c>
      <c r="N1767">
        <v>1</v>
      </c>
      <c r="O1767">
        <v>0</v>
      </c>
      <c r="P1767">
        <v>0</v>
      </c>
      <c r="Q1767">
        <v>0</v>
      </c>
      <c r="R1767">
        <v>0</v>
      </c>
      <c r="S1767">
        <v>1</v>
      </c>
      <c r="T1767" t="s">
        <v>32</v>
      </c>
      <c r="U1767" t="s">
        <v>51</v>
      </c>
      <c r="V1767">
        <v>616</v>
      </c>
      <c r="W1767">
        <v>6</v>
      </c>
    </row>
    <row r="1768" spans="1:23" x14ac:dyDescent="0.3">
      <c r="A1768" t="s">
        <v>122</v>
      </c>
      <c r="B1768" t="s">
        <v>523</v>
      </c>
      <c r="C1768" t="s">
        <v>134</v>
      </c>
      <c r="D1768" t="s">
        <v>524</v>
      </c>
      <c r="E1768">
        <v>138475</v>
      </c>
      <c r="F1768" t="s">
        <v>67</v>
      </c>
      <c r="G1768" t="s">
        <v>48</v>
      </c>
      <c r="H1768" t="s">
        <v>29</v>
      </c>
      <c r="I1768" t="s">
        <v>64</v>
      </c>
      <c r="J1768">
        <v>2016</v>
      </c>
      <c r="K1768" t="s">
        <v>50</v>
      </c>
      <c r="L1768">
        <v>0</v>
      </c>
      <c r="M1768">
        <v>3.6</v>
      </c>
      <c r="N1768">
        <v>1</v>
      </c>
      <c r="O1768">
        <v>0</v>
      </c>
      <c r="P1768">
        <v>0</v>
      </c>
      <c r="Q1768">
        <v>0</v>
      </c>
      <c r="R1768">
        <v>0</v>
      </c>
      <c r="S1768">
        <v>1</v>
      </c>
      <c r="T1768" t="s">
        <v>32</v>
      </c>
      <c r="U1768" t="s">
        <v>51</v>
      </c>
      <c r="V1768">
        <v>616</v>
      </c>
      <c r="W1768">
        <v>6</v>
      </c>
    </row>
    <row r="1769" spans="1:23" x14ac:dyDescent="0.3">
      <c r="A1769" t="s">
        <v>122</v>
      </c>
      <c r="B1769" t="s">
        <v>523</v>
      </c>
      <c r="C1769" t="s">
        <v>134</v>
      </c>
      <c r="D1769" t="s">
        <v>837</v>
      </c>
      <c r="E1769">
        <v>138475</v>
      </c>
      <c r="F1769" t="s">
        <v>67</v>
      </c>
      <c r="G1769" t="s">
        <v>48</v>
      </c>
      <c r="H1769" t="s">
        <v>29</v>
      </c>
      <c r="I1769" t="s">
        <v>64</v>
      </c>
      <c r="J1769">
        <v>2016</v>
      </c>
      <c r="K1769" t="s">
        <v>50</v>
      </c>
      <c r="L1769">
        <v>0</v>
      </c>
      <c r="M1769">
        <v>3.6</v>
      </c>
      <c r="N1769">
        <v>1</v>
      </c>
      <c r="O1769">
        <v>0</v>
      </c>
      <c r="P1769">
        <v>0</v>
      </c>
      <c r="Q1769">
        <v>0</v>
      </c>
      <c r="R1769">
        <v>0</v>
      </c>
      <c r="S1769">
        <v>1</v>
      </c>
      <c r="T1769" t="s">
        <v>32</v>
      </c>
      <c r="U1769" t="s">
        <v>51</v>
      </c>
      <c r="V1769">
        <v>614</v>
      </c>
      <c r="W1769">
        <v>6</v>
      </c>
    </row>
    <row r="1770" spans="1:23" x14ac:dyDescent="0.3">
      <c r="A1770" t="s">
        <v>122</v>
      </c>
      <c r="B1770" t="s">
        <v>523</v>
      </c>
      <c r="C1770" t="s">
        <v>134</v>
      </c>
      <c r="D1770" t="s">
        <v>524</v>
      </c>
      <c r="E1770">
        <v>138475</v>
      </c>
      <c r="F1770" t="s">
        <v>67</v>
      </c>
      <c r="G1770" t="s">
        <v>48</v>
      </c>
      <c r="H1770" t="s">
        <v>29</v>
      </c>
      <c r="I1770" t="s">
        <v>64</v>
      </c>
      <c r="J1770">
        <v>2016</v>
      </c>
      <c r="K1770" t="s">
        <v>50</v>
      </c>
      <c r="L1770">
        <v>0</v>
      </c>
      <c r="M1770">
        <v>3.6</v>
      </c>
      <c r="N1770">
        <v>1</v>
      </c>
      <c r="O1770">
        <v>0</v>
      </c>
      <c r="P1770">
        <v>0</v>
      </c>
      <c r="Q1770">
        <v>0</v>
      </c>
      <c r="R1770">
        <v>0</v>
      </c>
      <c r="S1770">
        <v>1</v>
      </c>
      <c r="T1770" t="s">
        <v>32</v>
      </c>
      <c r="U1770" t="s">
        <v>51</v>
      </c>
      <c r="V1770">
        <v>616</v>
      </c>
      <c r="W1770">
        <v>6</v>
      </c>
    </row>
    <row r="1771" spans="1:23" x14ac:dyDescent="0.3">
      <c r="A1771" t="s">
        <v>122</v>
      </c>
      <c r="B1771" t="s">
        <v>523</v>
      </c>
      <c r="C1771" t="s">
        <v>134</v>
      </c>
      <c r="D1771" t="s">
        <v>837</v>
      </c>
      <c r="E1771">
        <v>138475</v>
      </c>
      <c r="F1771" t="s">
        <v>67</v>
      </c>
      <c r="G1771" t="s">
        <v>48</v>
      </c>
      <c r="H1771" t="s">
        <v>29</v>
      </c>
      <c r="I1771" t="s">
        <v>64</v>
      </c>
      <c r="J1771">
        <v>2016</v>
      </c>
      <c r="K1771" t="s">
        <v>50</v>
      </c>
      <c r="L1771">
        <v>0</v>
      </c>
      <c r="M1771">
        <v>3.6</v>
      </c>
      <c r="N1771">
        <v>1</v>
      </c>
      <c r="O1771">
        <v>0</v>
      </c>
      <c r="P1771">
        <v>0</v>
      </c>
      <c r="Q1771">
        <v>0</v>
      </c>
      <c r="R1771">
        <v>0</v>
      </c>
      <c r="S1771">
        <v>1</v>
      </c>
      <c r="T1771" t="s">
        <v>32</v>
      </c>
      <c r="U1771" t="s">
        <v>51</v>
      </c>
      <c r="V1771">
        <v>614</v>
      </c>
      <c r="W1771">
        <v>6</v>
      </c>
    </row>
    <row r="1772" spans="1:23" x14ac:dyDescent="0.3">
      <c r="A1772" t="s">
        <v>122</v>
      </c>
      <c r="B1772" t="s">
        <v>523</v>
      </c>
      <c r="C1772" t="s">
        <v>134</v>
      </c>
      <c r="D1772" t="s">
        <v>845</v>
      </c>
      <c r="E1772">
        <v>138475</v>
      </c>
      <c r="F1772" t="s">
        <v>67</v>
      </c>
      <c r="G1772" t="s">
        <v>48</v>
      </c>
      <c r="H1772" t="s">
        <v>29</v>
      </c>
      <c r="I1772" t="s">
        <v>64</v>
      </c>
      <c r="J1772">
        <v>2016</v>
      </c>
      <c r="K1772" t="s">
        <v>50</v>
      </c>
      <c r="L1772">
        <v>0</v>
      </c>
      <c r="M1772">
        <v>3.6</v>
      </c>
      <c r="N1772">
        <v>1</v>
      </c>
      <c r="O1772">
        <v>0</v>
      </c>
      <c r="P1772">
        <v>0</v>
      </c>
      <c r="Q1772">
        <v>0</v>
      </c>
      <c r="R1772">
        <v>0</v>
      </c>
      <c r="S1772">
        <v>1</v>
      </c>
      <c r="T1772" t="s">
        <v>32</v>
      </c>
      <c r="U1772" t="s">
        <v>51</v>
      </c>
      <c r="V1772">
        <v>616</v>
      </c>
      <c r="W1772">
        <v>6</v>
      </c>
    </row>
    <row r="1773" spans="1:23" x14ac:dyDescent="0.3">
      <c r="A1773" t="s">
        <v>122</v>
      </c>
      <c r="B1773" t="s">
        <v>523</v>
      </c>
      <c r="C1773" t="s">
        <v>134</v>
      </c>
      <c r="D1773" t="s">
        <v>845</v>
      </c>
      <c r="E1773">
        <v>138475</v>
      </c>
      <c r="F1773" t="s">
        <v>67</v>
      </c>
      <c r="G1773" t="s">
        <v>48</v>
      </c>
      <c r="H1773" t="s">
        <v>29</v>
      </c>
      <c r="I1773" t="s">
        <v>64</v>
      </c>
      <c r="J1773">
        <v>2016</v>
      </c>
      <c r="K1773" t="s">
        <v>50</v>
      </c>
      <c r="L1773">
        <v>0</v>
      </c>
      <c r="M1773">
        <v>3.6</v>
      </c>
      <c r="N1773">
        <v>1</v>
      </c>
      <c r="O1773">
        <v>0</v>
      </c>
      <c r="P1773">
        <v>0</v>
      </c>
      <c r="Q1773">
        <v>0</v>
      </c>
      <c r="R1773">
        <v>0</v>
      </c>
      <c r="S1773">
        <v>1</v>
      </c>
      <c r="T1773" t="s">
        <v>32</v>
      </c>
      <c r="U1773" t="s">
        <v>51</v>
      </c>
      <c r="V1773">
        <v>616</v>
      </c>
      <c r="W1773">
        <v>6</v>
      </c>
    </row>
    <row r="1774" spans="1:23" x14ac:dyDescent="0.3">
      <c r="A1774" t="s">
        <v>122</v>
      </c>
      <c r="B1774" t="s">
        <v>523</v>
      </c>
      <c r="C1774" t="s">
        <v>134</v>
      </c>
      <c r="D1774" t="s">
        <v>524</v>
      </c>
      <c r="E1774">
        <v>138475</v>
      </c>
      <c r="F1774" t="s">
        <v>67</v>
      </c>
      <c r="G1774" t="s">
        <v>48</v>
      </c>
      <c r="H1774" t="s">
        <v>29</v>
      </c>
      <c r="I1774" t="s">
        <v>64</v>
      </c>
      <c r="J1774">
        <v>2016</v>
      </c>
      <c r="K1774" t="s">
        <v>50</v>
      </c>
      <c r="L1774">
        <v>0</v>
      </c>
      <c r="M1774">
        <v>3.6</v>
      </c>
      <c r="N1774">
        <v>1</v>
      </c>
      <c r="O1774">
        <v>0</v>
      </c>
      <c r="P1774">
        <v>0</v>
      </c>
      <c r="Q1774">
        <v>0</v>
      </c>
      <c r="R1774">
        <v>0</v>
      </c>
      <c r="S1774">
        <v>1</v>
      </c>
      <c r="T1774" t="s">
        <v>32</v>
      </c>
      <c r="U1774" t="s">
        <v>51</v>
      </c>
      <c r="V1774">
        <v>616</v>
      </c>
      <c r="W1774">
        <v>6</v>
      </c>
    </row>
    <row r="1775" spans="1:23" x14ac:dyDescent="0.3">
      <c r="A1775" t="s">
        <v>122</v>
      </c>
      <c r="B1775" t="s">
        <v>523</v>
      </c>
      <c r="C1775" t="s">
        <v>134</v>
      </c>
      <c r="D1775" t="s">
        <v>837</v>
      </c>
      <c r="E1775">
        <v>138475</v>
      </c>
      <c r="F1775" t="s">
        <v>67</v>
      </c>
      <c r="G1775" t="s">
        <v>48</v>
      </c>
      <c r="H1775" t="s">
        <v>29</v>
      </c>
      <c r="I1775" t="s">
        <v>64</v>
      </c>
      <c r="J1775">
        <v>2016</v>
      </c>
      <c r="K1775" t="s">
        <v>50</v>
      </c>
      <c r="L1775">
        <v>0</v>
      </c>
      <c r="M1775">
        <v>3.6</v>
      </c>
      <c r="N1775">
        <v>1</v>
      </c>
      <c r="O1775">
        <v>0</v>
      </c>
      <c r="P1775">
        <v>0</v>
      </c>
      <c r="Q1775">
        <v>0</v>
      </c>
      <c r="R1775">
        <v>0</v>
      </c>
      <c r="S1775">
        <v>1</v>
      </c>
      <c r="T1775" t="s">
        <v>32</v>
      </c>
      <c r="U1775" t="s">
        <v>51</v>
      </c>
      <c r="V1775">
        <v>614</v>
      </c>
      <c r="W1775">
        <v>6</v>
      </c>
    </row>
    <row r="1776" spans="1:23" x14ac:dyDescent="0.3">
      <c r="A1776" t="s">
        <v>122</v>
      </c>
      <c r="B1776" t="s">
        <v>1744</v>
      </c>
      <c r="C1776" t="s">
        <v>134</v>
      </c>
      <c r="D1776" t="s">
        <v>1745</v>
      </c>
      <c r="E1776">
        <v>138475</v>
      </c>
      <c r="F1776" t="s">
        <v>67</v>
      </c>
      <c r="G1776" t="s">
        <v>48</v>
      </c>
      <c r="H1776" t="s">
        <v>29</v>
      </c>
      <c r="I1776" t="s">
        <v>64</v>
      </c>
      <c r="J1776">
        <v>2016</v>
      </c>
      <c r="K1776" t="s">
        <v>50</v>
      </c>
      <c r="L1776">
        <v>0</v>
      </c>
      <c r="M1776">
        <v>3.6</v>
      </c>
      <c r="N1776">
        <v>1</v>
      </c>
      <c r="O1776">
        <v>0</v>
      </c>
      <c r="P1776">
        <v>0</v>
      </c>
      <c r="Q1776">
        <v>0</v>
      </c>
      <c r="R1776">
        <v>0</v>
      </c>
      <c r="S1776">
        <v>1</v>
      </c>
      <c r="T1776" t="s">
        <v>222</v>
      </c>
      <c r="U1776" t="s">
        <v>51</v>
      </c>
      <c r="V1776">
        <v>609</v>
      </c>
      <c r="W1776">
        <v>6</v>
      </c>
    </row>
    <row r="1777" spans="1:23" x14ac:dyDescent="0.3">
      <c r="A1777" t="s">
        <v>122</v>
      </c>
      <c r="B1777" t="s">
        <v>523</v>
      </c>
      <c r="C1777" t="s">
        <v>134</v>
      </c>
      <c r="D1777" t="s">
        <v>845</v>
      </c>
      <c r="E1777">
        <v>138475</v>
      </c>
      <c r="F1777" t="s">
        <v>67</v>
      </c>
      <c r="G1777" t="s">
        <v>48</v>
      </c>
      <c r="H1777" t="s">
        <v>29</v>
      </c>
      <c r="I1777" t="s">
        <v>64</v>
      </c>
      <c r="J1777">
        <v>2016</v>
      </c>
      <c r="K1777" t="s">
        <v>50</v>
      </c>
      <c r="L1777">
        <v>0</v>
      </c>
      <c r="M1777">
        <v>3.6</v>
      </c>
      <c r="N1777">
        <v>1</v>
      </c>
      <c r="O1777">
        <v>0</v>
      </c>
      <c r="P1777">
        <v>0</v>
      </c>
      <c r="Q1777">
        <v>0</v>
      </c>
      <c r="R1777">
        <v>0</v>
      </c>
      <c r="S1777">
        <v>1</v>
      </c>
      <c r="T1777" t="s">
        <v>32</v>
      </c>
      <c r="U1777" t="s">
        <v>51</v>
      </c>
      <c r="V1777">
        <v>616</v>
      </c>
      <c r="W1777">
        <v>6</v>
      </c>
    </row>
    <row r="1778" spans="1:23" x14ac:dyDescent="0.3">
      <c r="A1778" t="s">
        <v>122</v>
      </c>
      <c r="B1778" t="s">
        <v>1744</v>
      </c>
      <c r="C1778" t="s">
        <v>134</v>
      </c>
      <c r="D1778" t="s">
        <v>2030</v>
      </c>
      <c r="E1778">
        <v>138475</v>
      </c>
      <c r="F1778" t="s">
        <v>67</v>
      </c>
      <c r="G1778" t="s">
        <v>48</v>
      </c>
      <c r="H1778" t="s">
        <v>29</v>
      </c>
      <c r="I1778" t="s">
        <v>64</v>
      </c>
      <c r="J1778">
        <v>2016</v>
      </c>
      <c r="K1778" t="s">
        <v>50</v>
      </c>
      <c r="L1778">
        <v>0</v>
      </c>
      <c r="M1778">
        <v>3.6</v>
      </c>
      <c r="N1778">
        <v>1</v>
      </c>
      <c r="O1778">
        <v>0</v>
      </c>
      <c r="P1778">
        <v>0</v>
      </c>
      <c r="Q1778">
        <v>0</v>
      </c>
      <c r="R1778">
        <v>0</v>
      </c>
      <c r="S1778">
        <v>1</v>
      </c>
      <c r="T1778" t="s">
        <v>222</v>
      </c>
      <c r="U1778" t="s">
        <v>51</v>
      </c>
      <c r="V1778">
        <v>607</v>
      </c>
      <c r="W1778">
        <v>6</v>
      </c>
    </row>
    <row r="1779" spans="1:23" x14ac:dyDescent="0.3">
      <c r="A1779" t="s">
        <v>122</v>
      </c>
      <c r="B1779" t="s">
        <v>1744</v>
      </c>
      <c r="C1779" t="s">
        <v>134</v>
      </c>
      <c r="D1779" t="s">
        <v>1745</v>
      </c>
      <c r="E1779">
        <v>138475</v>
      </c>
      <c r="F1779" t="s">
        <v>67</v>
      </c>
      <c r="G1779" t="s">
        <v>48</v>
      </c>
      <c r="H1779" t="s">
        <v>29</v>
      </c>
      <c r="I1779" t="s">
        <v>64</v>
      </c>
      <c r="J1779">
        <v>2016</v>
      </c>
      <c r="K1779" t="s">
        <v>50</v>
      </c>
      <c r="L1779">
        <v>0</v>
      </c>
      <c r="M1779">
        <v>3.6</v>
      </c>
      <c r="N1779">
        <v>1</v>
      </c>
      <c r="O1779">
        <v>0</v>
      </c>
      <c r="P1779">
        <v>0</v>
      </c>
      <c r="Q1779">
        <v>0</v>
      </c>
      <c r="R1779">
        <v>0</v>
      </c>
      <c r="S1779">
        <v>1</v>
      </c>
      <c r="T1779" t="s">
        <v>222</v>
      </c>
      <c r="U1779" t="s">
        <v>51</v>
      </c>
      <c r="V1779">
        <v>609</v>
      </c>
      <c r="W1779">
        <v>6</v>
      </c>
    </row>
    <row r="1780" spans="1:23" x14ac:dyDescent="0.3">
      <c r="A1780" t="s">
        <v>122</v>
      </c>
      <c r="B1780" t="s">
        <v>1744</v>
      </c>
      <c r="C1780" t="s">
        <v>134</v>
      </c>
      <c r="D1780" t="s">
        <v>2040</v>
      </c>
      <c r="E1780">
        <v>138475</v>
      </c>
      <c r="F1780" t="s">
        <v>67</v>
      </c>
      <c r="G1780" t="s">
        <v>48</v>
      </c>
      <c r="H1780" t="s">
        <v>29</v>
      </c>
      <c r="I1780" t="s">
        <v>64</v>
      </c>
      <c r="J1780">
        <v>2016</v>
      </c>
      <c r="K1780" t="s">
        <v>50</v>
      </c>
      <c r="L1780">
        <v>0</v>
      </c>
      <c r="M1780">
        <v>3.6</v>
      </c>
      <c r="N1780">
        <v>1</v>
      </c>
      <c r="O1780">
        <v>0</v>
      </c>
      <c r="P1780">
        <v>0</v>
      </c>
      <c r="Q1780">
        <v>0</v>
      </c>
      <c r="R1780">
        <v>0</v>
      </c>
      <c r="S1780">
        <v>1</v>
      </c>
      <c r="T1780" t="s">
        <v>222</v>
      </c>
      <c r="U1780" t="s">
        <v>51</v>
      </c>
      <c r="V1780">
        <v>609</v>
      </c>
      <c r="W1780">
        <v>6</v>
      </c>
    </row>
    <row r="1781" spans="1:23" x14ac:dyDescent="0.3">
      <c r="A1781" t="s">
        <v>122</v>
      </c>
      <c r="B1781" t="s">
        <v>1744</v>
      </c>
      <c r="C1781" t="s">
        <v>134</v>
      </c>
      <c r="D1781" t="s">
        <v>1745</v>
      </c>
      <c r="E1781">
        <v>138475</v>
      </c>
      <c r="F1781" t="s">
        <v>67</v>
      </c>
      <c r="G1781" t="s">
        <v>48</v>
      </c>
      <c r="H1781" t="s">
        <v>29</v>
      </c>
      <c r="I1781" t="s">
        <v>64</v>
      </c>
      <c r="J1781">
        <v>2016</v>
      </c>
      <c r="K1781" t="s">
        <v>50</v>
      </c>
      <c r="L1781">
        <v>0</v>
      </c>
      <c r="M1781">
        <v>3.6</v>
      </c>
      <c r="N1781">
        <v>1</v>
      </c>
      <c r="O1781">
        <v>0</v>
      </c>
      <c r="P1781">
        <v>0</v>
      </c>
      <c r="Q1781">
        <v>0</v>
      </c>
      <c r="R1781">
        <v>0</v>
      </c>
      <c r="S1781">
        <v>1</v>
      </c>
      <c r="T1781" t="s">
        <v>222</v>
      </c>
      <c r="U1781" t="s">
        <v>51</v>
      </c>
      <c r="V1781">
        <v>609</v>
      </c>
      <c r="W1781">
        <v>6</v>
      </c>
    </row>
    <row r="1782" spans="1:23" x14ac:dyDescent="0.3">
      <c r="A1782" t="s">
        <v>1083</v>
      </c>
      <c r="B1782" t="s">
        <v>387</v>
      </c>
      <c r="C1782" t="s">
        <v>1084</v>
      </c>
      <c r="D1782" t="s">
        <v>1085</v>
      </c>
      <c r="E1782">
        <v>139000</v>
      </c>
      <c r="F1782" t="s">
        <v>151</v>
      </c>
      <c r="G1782" t="s">
        <v>48</v>
      </c>
      <c r="H1782" t="s">
        <v>120</v>
      </c>
      <c r="I1782" t="s">
        <v>764</v>
      </c>
      <c r="J1782">
        <v>2014</v>
      </c>
      <c r="K1782" t="s">
        <v>173</v>
      </c>
      <c r="L1782">
        <v>1</v>
      </c>
      <c r="M1782">
        <v>4.9000000000000004</v>
      </c>
      <c r="N1782">
        <v>1</v>
      </c>
      <c r="O1782">
        <v>1</v>
      </c>
      <c r="P1782">
        <v>0</v>
      </c>
      <c r="Q1782">
        <v>1</v>
      </c>
      <c r="R1782">
        <v>0</v>
      </c>
      <c r="S1782">
        <v>0</v>
      </c>
      <c r="T1782" t="s">
        <v>222</v>
      </c>
      <c r="U1782" t="s">
        <v>51</v>
      </c>
      <c r="V1782">
        <v>85</v>
      </c>
      <c r="W1782">
        <v>8</v>
      </c>
    </row>
    <row r="1783" spans="1:23" x14ac:dyDescent="0.3">
      <c r="A1783" t="s">
        <v>707</v>
      </c>
      <c r="B1783" t="s">
        <v>1800</v>
      </c>
      <c r="C1783" t="s">
        <v>356</v>
      </c>
      <c r="D1783" t="s">
        <v>1801</v>
      </c>
      <c r="E1783">
        <v>139446</v>
      </c>
      <c r="F1783" t="s">
        <v>27</v>
      </c>
      <c r="G1783" t="s">
        <v>28</v>
      </c>
      <c r="H1783" t="s">
        <v>120</v>
      </c>
      <c r="I1783" t="s">
        <v>302</v>
      </c>
      <c r="J1783">
        <v>2003</v>
      </c>
      <c r="K1783" t="s">
        <v>41</v>
      </c>
      <c r="L1783">
        <v>0</v>
      </c>
      <c r="M1783">
        <v>3.6</v>
      </c>
      <c r="N1783">
        <v>1</v>
      </c>
      <c r="O1783">
        <v>0</v>
      </c>
      <c r="P1783">
        <v>0</v>
      </c>
      <c r="Q1783">
        <v>0</v>
      </c>
      <c r="R1783">
        <v>0</v>
      </c>
      <c r="S1783">
        <v>1</v>
      </c>
      <c r="T1783" t="s">
        <v>1725</v>
      </c>
      <c r="U1783" t="s">
        <v>42</v>
      </c>
      <c r="V1783">
        <v>242</v>
      </c>
      <c r="W1783">
        <v>19</v>
      </c>
    </row>
    <row r="1784" spans="1:23" x14ac:dyDescent="0.3">
      <c r="A1784" t="s">
        <v>239</v>
      </c>
      <c r="B1784" t="s">
        <v>58</v>
      </c>
      <c r="C1784" t="s">
        <v>36</v>
      </c>
      <c r="D1784" t="s">
        <v>240</v>
      </c>
      <c r="E1784">
        <v>140000</v>
      </c>
      <c r="F1784" t="s">
        <v>55</v>
      </c>
      <c r="G1784" t="s">
        <v>55</v>
      </c>
      <c r="H1784" t="s">
        <v>194</v>
      </c>
      <c r="I1784" t="s">
        <v>195</v>
      </c>
      <c r="K1784" t="s">
        <v>50</v>
      </c>
      <c r="L1784">
        <v>0</v>
      </c>
      <c r="M1784">
        <v>5</v>
      </c>
      <c r="N1784">
        <v>1</v>
      </c>
      <c r="O1784">
        <v>0</v>
      </c>
      <c r="P1784">
        <v>0</v>
      </c>
      <c r="Q1784">
        <v>1</v>
      </c>
      <c r="R1784">
        <v>0</v>
      </c>
      <c r="S1784">
        <v>1</v>
      </c>
      <c r="T1784" t="s">
        <v>32</v>
      </c>
      <c r="U1784" t="s">
        <v>51</v>
      </c>
      <c r="V1784">
        <v>548</v>
      </c>
    </row>
    <row r="1785" spans="1:23" x14ac:dyDescent="0.3">
      <c r="A1785" t="s">
        <v>367</v>
      </c>
      <c r="B1785" t="s">
        <v>368</v>
      </c>
      <c r="C1785" t="s">
        <v>369</v>
      </c>
      <c r="D1785" t="s">
        <v>370</v>
      </c>
      <c r="E1785">
        <v>140000</v>
      </c>
      <c r="F1785" t="s">
        <v>56</v>
      </c>
      <c r="G1785" t="s">
        <v>56</v>
      </c>
      <c r="H1785" t="s">
        <v>56</v>
      </c>
      <c r="I1785" t="s">
        <v>56</v>
      </c>
      <c r="K1785" t="s">
        <v>56</v>
      </c>
      <c r="L1785">
        <v>0</v>
      </c>
      <c r="N1785">
        <v>1</v>
      </c>
      <c r="O1785">
        <v>0</v>
      </c>
      <c r="P1785">
        <v>0</v>
      </c>
      <c r="Q1785">
        <v>1</v>
      </c>
      <c r="R1785">
        <v>0</v>
      </c>
      <c r="S1785">
        <v>0</v>
      </c>
      <c r="T1785" t="s">
        <v>32</v>
      </c>
      <c r="U1785" t="s">
        <v>42</v>
      </c>
      <c r="V1785">
        <v>377</v>
      </c>
    </row>
    <row r="1786" spans="1:23" x14ac:dyDescent="0.3">
      <c r="A1786" t="s">
        <v>419</v>
      </c>
      <c r="B1786" t="s">
        <v>58</v>
      </c>
      <c r="C1786" t="s">
        <v>36</v>
      </c>
      <c r="D1786" t="s">
        <v>420</v>
      </c>
      <c r="E1786">
        <v>140000</v>
      </c>
      <c r="F1786" t="s">
        <v>60</v>
      </c>
      <c r="G1786" t="s">
        <v>28</v>
      </c>
      <c r="H1786" t="s">
        <v>56</v>
      </c>
      <c r="I1786" t="s">
        <v>56</v>
      </c>
      <c r="K1786" t="s">
        <v>50</v>
      </c>
      <c r="L1786">
        <v>1</v>
      </c>
      <c r="N1786">
        <v>1</v>
      </c>
      <c r="O1786">
        <v>0</v>
      </c>
      <c r="P1786">
        <v>0</v>
      </c>
      <c r="Q1786">
        <v>0</v>
      </c>
      <c r="R1786">
        <v>1</v>
      </c>
      <c r="S1786">
        <v>1</v>
      </c>
      <c r="T1786" t="s">
        <v>32</v>
      </c>
      <c r="U1786" t="s">
        <v>42</v>
      </c>
      <c r="V1786">
        <v>355</v>
      </c>
    </row>
    <row r="1787" spans="1:23" x14ac:dyDescent="0.3">
      <c r="A1787" t="s">
        <v>717</v>
      </c>
      <c r="B1787" t="s">
        <v>58</v>
      </c>
      <c r="C1787" t="s">
        <v>36</v>
      </c>
      <c r="D1787" t="s">
        <v>718</v>
      </c>
      <c r="E1787">
        <v>140000</v>
      </c>
      <c r="F1787" t="s">
        <v>47</v>
      </c>
      <c r="G1787" t="s">
        <v>48</v>
      </c>
      <c r="H1787" t="s">
        <v>29</v>
      </c>
      <c r="I1787" t="s">
        <v>69</v>
      </c>
      <c r="J1787">
        <v>2006</v>
      </c>
      <c r="K1787" t="s">
        <v>50</v>
      </c>
      <c r="L1787">
        <v>1</v>
      </c>
      <c r="M1787">
        <v>4.3</v>
      </c>
      <c r="N1787">
        <v>1</v>
      </c>
      <c r="O1787">
        <v>1</v>
      </c>
      <c r="P1787">
        <v>1</v>
      </c>
      <c r="Q1787">
        <v>1</v>
      </c>
      <c r="R1787">
        <v>0</v>
      </c>
      <c r="S1787">
        <v>1</v>
      </c>
      <c r="T1787" t="s">
        <v>32</v>
      </c>
      <c r="U1787" t="s">
        <v>42</v>
      </c>
      <c r="V1787">
        <v>199</v>
      </c>
      <c r="W1787">
        <v>16</v>
      </c>
    </row>
    <row r="1788" spans="1:23" x14ac:dyDescent="0.3">
      <c r="A1788" t="s">
        <v>717</v>
      </c>
      <c r="B1788" t="s">
        <v>58</v>
      </c>
      <c r="C1788" t="s">
        <v>36</v>
      </c>
      <c r="D1788" t="s">
        <v>718</v>
      </c>
      <c r="E1788">
        <v>140000</v>
      </c>
      <c r="F1788" t="s">
        <v>47</v>
      </c>
      <c r="G1788" t="s">
        <v>48</v>
      </c>
      <c r="H1788" t="s">
        <v>29</v>
      </c>
      <c r="I1788" t="s">
        <v>69</v>
      </c>
      <c r="J1788">
        <v>2006</v>
      </c>
      <c r="K1788" t="s">
        <v>50</v>
      </c>
      <c r="L1788">
        <v>1</v>
      </c>
      <c r="M1788">
        <v>4.3</v>
      </c>
      <c r="N1788">
        <v>1</v>
      </c>
      <c r="O1788">
        <v>1</v>
      </c>
      <c r="P1788">
        <v>1</v>
      </c>
      <c r="Q1788">
        <v>1</v>
      </c>
      <c r="R1788">
        <v>0</v>
      </c>
      <c r="S1788">
        <v>1</v>
      </c>
      <c r="T1788" t="s">
        <v>32</v>
      </c>
      <c r="U1788" t="s">
        <v>42</v>
      </c>
      <c r="V1788">
        <v>199</v>
      </c>
      <c r="W1788">
        <v>16</v>
      </c>
    </row>
    <row r="1789" spans="1:23" x14ac:dyDescent="0.3">
      <c r="A1789" t="s">
        <v>841</v>
      </c>
      <c r="B1789" t="s">
        <v>368</v>
      </c>
      <c r="C1789" t="s">
        <v>369</v>
      </c>
      <c r="D1789" t="s">
        <v>842</v>
      </c>
      <c r="E1789">
        <v>140000</v>
      </c>
      <c r="F1789" t="s">
        <v>60</v>
      </c>
      <c r="G1789" t="s">
        <v>48</v>
      </c>
      <c r="H1789" t="s">
        <v>56</v>
      </c>
      <c r="I1789" t="s">
        <v>56</v>
      </c>
      <c r="K1789" t="s">
        <v>50</v>
      </c>
      <c r="L1789">
        <v>0</v>
      </c>
      <c r="N1789">
        <v>1</v>
      </c>
      <c r="O1789">
        <v>0</v>
      </c>
      <c r="P1789">
        <v>0</v>
      </c>
      <c r="Q1789">
        <v>1</v>
      </c>
      <c r="R1789">
        <v>0</v>
      </c>
      <c r="S1789">
        <v>0</v>
      </c>
      <c r="T1789" t="s">
        <v>32</v>
      </c>
      <c r="U1789" t="s">
        <v>42</v>
      </c>
      <c r="V1789">
        <v>378</v>
      </c>
    </row>
    <row r="1790" spans="1:23" x14ac:dyDescent="0.3">
      <c r="A1790" t="s">
        <v>841</v>
      </c>
      <c r="B1790" t="s">
        <v>368</v>
      </c>
      <c r="C1790" t="s">
        <v>369</v>
      </c>
      <c r="D1790" t="s">
        <v>842</v>
      </c>
      <c r="E1790">
        <v>140000</v>
      </c>
      <c r="F1790" t="s">
        <v>60</v>
      </c>
      <c r="G1790" t="s">
        <v>48</v>
      </c>
      <c r="H1790" t="s">
        <v>56</v>
      </c>
      <c r="I1790" t="s">
        <v>56</v>
      </c>
      <c r="K1790" t="s">
        <v>50</v>
      </c>
      <c r="L1790">
        <v>0</v>
      </c>
      <c r="N1790">
        <v>1</v>
      </c>
      <c r="O1790">
        <v>0</v>
      </c>
      <c r="P1790">
        <v>0</v>
      </c>
      <c r="Q1790">
        <v>1</v>
      </c>
      <c r="R1790">
        <v>0</v>
      </c>
      <c r="S1790">
        <v>0</v>
      </c>
      <c r="T1790" t="s">
        <v>32</v>
      </c>
      <c r="U1790" t="s">
        <v>42</v>
      </c>
      <c r="V1790">
        <v>378</v>
      </c>
    </row>
    <row r="1791" spans="1:23" x14ac:dyDescent="0.3">
      <c r="A1791" t="s">
        <v>841</v>
      </c>
      <c r="B1791" t="s">
        <v>368</v>
      </c>
      <c r="C1791" t="s">
        <v>369</v>
      </c>
      <c r="D1791" t="s">
        <v>842</v>
      </c>
      <c r="E1791">
        <v>140000</v>
      </c>
      <c r="F1791" t="s">
        <v>60</v>
      </c>
      <c r="G1791" t="s">
        <v>48</v>
      </c>
      <c r="H1791" t="s">
        <v>56</v>
      </c>
      <c r="I1791" t="s">
        <v>56</v>
      </c>
      <c r="K1791" t="s">
        <v>50</v>
      </c>
      <c r="L1791">
        <v>0</v>
      </c>
      <c r="N1791">
        <v>1</v>
      </c>
      <c r="O1791">
        <v>0</v>
      </c>
      <c r="P1791">
        <v>0</v>
      </c>
      <c r="Q1791">
        <v>1</v>
      </c>
      <c r="R1791">
        <v>0</v>
      </c>
      <c r="S1791">
        <v>0</v>
      </c>
      <c r="T1791" t="s">
        <v>32</v>
      </c>
      <c r="U1791" t="s">
        <v>42</v>
      </c>
      <c r="V1791">
        <v>378</v>
      </c>
    </row>
    <row r="1792" spans="1:23" x14ac:dyDescent="0.3">
      <c r="A1792" t="s">
        <v>717</v>
      </c>
      <c r="B1792" t="s">
        <v>58</v>
      </c>
      <c r="C1792" t="s">
        <v>36</v>
      </c>
      <c r="D1792" t="s">
        <v>718</v>
      </c>
      <c r="E1792">
        <v>140000</v>
      </c>
      <c r="F1792" t="s">
        <v>47</v>
      </c>
      <c r="G1792" t="s">
        <v>48</v>
      </c>
      <c r="H1792" t="s">
        <v>29</v>
      </c>
      <c r="I1792" t="s">
        <v>69</v>
      </c>
      <c r="J1792">
        <v>2006</v>
      </c>
      <c r="K1792" t="s">
        <v>50</v>
      </c>
      <c r="L1792">
        <v>1</v>
      </c>
      <c r="M1792">
        <v>4.3</v>
      </c>
      <c r="N1792">
        <v>1</v>
      </c>
      <c r="O1792">
        <v>1</v>
      </c>
      <c r="P1792">
        <v>1</v>
      </c>
      <c r="Q1792">
        <v>1</v>
      </c>
      <c r="R1792">
        <v>0</v>
      </c>
      <c r="S1792">
        <v>1</v>
      </c>
      <c r="T1792" t="s">
        <v>32</v>
      </c>
      <c r="U1792" t="s">
        <v>42</v>
      </c>
      <c r="V1792">
        <v>199</v>
      </c>
      <c r="W1792">
        <v>16</v>
      </c>
    </row>
    <row r="1793" spans="1:22" x14ac:dyDescent="0.3">
      <c r="A1793" t="s">
        <v>841</v>
      </c>
      <c r="B1793" t="s">
        <v>368</v>
      </c>
      <c r="C1793" t="s">
        <v>369</v>
      </c>
      <c r="D1793" t="s">
        <v>842</v>
      </c>
      <c r="E1793">
        <v>140000</v>
      </c>
      <c r="F1793" t="s">
        <v>60</v>
      </c>
      <c r="G1793" t="s">
        <v>48</v>
      </c>
      <c r="H1793" t="s">
        <v>56</v>
      </c>
      <c r="I1793" t="s">
        <v>56</v>
      </c>
      <c r="K1793" t="s">
        <v>50</v>
      </c>
      <c r="L1793">
        <v>0</v>
      </c>
      <c r="N1793">
        <v>1</v>
      </c>
      <c r="O1793">
        <v>0</v>
      </c>
      <c r="P1793">
        <v>0</v>
      </c>
      <c r="Q1793">
        <v>1</v>
      </c>
      <c r="R1793">
        <v>0</v>
      </c>
      <c r="S1793">
        <v>0</v>
      </c>
      <c r="T1793" t="s">
        <v>32</v>
      </c>
      <c r="U1793" t="s">
        <v>42</v>
      </c>
      <c r="V1793">
        <v>378</v>
      </c>
    </row>
    <row r="1794" spans="1:22" x14ac:dyDescent="0.3">
      <c r="A1794" t="s">
        <v>841</v>
      </c>
      <c r="B1794" t="s">
        <v>368</v>
      </c>
      <c r="C1794" t="s">
        <v>369</v>
      </c>
      <c r="D1794" t="s">
        <v>842</v>
      </c>
      <c r="E1794">
        <v>140000</v>
      </c>
      <c r="F1794" t="s">
        <v>60</v>
      </c>
      <c r="G1794" t="s">
        <v>48</v>
      </c>
      <c r="H1794" t="s">
        <v>56</v>
      </c>
      <c r="I1794" t="s">
        <v>56</v>
      </c>
      <c r="K1794" t="s">
        <v>50</v>
      </c>
      <c r="L1794">
        <v>0</v>
      </c>
      <c r="N1794">
        <v>1</v>
      </c>
      <c r="O1794">
        <v>0</v>
      </c>
      <c r="P1794">
        <v>0</v>
      </c>
      <c r="Q1794">
        <v>1</v>
      </c>
      <c r="R1794">
        <v>0</v>
      </c>
      <c r="S1794">
        <v>0</v>
      </c>
      <c r="T1794" t="s">
        <v>32</v>
      </c>
      <c r="U1794" t="s">
        <v>42</v>
      </c>
      <c r="V1794">
        <v>378</v>
      </c>
    </row>
    <row r="1795" spans="1:22" x14ac:dyDescent="0.3">
      <c r="A1795" t="s">
        <v>841</v>
      </c>
      <c r="B1795" t="s">
        <v>368</v>
      </c>
      <c r="C1795" t="s">
        <v>369</v>
      </c>
      <c r="D1795" t="s">
        <v>842</v>
      </c>
      <c r="E1795">
        <v>140000</v>
      </c>
      <c r="F1795" t="s">
        <v>60</v>
      </c>
      <c r="G1795" t="s">
        <v>48</v>
      </c>
      <c r="H1795" t="s">
        <v>56</v>
      </c>
      <c r="I1795" t="s">
        <v>56</v>
      </c>
      <c r="K1795" t="s">
        <v>50</v>
      </c>
      <c r="L1795">
        <v>0</v>
      </c>
      <c r="N1795">
        <v>1</v>
      </c>
      <c r="O1795">
        <v>0</v>
      </c>
      <c r="P1795">
        <v>0</v>
      </c>
      <c r="Q1795">
        <v>1</v>
      </c>
      <c r="R1795">
        <v>0</v>
      </c>
      <c r="S1795">
        <v>0</v>
      </c>
      <c r="T1795" t="s">
        <v>32</v>
      </c>
      <c r="U1795" t="s">
        <v>42</v>
      </c>
      <c r="V1795">
        <v>378</v>
      </c>
    </row>
    <row r="1796" spans="1:22" x14ac:dyDescent="0.3">
      <c r="A1796" t="s">
        <v>841</v>
      </c>
      <c r="B1796" t="s">
        <v>368</v>
      </c>
      <c r="C1796" t="s">
        <v>369</v>
      </c>
      <c r="D1796" t="s">
        <v>842</v>
      </c>
      <c r="E1796">
        <v>140000</v>
      </c>
      <c r="F1796" t="s">
        <v>60</v>
      </c>
      <c r="G1796" t="s">
        <v>48</v>
      </c>
      <c r="H1796" t="s">
        <v>56</v>
      </c>
      <c r="I1796" t="s">
        <v>56</v>
      </c>
      <c r="K1796" t="s">
        <v>50</v>
      </c>
      <c r="L1796">
        <v>0</v>
      </c>
      <c r="N1796">
        <v>1</v>
      </c>
      <c r="O1796">
        <v>0</v>
      </c>
      <c r="P1796">
        <v>0</v>
      </c>
      <c r="Q1796">
        <v>1</v>
      </c>
      <c r="R1796">
        <v>0</v>
      </c>
      <c r="S1796">
        <v>0</v>
      </c>
      <c r="T1796" t="s">
        <v>32</v>
      </c>
      <c r="U1796" t="s">
        <v>42</v>
      </c>
      <c r="V1796">
        <v>378</v>
      </c>
    </row>
    <row r="1797" spans="1:22" x14ac:dyDescent="0.3">
      <c r="A1797" t="s">
        <v>841</v>
      </c>
      <c r="B1797" t="s">
        <v>368</v>
      </c>
      <c r="C1797" t="s">
        <v>369</v>
      </c>
      <c r="D1797" t="s">
        <v>842</v>
      </c>
      <c r="E1797">
        <v>140000</v>
      </c>
      <c r="F1797" t="s">
        <v>60</v>
      </c>
      <c r="G1797" t="s">
        <v>48</v>
      </c>
      <c r="H1797" t="s">
        <v>56</v>
      </c>
      <c r="I1797" t="s">
        <v>56</v>
      </c>
      <c r="K1797" t="s">
        <v>50</v>
      </c>
      <c r="L1797">
        <v>0</v>
      </c>
      <c r="N1797">
        <v>1</v>
      </c>
      <c r="O1797">
        <v>0</v>
      </c>
      <c r="P1797">
        <v>0</v>
      </c>
      <c r="Q1797">
        <v>1</v>
      </c>
      <c r="R1797">
        <v>0</v>
      </c>
      <c r="S1797">
        <v>0</v>
      </c>
      <c r="T1797" t="s">
        <v>32</v>
      </c>
      <c r="U1797" t="s">
        <v>42</v>
      </c>
      <c r="V1797">
        <v>378</v>
      </c>
    </row>
    <row r="1798" spans="1:22" x14ac:dyDescent="0.3">
      <c r="A1798" t="s">
        <v>841</v>
      </c>
      <c r="B1798" t="s">
        <v>368</v>
      </c>
      <c r="C1798" t="s">
        <v>369</v>
      </c>
      <c r="D1798" t="s">
        <v>842</v>
      </c>
      <c r="E1798">
        <v>140000</v>
      </c>
      <c r="F1798" t="s">
        <v>60</v>
      </c>
      <c r="G1798" t="s">
        <v>48</v>
      </c>
      <c r="H1798" t="s">
        <v>56</v>
      </c>
      <c r="I1798" t="s">
        <v>56</v>
      </c>
      <c r="K1798" t="s">
        <v>50</v>
      </c>
      <c r="L1798">
        <v>0</v>
      </c>
      <c r="N1798">
        <v>1</v>
      </c>
      <c r="O1798">
        <v>0</v>
      </c>
      <c r="P1798">
        <v>0</v>
      </c>
      <c r="Q1798">
        <v>1</v>
      </c>
      <c r="R1798">
        <v>0</v>
      </c>
      <c r="S1798">
        <v>0</v>
      </c>
      <c r="T1798" t="s">
        <v>32</v>
      </c>
      <c r="U1798" t="s">
        <v>42</v>
      </c>
      <c r="V1798">
        <v>378</v>
      </c>
    </row>
    <row r="1799" spans="1:22" x14ac:dyDescent="0.3">
      <c r="A1799" t="s">
        <v>841</v>
      </c>
      <c r="B1799" t="s">
        <v>368</v>
      </c>
      <c r="C1799" t="s">
        <v>369</v>
      </c>
      <c r="D1799" t="s">
        <v>842</v>
      </c>
      <c r="E1799">
        <v>140000</v>
      </c>
      <c r="F1799" t="s">
        <v>60</v>
      </c>
      <c r="G1799" t="s">
        <v>48</v>
      </c>
      <c r="H1799" t="s">
        <v>56</v>
      </c>
      <c r="I1799" t="s">
        <v>56</v>
      </c>
      <c r="K1799" t="s">
        <v>50</v>
      </c>
      <c r="L1799">
        <v>0</v>
      </c>
      <c r="N1799">
        <v>1</v>
      </c>
      <c r="O1799">
        <v>0</v>
      </c>
      <c r="P1799">
        <v>0</v>
      </c>
      <c r="Q1799">
        <v>1</v>
      </c>
      <c r="R1799">
        <v>0</v>
      </c>
      <c r="S1799">
        <v>0</v>
      </c>
      <c r="T1799" t="s">
        <v>32</v>
      </c>
      <c r="U1799" t="s">
        <v>42</v>
      </c>
      <c r="V1799">
        <v>378</v>
      </c>
    </row>
    <row r="1800" spans="1:22" x14ac:dyDescent="0.3">
      <c r="A1800" t="s">
        <v>841</v>
      </c>
      <c r="B1800" t="s">
        <v>368</v>
      </c>
      <c r="C1800" t="s">
        <v>369</v>
      </c>
      <c r="D1800" t="s">
        <v>842</v>
      </c>
      <c r="E1800">
        <v>140000</v>
      </c>
      <c r="F1800" t="s">
        <v>60</v>
      </c>
      <c r="G1800" t="s">
        <v>48</v>
      </c>
      <c r="H1800" t="s">
        <v>56</v>
      </c>
      <c r="I1800" t="s">
        <v>56</v>
      </c>
      <c r="K1800" t="s">
        <v>50</v>
      </c>
      <c r="L1800">
        <v>0</v>
      </c>
      <c r="N1800">
        <v>1</v>
      </c>
      <c r="O1800">
        <v>0</v>
      </c>
      <c r="P1800">
        <v>0</v>
      </c>
      <c r="Q1800">
        <v>1</v>
      </c>
      <c r="R1800">
        <v>0</v>
      </c>
      <c r="S1800">
        <v>0</v>
      </c>
      <c r="T1800" t="s">
        <v>32</v>
      </c>
      <c r="U1800" t="s">
        <v>42</v>
      </c>
      <c r="V1800">
        <v>378</v>
      </c>
    </row>
    <row r="1801" spans="1:22" x14ac:dyDescent="0.3">
      <c r="A1801" t="s">
        <v>841</v>
      </c>
      <c r="B1801" t="s">
        <v>368</v>
      </c>
      <c r="C1801" t="s">
        <v>369</v>
      </c>
      <c r="D1801" t="s">
        <v>842</v>
      </c>
      <c r="E1801">
        <v>140000</v>
      </c>
      <c r="F1801" t="s">
        <v>60</v>
      </c>
      <c r="G1801" t="s">
        <v>48</v>
      </c>
      <c r="H1801" t="s">
        <v>56</v>
      </c>
      <c r="I1801" t="s">
        <v>56</v>
      </c>
      <c r="K1801" t="s">
        <v>50</v>
      </c>
      <c r="L1801">
        <v>0</v>
      </c>
      <c r="N1801">
        <v>1</v>
      </c>
      <c r="O1801">
        <v>0</v>
      </c>
      <c r="P1801">
        <v>0</v>
      </c>
      <c r="Q1801">
        <v>1</v>
      </c>
      <c r="R1801">
        <v>0</v>
      </c>
      <c r="S1801">
        <v>0</v>
      </c>
      <c r="T1801" t="s">
        <v>32</v>
      </c>
      <c r="U1801" t="s">
        <v>42</v>
      </c>
      <c r="V1801">
        <v>378</v>
      </c>
    </row>
    <row r="1802" spans="1:22" x14ac:dyDescent="0.3">
      <c r="A1802" t="s">
        <v>841</v>
      </c>
      <c r="B1802" t="s">
        <v>368</v>
      </c>
      <c r="C1802" t="s">
        <v>369</v>
      </c>
      <c r="D1802" t="s">
        <v>842</v>
      </c>
      <c r="E1802">
        <v>140000</v>
      </c>
      <c r="F1802" t="s">
        <v>60</v>
      </c>
      <c r="G1802" t="s">
        <v>48</v>
      </c>
      <c r="H1802" t="s">
        <v>56</v>
      </c>
      <c r="I1802" t="s">
        <v>56</v>
      </c>
      <c r="K1802" t="s">
        <v>50</v>
      </c>
      <c r="L1802">
        <v>0</v>
      </c>
      <c r="N1802">
        <v>1</v>
      </c>
      <c r="O1802">
        <v>0</v>
      </c>
      <c r="P1802">
        <v>0</v>
      </c>
      <c r="Q1802">
        <v>1</v>
      </c>
      <c r="R1802">
        <v>0</v>
      </c>
      <c r="S1802">
        <v>0</v>
      </c>
      <c r="T1802" t="s">
        <v>32</v>
      </c>
      <c r="U1802" t="s">
        <v>42</v>
      </c>
      <c r="V1802">
        <v>378</v>
      </c>
    </row>
    <row r="1803" spans="1:22" x14ac:dyDescent="0.3">
      <c r="A1803" t="s">
        <v>841</v>
      </c>
      <c r="B1803" t="s">
        <v>368</v>
      </c>
      <c r="C1803" t="s">
        <v>369</v>
      </c>
      <c r="D1803" t="s">
        <v>842</v>
      </c>
      <c r="E1803">
        <v>140000</v>
      </c>
      <c r="F1803" t="s">
        <v>60</v>
      </c>
      <c r="G1803" t="s">
        <v>48</v>
      </c>
      <c r="H1803" t="s">
        <v>56</v>
      </c>
      <c r="I1803" t="s">
        <v>56</v>
      </c>
      <c r="K1803" t="s">
        <v>50</v>
      </c>
      <c r="L1803">
        <v>0</v>
      </c>
      <c r="N1803">
        <v>1</v>
      </c>
      <c r="O1803">
        <v>0</v>
      </c>
      <c r="P1803">
        <v>0</v>
      </c>
      <c r="Q1803">
        <v>1</v>
      </c>
      <c r="R1803">
        <v>0</v>
      </c>
      <c r="S1803">
        <v>0</v>
      </c>
      <c r="T1803" t="s">
        <v>32</v>
      </c>
      <c r="U1803" t="s">
        <v>42</v>
      </c>
      <c r="V1803">
        <v>378</v>
      </c>
    </row>
    <row r="1804" spans="1:22" x14ac:dyDescent="0.3">
      <c r="A1804" t="s">
        <v>841</v>
      </c>
      <c r="B1804" t="s">
        <v>368</v>
      </c>
      <c r="C1804" t="s">
        <v>369</v>
      </c>
      <c r="D1804" t="s">
        <v>842</v>
      </c>
      <c r="E1804">
        <v>140000</v>
      </c>
      <c r="F1804" t="s">
        <v>60</v>
      </c>
      <c r="G1804" t="s">
        <v>48</v>
      </c>
      <c r="H1804" t="s">
        <v>56</v>
      </c>
      <c r="I1804" t="s">
        <v>56</v>
      </c>
      <c r="K1804" t="s">
        <v>50</v>
      </c>
      <c r="L1804">
        <v>0</v>
      </c>
      <c r="N1804">
        <v>1</v>
      </c>
      <c r="O1804">
        <v>0</v>
      </c>
      <c r="P1804">
        <v>0</v>
      </c>
      <c r="Q1804">
        <v>1</v>
      </c>
      <c r="R1804">
        <v>0</v>
      </c>
      <c r="S1804">
        <v>0</v>
      </c>
      <c r="T1804" t="s">
        <v>32</v>
      </c>
      <c r="U1804" t="s">
        <v>42</v>
      </c>
      <c r="V1804">
        <v>378</v>
      </c>
    </row>
    <row r="1805" spans="1:22" x14ac:dyDescent="0.3">
      <c r="A1805" t="s">
        <v>841</v>
      </c>
      <c r="B1805" t="s">
        <v>368</v>
      </c>
      <c r="C1805" t="s">
        <v>369</v>
      </c>
      <c r="D1805" t="s">
        <v>842</v>
      </c>
      <c r="E1805">
        <v>140000</v>
      </c>
      <c r="F1805" t="s">
        <v>60</v>
      </c>
      <c r="G1805" t="s">
        <v>48</v>
      </c>
      <c r="H1805" t="s">
        <v>56</v>
      </c>
      <c r="I1805" t="s">
        <v>56</v>
      </c>
      <c r="K1805" t="s">
        <v>50</v>
      </c>
      <c r="L1805">
        <v>0</v>
      </c>
      <c r="N1805">
        <v>1</v>
      </c>
      <c r="O1805">
        <v>0</v>
      </c>
      <c r="P1805">
        <v>0</v>
      </c>
      <c r="Q1805">
        <v>1</v>
      </c>
      <c r="R1805">
        <v>0</v>
      </c>
      <c r="S1805">
        <v>0</v>
      </c>
      <c r="T1805" t="s">
        <v>32</v>
      </c>
      <c r="U1805" t="s">
        <v>42</v>
      </c>
      <c r="V1805">
        <v>378</v>
      </c>
    </row>
    <row r="1806" spans="1:22" x14ac:dyDescent="0.3">
      <c r="A1806" t="s">
        <v>841</v>
      </c>
      <c r="B1806" t="s">
        <v>368</v>
      </c>
      <c r="C1806" t="s">
        <v>369</v>
      </c>
      <c r="D1806" t="s">
        <v>842</v>
      </c>
      <c r="E1806">
        <v>140000</v>
      </c>
      <c r="F1806" t="s">
        <v>60</v>
      </c>
      <c r="G1806" t="s">
        <v>48</v>
      </c>
      <c r="H1806" t="s">
        <v>56</v>
      </c>
      <c r="I1806" t="s">
        <v>56</v>
      </c>
      <c r="K1806" t="s">
        <v>50</v>
      </c>
      <c r="L1806">
        <v>0</v>
      </c>
      <c r="N1806">
        <v>1</v>
      </c>
      <c r="O1806">
        <v>0</v>
      </c>
      <c r="P1806">
        <v>0</v>
      </c>
      <c r="Q1806">
        <v>1</v>
      </c>
      <c r="R1806">
        <v>0</v>
      </c>
      <c r="S1806">
        <v>0</v>
      </c>
      <c r="T1806" t="s">
        <v>32</v>
      </c>
      <c r="U1806" t="s">
        <v>42</v>
      </c>
      <c r="V1806">
        <v>378</v>
      </c>
    </row>
    <row r="1807" spans="1:22" x14ac:dyDescent="0.3">
      <c r="A1807" t="s">
        <v>841</v>
      </c>
      <c r="B1807" t="s">
        <v>368</v>
      </c>
      <c r="C1807" t="s">
        <v>369</v>
      </c>
      <c r="D1807" t="s">
        <v>842</v>
      </c>
      <c r="E1807">
        <v>140000</v>
      </c>
      <c r="F1807" t="s">
        <v>60</v>
      </c>
      <c r="G1807" t="s">
        <v>48</v>
      </c>
      <c r="H1807" t="s">
        <v>56</v>
      </c>
      <c r="I1807" t="s">
        <v>56</v>
      </c>
      <c r="K1807" t="s">
        <v>50</v>
      </c>
      <c r="L1807">
        <v>0</v>
      </c>
      <c r="N1807">
        <v>1</v>
      </c>
      <c r="O1807">
        <v>0</v>
      </c>
      <c r="P1807">
        <v>0</v>
      </c>
      <c r="Q1807">
        <v>1</v>
      </c>
      <c r="R1807">
        <v>0</v>
      </c>
      <c r="S1807">
        <v>0</v>
      </c>
      <c r="T1807" t="s">
        <v>32</v>
      </c>
      <c r="U1807" t="s">
        <v>42</v>
      </c>
      <c r="V1807">
        <v>378</v>
      </c>
    </row>
    <row r="1808" spans="1:22" x14ac:dyDescent="0.3">
      <c r="A1808" t="s">
        <v>969</v>
      </c>
      <c r="B1808" t="s">
        <v>970</v>
      </c>
      <c r="C1808" t="s">
        <v>36</v>
      </c>
      <c r="D1808" t="s">
        <v>971</v>
      </c>
      <c r="E1808">
        <v>140000</v>
      </c>
      <c r="F1808" t="s">
        <v>56</v>
      </c>
      <c r="G1808" t="s">
        <v>56</v>
      </c>
      <c r="H1808" t="s">
        <v>56</v>
      </c>
      <c r="I1808" t="s">
        <v>56</v>
      </c>
      <c r="K1808" t="s">
        <v>56</v>
      </c>
      <c r="L1808">
        <v>1</v>
      </c>
      <c r="N1808">
        <v>1</v>
      </c>
      <c r="O1808">
        <v>0</v>
      </c>
      <c r="P1808">
        <v>0</v>
      </c>
      <c r="Q1808">
        <v>1</v>
      </c>
      <c r="R1808">
        <v>0</v>
      </c>
      <c r="S1808">
        <v>0</v>
      </c>
      <c r="T1808" t="s">
        <v>222</v>
      </c>
      <c r="U1808" t="s">
        <v>51</v>
      </c>
      <c r="V1808">
        <v>365</v>
      </c>
    </row>
    <row r="1809" spans="1:23" x14ac:dyDescent="0.3">
      <c r="A1809" t="s">
        <v>969</v>
      </c>
      <c r="B1809" t="s">
        <v>970</v>
      </c>
      <c r="C1809" t="s">
        <v>36</v>
      </c>
      <c r="D1809" t="s">
        <v>971</v>
      </c>
      <c r="E1809">
        <v>140000</v>
      </c>
      <c r="F1809" t="s">
        <v>56</v>
      </c>
      <c r="G1809" t="s">
        <v>56</v>
      </c>
      <c r="H1809" t="s">
        <v>56</v>
      </c>
      <c r="I1809" t="s">
        <v>56</v>
      </c>
      <c r="K1809" t="s">
        <v>56</v>
      </c>
      <c r="L1809">
        <v>1</v>
      </c>
      <c r="N1809">
        <v>1</v>
      </c>
      <c r="O1809">
        <v>0</v>
      </c>
      <c r="P1809">
        <v>0</v>
      </c>
      <c r="Q1809">
        <v>1</v>
      </c>
      <c r="R1809">
        <v>0</v>
      </c>
      <c r="S1809">
        <v>0</v>
      </c>
      <c r="T1809" t="s">
        <v>222</v>
      </c>
      <c r="U1809" t="s">
        <v>51</v>
      </c>
      <c r="V1809">
        <v>365</v>
      </c>
    </row>
    <row r="1810" spans="1:23" x14ac:dyDescent="0.3">
      <c r="A1810" t="s">
        <v>1223</v>
      </c>
      <c r="B1810" t="s">
        <v>1224</v>
      </c>
      <c r="C1810" t="s">
        <v>36</v>
      </c>
      <c r="D1810" t="s">
        <v>1225</v>
      </c>
      <c r="E1810">
        <v>140000</v>
      </c>
      <c r="F1810" t="s">
        <v>85</v>
      </c>
      <c r="G1810" t="s">
        <v>48</v>
      </c>
      <c r="H1810" t="s">
        <v>384</v>
      </c>
      <c r="I1810" t="s">
        <v>1226</v>
      </c>
      <c r="J1810">
        <v>1946</v>
      </c>
      <c r="K1810" t="s">
        <v>204</v>
      </c>
      <c r="L1810">
        <v>0</v>
      </c>
      <c r="M1810">
        <v>3.8</v>
      </c>
      <c r="N1810">
        <v>1</v>
      </c>
      <c r="O1810">
        <v>0</v>
      </c>
      <c r="P1810">
        <v>1</v>
      </c>
      <c r="Q1810">
        <v>0</v>
      </c>
      <c r="R1810">
        <v>0</v>
      </c>
      <c r="S1810">
        <v>1</v>
      </c>
      <c r="T1810" t="s">
        <v>32</v>
      </c>
      <c r="U1810" t="s">
        <v>51</v>
      </c>
      <c r="V1810">
        <v>186</v>
      </c>
      <c r="W1810">
        <v>76</v>
      </c>
    </row>
    <row r="1811" spans="1:23" x14ac:dyDescent="0.3">
      <c r="A1811" t="s">
        <v>1223</v>
      </c>
      <c r="B1811" t="s">
        <v>1224</v>
      </c>
      <c r="C1811" t="s">
        <v>36</v>
      </c>
      <c r="D1811" t="s">
        <v>1225</v>
      </c>
      <c r="E1811">
        <v>140000</v>
      </c>
      <c r="F1811" t="s">
        <v>85</v>
      </c>
      <c r="G1811" t="s">
        <v>48</v>
      </c>
      <c r="H1811" t="s">
        <v>384</v>
      </c>
      <c r="I1811" t="s">
        <v>1226</v>
      </c>
      <c r="J1811">
        <v>1946</v>
      </c>
      <c r="K1811" t="s">
        <v>204</v>
      </c>
      <c r="L1811">
        <v>0</v>
      </c>
      <c r="M1811">
        <v>3.8</v>
      </c>
      <c r="N1811">
        <v>1</v>
      </c>
      <c r="O1811">
        <v>0</v>
      </c>
      <c r="P1811">
        <v>1</v>
      </c>
      <c r="Q1811">
        <v>0</v>
      </c>
      <c r="R1811">
        <v>0</v>
      </c>
      <c r="S1811">
        <v>1</v>
      </c>
      <c r="T1811" t="s">
        <v>32</v>
      </c>
      <c r="U1811" t="s">
        <v>51</v>
      </c>
      <c r="V1811">
        <v>186</v>
      </c>
      <c r="W1811">
        <v>76</v>
      </c>
    </row>
    <row r="1812" spans="1:23" x14ac:dyDescent="0.3">
      <c r="A1812" t="s">
        <v>969</v>
      </c>
      <c r="B1812" t="s">
        <v>970</v>
      </c>
      <c r="C1812" t="s">
        <v>36</v>
      </c>
      <c r="D1812" t="s">
        <v>971</v>
      </c>
      <c r="E1812">
        <v>140000</v>
      </c>
      <c r="F1812" t="s">
        <v>56</v>
      </c>
      <c r="G1812" t="s">
        <v>56</v>
      </c>
      <c r="H1812" t="s">
        <v>56</v>
      </c>
      <c r="I1812" t="s">
        <v>56</v>
      </c>
      <c r="K1812" t="s">
        <v>56</v>
      </c>
      <c r="L1812">
        <v>1</v>
      </c>
      <c r="N1812">
        <v>1</v>
      </c>
      <c r="O1812">
        <v>0</v>
      </c>
      <c r="P1812">
        <v>0</v>
      </c>
      <c r="Q1812">
        <v>1</v>
      </c>
      <c r="R1812">
        <v>0</v>
      </c>
      <c r="S1812">
        <v>0</v>
      </c>
      <c r="T1812" t="s">
        <v>222</v>
      </c>
      <c r="U1812" t="s">
        <v>51</v>
      </c>
      <c r="V1812">
        <v>365</v>
      </c>
    </row>
    <row r="1813" spans="1:23" x14ac:dyDescent="0.3">
      <c r="A1813" t="s">
        <v>1312</v>
      </c>
      <c r="B1813" t="s">
        <v>387</v>
      </c>
      <c r="C1813" t="s">
        <v>36</v>
      </c>
      <c r="D1813" t="s">
        <v>1313</v>
      </c>
      <c r="E1813">
        <v>140000</v>
      </c>
      <c r="F1813" t="s">
        <v>60</v>
      </c>
      <c r="G1813" t="s">
        <v>48</v>
      </c>
      <c r="H1813" t="s">
        <v>56</v>
      </c>
      <c r="I1813" t="s">
        <v>56</v>
      </c>
      <c r="K1813" t="s">
        <v>50</v>
      </c>
      <c r="L1813">
        <v>0</v>
      </c>
      <c r="M1813">
        <v>5</v>
      </c>
      <c r="N1813">
        <v>1</v>
      </c>
      <c r="O1813">
        <v>1</v>
      </c>
      <c r="P1813">
        <v>0</v>
      </c>
      <c r="Q1813">
        <v>1</v>
      </c>
      <c r="R1813">
        <v>1</v>
      </c>
      <c r="S1813">
        <v>1</v>
      </c>
      <c r="T1813" t="s">
        <v>222</v>
      </c>
      <c r="U1813" t="s">
        <v>51</v>
      </c>
      <c r="V1813">
        <v>492</v>
      </c>
    </row>
    <row r="1814" spans="1:23" x14ac:dyDescent="0.3">
      <c r="A1814" t="s">
        <v>969</v>
      </c>
      <c r="B1814" t="s">
        <v>970</v>
      </c>
      <c r="C1814" t="s">
        <v>36</v>
      </c>
      <c r="D1814" t="s">
        <v>971</v>
      </c>
      <c r="E1814">
        <v>140000</v>
      </c>
      <c r="F1814" t="s">
        <v>56</v>
      </c>
      <c r="G1814" t="s">
        <v>56</v>
      </c>
      <c r="H1814" t="s">
        <v>56</v>
      </c>
      <c r="I1814" t="s">
        <v>56</v>
      </c>
      <c r="K1814" t="s">
        <v>56</v>
      </c>
      <c r="L1814">
        <v>1</v>
      </c>
      <c r="N1814">
        <v>1</v>
      </c>
      <c r="O1814">
        <v>0</v>
      </c>
      <c r="P1814">
        <v>0</v>
      </c>
      <c r="Q1814">
        <v>1</v>
      </c>
      <c r="R1814">
        <v>0</v>
      </c>
      <c r="S1814">
        <v>0</v>
      </c>
      <c r="T1814" t="s">
        <v>222</v>
      </c>
      <c r="U1814" t="s">
        <v>51</v>
      </c>
      <c r="V1814">
        <v>365</v>
      </c>
    </row>
    <row r="1815" spans="1:23" x14ac:dyDescent="0.3">
      <c r="A1815" t="s">
        <v>1312</v>
      </c>
      <c r="B1815" t="s">
        <v>387</v>
      </c>
      <c r="C1815" t="s">
        <v>36</v>
      </c>
      <c r="D1815" t="s">
        <v>1313</v>
      </c>
      <c r="E1815">
        <v>140000</v>
      </c>
      <c r="F1815" t="s">
        <v>60</v>
      </c>
      <c r="G1815" t="s">
        <v>48</v>
      </c>
      <c r="H1815" t="s">
        <v>56</v>
      </c>
      <c r="I1815" t="s">
        <v>56</v>
      </c>
      <c r="K1815" t="s">
        <v>50</v>
      </c>
      <c r="L1815">
        <v>0</v>
      </c>
      <c r="M1815">
        <v>5</v>
      </c>
      <c r="N1815">
        <v>1</v>
      </c>
      <c r="O1815">
        <v>1</v>
      </c>
      <c r="P1815">
        <v>0</v>
      </c>
      <c r="Q1815">
        <v>1</v>
      </c>
      <c r="R1815">
        <v>1</v>
      </c>
      <c r="S1815">
        <v>1</v>
      </c>
      <c r="T1815" t="s">
        <v>222</v>
      </c>
      <c r="U1815" t="s">
        <v>51</v>
      </c>
      <c r="V1815">
        <v>492</v>
      </c>
    </row>
    <row r="1816" spans="1:23" x14ac:dyDescent="0.3">
      <c r="A1816" t="s">
        <v>969</v>
      </c>
      <c r="B1816" t="s">
        <v>970</v>
      </c>
      <c r="C1816" t="s">
        <v>36</v>
      </c>
      <c r="D1816" t="s">
        <v>971</v>
      </c>
      <c r="E1816">
        <v>140000</v>
      </c>
      <c r="F1816" t="s">
        <v>56</v>
      </c>
      <c r="G1816" t="s">
        <v>56</v>
      </c>
      <c r="H1816" t="s">
        <v>56</v>
      </c>
      <c r="I1816" t="s">
        <v>56</v>
      </c>
      <c r="K1816" t="s">
        <v>56</v>
      </c>
      <c r="L1816">
        <v>1</v>
      </c>
      <c r="N1816">
        <v>1</v>
      </c>
      <c r="O1816">
        <v>0</v>
      </c>
      <c r="P1816">
        <v>0</v>
      </c>
      <c r="Q1816">
        <v>1</v>
      </c>
      <c r="R1816">
        <v>0</v>
      </c>
      <c r="S1816">
        <v>0</v>
      </c>
      <c r="T1816" t="s">
        <v>222</v>
      </c>
      <c r="U1816" t="s">
        <v>51</v>
      </c>
      <c r="V1816">
        <v>365</v>
      </c>
    </row>
    <row r="1817" spans="1:23" x14ac:dyDescent="0.3">
      <c r="A1817" t="s">
        <v>1312</v>
      </c>
      <c r="B1817" t="s">
        <v>387</v>
      </c>
      <c r="C1817" t="s">
        <v>36</v>
      </c>
      <c r="D1817" t="s">
        <v>1313</v>
      </c>
      <c r="E1817">
        <v>140000</v>
      </c>
      <c r="F1817" t="s">
        <v>60</v>
      </c>
      <c r="G1817" t="s">
        <v>48</v>
      </c>
      <c r="H1817" t="s">
        <v>56</v>
      </c>
      <c r="I1817" t="s">
        <v>56</v>
      </c>
      <c r="K1817" t="s">
        <v>50</v>
      </c>
      <c r="L1817">
        <v>0</v>
      </c>
      <c r="M1817">
        <v>5</v>
      </c>
      <c r="N1817">
        <v>1</v>
      </c>
      <c r="O1817">
        <v>1</v>
      </c>
      <c r="P1817">
        <v>0</v>
      </c>
      <c r="Q1817">
        <v>1</v>
      </c>
      <c r="R1817">
        <v>1</v>
      </c>
      <c r="S1817">
        <v>1</v>
      </c>
      <c r="T1817" t="s">
        <v>222</v>
      </c>
      <c r="U1817" t="s">
        <v>51</v>
      </c>
      <c r="V1817">
        <v>492</v>
      </c>
    </row>
    <row r="1818" spans="1:23" x14ac:dyDescent="0.3">
      <c r="A1818" t="s">
        <v>969</v>
      </c>
      <c r="B1818" t="s">
        <v>970</v>
      </c>
      <c r="C1818" t="s">
        <v>36</v>
      </c>
      <c r="D1818" t="s">
        <v>971</v>
      </c>
      <c r="E1818">
        <v>140000</v>
      </c>
      <c r="F1818" t="s">
        <v>56</v>
      </c>
      <c r="G1818" t="s">
        <v>56</v>
      </c>
      <c r="H1818" t="s">
        <v>56</v>
      </c>
      <c r="I1818" t="s">
        <v>56</v>
      </c>
      <c r="K1818" t="s">
        <v>56</v>
      </c>
      <c r="L1818">
        <v>1</v>
      </c>
      <c r="N1818">
        <v>1</v>
      </c>
      <c r="O1818">
        <v>0</v>
      </c>
      <c r="P1818">
        <v>0</v>
      </c>
      <c r="Q1818">
        <v>1</v>
      </c>
      <c r="R1818">
        <v>0</v>
      </c>
      <c r="S1818">
        <v>0</v>
      </c>
      <c r="T1818" t="s">
        <v>222</v>
      </c>
      <c r="U1818" t="s">
        <v>51</v>
      </c>
      <c r="V1818">
        <v>365</v>
      </c>
    </row>
    <row r="1819" spans="1:23" x14ac:dyDescent="0.3">
      <c r="A1819" t="s">
        <v>1312</v>
      </c>
      <c r="B1819" t="s">
        <v>387</v>
      </c>
      <c r="C1819" t="s">
        <v>36</v>
      </c>
      <c r="D1819" t="s">
        <v>1313</v>
      </c>
      <c r="E1819">
        <v>140000</v>
      </c>
      <c r="F1819" t="s">
        <v>60</v>
      </c>
      <c r="G1819" t="s">
        <v>48</v>
      </c>
      <c r="H1819" t="s">
        <v>56</v>
      </c>
      <c r="I1819" t="s">
        <v>56</v>
      </c>
      <c r="K1819" t="s">
        <v>50</v>
      </c>
      <c r="L1819">
        <v>0</v>
      </c>
      <c r="M1819">
        <v>5</v>
      </c>
      <c r="N1819">
        <v>1</v>
      </c>
      <c r="O1819">
        <v>1</v>
      </c>
      <c r="P1819">
        <v>0</v>
      </c>
      <c r="Q1819">
        <v>1</v>
      </c>
      <c r="R1819">
        <v>1</v>
      </c>
      <c r="S1819">
        <v>1</v>
      </c>
      <c r="T1819" t="s">
        <v>222</v>
      </c>
      <c r="U1819" t="s">
        <v>51</v>
      </c>
      <c r="V1819">
        <v>492</v>
      </c>
    </row>
    <row r="1820" spans="1:23" x14ac:dyDescent="0.3">
      <c r="A1820" t="s">
        <v>1358</v>
      </c>
      <c r="B1820" t="s">
        <v>572</v>
      </c>
      <c r="C1820" t="s">
        <v>36</v>
      </c>
      <c r="D1820" t="s">
        <v>1359</v>
      </c>
      <c r="E1820">
        <v>140000</v>
      </c>
      <c r="F1820" t="s">
        <v>56</v>
      </c>
      <c r="G1820" t="s">
        <v>56</v>
      </c>
      <c r="H1820" t="s">
        <v>56</v>
      </c>
      <c r="I1820" t="s">
        <v>56</v>
      </c>
      <c r="K1820" t="s">
        <v>56</v>
      </c>
      <c r="L1820">
        <v>1</v>
      </c>
      <c r="N1820">
        <v>0</v>
      </c>
      <c r="O1820">
        <v>0</v>
      </c>
      <c r="P1820">
        <v>1</v>
      </c>
      <c r="Q1820">
        <v>0</v>
      </c>
      <c r="R1820">
        <v>0</v>
      </c>
      <c r="S1820">
        <v>0</v>
      </c>
      <c r="T1820" t="s">
        <v>92</v>
      </c>
      <c r="U1820" t="s">
        <v>42</v>
      </c>
      <c r="V1820">
        <v>64</v>
      </c>
    </row>
    <row r="1821" spans="1:23" x14ac:dyDescent="0.3">
      <c r="A1821" t="s">
        <v>934</v>
      </c>
      <c r="B1821" t="s">
        <v>1508</v>
      </c>
      <c r="C1821" t="s">
        <v>36</v>
      </c>
      <c r="D1821" t="s">
        <v>1509</v>
      </c>
      <c r="E1821">
        <v>140000</v>
      </c>
      <c r="F1821" t="s">
        <v>60</v>
      </c>
      <c r="G1821" t="s">
        <v>28</v>
      </c>
      <c r="H1821" t="s">
        <v>56</v>
      </c>
      <c r="I1821" t="s">
        <v>56</v>
      </c>
      <c r="J1821">
        <v>2017</v>
      </c>
      <c r="K1821" t="s">
        <v>112</v>
      </c>
      <c r="L1821">
        <v>1</v>
      </c>
      <c r="N1821">
        <v>0</v>
      </c>
      <c r="O1821">
        <v>0</v>
      </c>
      <c r="P1821">
        <v>0</v>
      </c>
      <c r="Q1821">
        <v>0</v>
      </c>
      <c r="R1821">
        <v>0</v>
      </c>
      <c r="S1821">
        <v>0</v>
      </c>
      <c r="T1821" t="s">
        <v>92</v>
      </c>
      <c r="U1821" t="s">
        <v>42</v>
      </c>
      <c r="V1821">
        <v>127</v>
      </c>
      <c r="W1821">
        <v>5</v>
      </c>
    </row>
    <row r="1822" spans="1:23" x14ac:dyDescent="0.3">
      <c r="A1822" t="s">
        <v>1358</v>
      </c>
      <c r="B1822" t="s">
        <v>572</v>
      </c>
      <c r="C1822" t="s">
        <v>36</v>
      </c>
      <c r="D1822" t="s">
        <v>1359</v>
      </c>
      <c r="E1822">
        <v>140000</v>
      </c>
      <c r="F1822" t="s">
        <v>56</v>
      </c>
      <c r="G1822" t="s">
        <v>56</v>
      </c>
      <c r="H1822" t="s">
        <v>56</v>
      </c>
      <c r="I1822" t="s">
        <v>56</v>
      </c>
      <c r="K1822" t="s">
        <v>56</v>
      </c>
      <c r="L1822">
        <v>1</v>
      </c>
      <c r="N1822">
        <v>0</v>
      </c>
      <c r="O1822">
        <v>0</v>
      </c>
      <c r="P1822">
        <v>1</v>
      </c>
      <c r="Q1822">
        <v>0</v>
      </c>
      <c r="R1822">
        <v>0</v>
      </c>
      <c r="S1822">
        <v>0</v>
      </c>
      <c r="T1822" t="s">
        <v>92</v>
      </c>
      <c r="U1822" t="s">
        <v>42</v>
      </c>
      <c r="V1822">
        <v>64</v>
      </c>
    </row>
    <row r="1823" spans="1:23" x14ac:dyDescent="0.3">
      <c r="A1823" t="s">
        <v>1358</v>
      </c>
      <c r="B1823" t="s">
        <v>572</v>
      </c>
      <c r="C1823" t="s">
        <v>36</v>
      </c>
      <c r="D1823" t="s">
        <v>1359</v>
      </c>
      <c r="E1823">
        <v>140000</v>
      </c>
      <c r="F1823" t="s">
        <v>56</v>
      </c>
      <c r="G1823" t="s">
        <v>56</v>
      </c>
      <c r="H1823" t="s">
        <v>56</v>
      </c>
      <c r="I1823" t="s">
        <v>56</v>
      </c>
      <c r="K1823" t="s">
        <v>56</v>
      </c>
      <c r="L1823">
        <v>1</v>
      </c>
      <c r="N1823">
        <v>0</v>
      </c>
      <c r="O1823">
        <v>0</v>
      </c>
      <c r="P1823">
        <v>1</v>
      </c>
      <c r="Q1823">
        <v>0</v>
      </c>
      <c r="R1823">
        <v>0</v>
      </c>
      <c r="S1823">
        <v>0</v>
      </c>
      <c r="T1823" t="s">
        <v>92</v>
      </c>
      <c r="U1823" t="s">
        <v>42</v>
      </c>
      <c r="V1823">
        <v>64</v>
      </c>
    </row>
    <row r="1824" spans="1:23" x14ac:dyDescent="0.3">
      <c r="A1824" t="s">
        <v>1358</v>
      </c>
      <c r="B1824" t="s">
        <v>572</v>
      </c>
      <c r="C1824" t="s">
        <v>36</v>
      </c>
      <c r="D1824" t="s">
        <v>1359</v>
      </c>
      <c r="E1824">
        <v>140000</v>
      </c>
      <c r="F1824" t="s">
        <v>56</v>
      </c>
      <c r="G1824" t="s">
        <v>56</v>
      </c>
      <c r="H1824" t="s">
        <v>56</v>
      </c>
      <c r="I1824" t="s">
        <v>56</v>
      </c>
      <c r="K1824" t="s">
        <v>56</v>
      </c>
      <c r="L1824">
        <v>1</v>
      </c>
      <c r="N1824">
        <v>0</v>
      </c>
      <c r="O1824">
        <v>0</v>
      </c>
      <c r="P1824">
        <v>1</v>
      </c>
      <c r="Q1824">
        <v>0</v>
      </c>
      <c r="R1824">
        <v>0</v>
      </c>
      <c r="S1824">
        <v>0</v>
      </c>
      <c r="T1824" t="s">
        <v>92</v>
      </c>
      <c r="U1824" t="s">
        <v>42</v>
      </c>
      <c r="V1824">
        <v>64</v>
      </c>
    </row>
    <row r="1825" spans="1:23" x14ac:dyDescent="0.3">
      <c r="A1825" t="s">
        <v>1358</v>
      </c>
      <c r="B1825" t="s">
        <v>572</v>
      </c>
      <c r="C1825" t="s">
        <v>36</v>
      </c>
      <c r="D1825" t="s">
        <v>1359</v>
      </c>
      <c r="E1825">
        <v>140000</v>
      </c>
      <c r="F1825" t="s">
        <v>56</v>
      </c>
      <c r="G1825" t="s">
        <v>56</v>
      </c>
      <c r="H1825" t="s">
        <v>56</v>
      </c>
      <c r="I1825" t="s">
        <v>56</v>
      </c>
      <c r="K1825" t="s">
        <v>56</v>
      </c>
      <c r="L1825">
        <v>1</v>
      </c>
      <c r="N1825">
        <v>0</v>
      </c>
      <c r="O1825">
        <v>0</v>
      </c>
      <c r="P1825">
        <v>1</v>
      </c>
      <c r="Q1825">
        <v>0</v>
      </c>
      <c r="R1825">
        <v>0</v>
      </c>
      <c r="S1825">
        <v>0</v>
      </c>
      <c r="T1825" t="s">
        <v>92</v>
      </c>
      <c r="U1825" t="s">
        <v>42</v>
      </c>
      <c r="V1825">
        <v>64</v>
      </c>
    </row>
    <row r="1826" spans="1:23" x14ac:dyDescent="0.3">
      <c r="A1826" t="s">
        <v>532</v>
      </c>
      <c r="B1826" t="s">
        <v>1833</v>
      </c>
      <c r="C1826" t="s">
        <v>45</v>
      </c>
      <c r="D1826" t="s">
        <v>1834</v>
      </c>
      <c r="E1826">
        <v>140000</v>
      </c>
      <c r="F1826" t="s">
        <v>27</v>
      </c>
      <c r="G1826" t="s">
        <v>28</v>
      </c>
      <c r="H1826" t="s">
        <v>110</v>
      </c>
      <c r="I1826" t="s">
        <v>181</v>
      </c>
      <c r="J1826">
        <v>1690</v>
      </c>
      <c r="K1826" t="s">
        <v>31</v>
      </c>
      <c r="L1826">
        <v>0</v>
      </c>
      <c r="M1826">
        <v>4</v>
      </c>
      <c r="N1826">
        <v>1</v>
      </c>
      <c r="O1826">
        <v>0</v>
      </c>
      <c r="P1826">
        <v>0</v>
      </c>
      <c r="Q1826">
        <v>0</v>
      </c>
      <c r="R1826">
        <v>0</v>
      </c>
      <c r="S1826">
        <v>1</v>
      </c>
      <c r="T1826" t="s">
        <v>509</v>
      </c>
      <c r="U1826" t="s">
        <v>33</v>
      </c>
      <c r="V1826">
        <v>355</v>
      </c>
      <c r="W1826">
        <v>332</v>
      </c>
    </row>
    <row r="1827" spans="1:23" x14ac:dyDescent="0.3">
      <c r="A1827" t="s">
        <v>1995</v>
      </c>
      <c r="B1827" t="s">
        <v>1996</v>
      </c>
      <c r="C1827" t="s">
        <v>1997</v>
      </c>
      <c r="D1827" t="s">
        <v>1998</v>
      </c>
      <c r="E1827">
        <v>140000</v>
      </c>
      <c r="F1827" t="s">
        <v>85</v>
      </c>
      <c r="G1827" t="s">
        <v>28</v>
      </c>
      <c r="H1827" t="s">
        <v>29</v>
      </c>
      <c r="I1827" t="s">
        <v>64</v>
      </c>
      <c r="J1827">
        <v>2006</v>
      </c>
      <c r="K1827" t="s">
        <v>261</v>
      </c>
      <c r="L1827">
        <v>0</v>
      </c>
      <c r="M1827">
        <v>4.3</v>
      </c>
      <c r="N1827">
        <v>1</v>
      </c>
      <c r="O1827">
        <v>0</v>
      </c>
      <c r="P1827">
        <v>0</v>
      </c>
      <c r="Q1827">
        <v>0</v>
      </c>
      <c r="R1827">
        <v>0</v>
      </c>
      <c r="S1827">
        <v>1</v>
      </c>
      <c r="T1827" t="s">
        <v>1725</v>
      </c>
      <c r="U1827" t="s">
        <v>33</v>
      </c>
      <c r="V1827">
        <v>488</v>
      </c>
      <c r="W1827">
        <v>16</v>
      </c>
    </row>
    <row r="1828" spans="1:23" x14ac:dyDescent="0.3">
      <c r="A1828" t="s">
        <v>231</v>
      </c>
      <c r="B1828" t="s">
        <v>58</v>
      </c>
      <c r="C1828" t="s">
        <v>134</v>
      </c>
      <c r="D1828" t="s">
        <v>232</v>
      </c>
      <c r="E1828">
        <v>140505</v>
      </c>
      <c r="F1828" t="s">
        <v>55</v>
      </c>
      <c r="G1828" t="s">
        <v>48</v>
      </c>
      <c r="H1828" t="s">
        <v>29</v>
      </c>
      <c r="I1828" t="s">
        <v>30</v>
      </c>
      <c r="J1828">
        <v>2009</v>
      </c>
      <c r="K1828" t="s">
        <v>50</v>
      </c>
      <c r="L1828">
        <v>0</v>
      </c>
      <c r="M1828">
        <v>4</v>
      </c>
      <c r="N1828">
        <v>1</v>
      </c>
      <c r="O1828">
        <v>0</v>
      </c>
      <c r="P1828">
        <v>0</v>
      </c>
      <c r="Q1828">
        <v>0</v>
      </c>
      <c r="R1828">
        <v>1</v>
      </c>
      <c r="S1828">
        <v>1</v>
      </c>
      <c r="T1828" t="s">
        <v>32</v>
      </c>
      <c r="U1828" t="s">
        <v>42</v>
      </c>
      <c r="V1828">
        <v>587</v>
      </c>
      <c r="W1828">
        <v>13</v>
      </c>
    </row>
    <row r="1829" spans="1:23" x14ac:dyDescent="0.3">
      <c r="A1829" t="s">
        <v>1789</v>
      </c>
      <c r="B1829" t="s">
        <v>1790</v>
      </c>
      <c r="C1829" t="s">
        <v>1468</v>
      </c>
      <c r="D1829" t="s">
        <v>1791</v>
      </c>
      <c r="E1829">
        <v>141704</v>
      </c>
      <c r="F1829" t="s">
        <v>67</v>
      </c>
      <c r="G1829" t="s">
        <v>68</v>
      </c>
      <c r="H1829" t="s">
        <v>29</v>
      </c>
      <c r="I1829" t="s">
        <v>64</v>
      </c>
      <c r="J1829">
        <v>2005</v>
      </c>
      <c r="K1829" t="s">
        <v>50</v>
      </c>
      <c r="L1829">
        <v>0</v>
      </c>
      <c r="M1829">
        <v>4.3</v>
      </c>
      <c r="N1829">
        <v>0</v>
      </c>
      <c r="O1829">
        <v>0</v>
      </c>
      <c r="P1829">
        <v>0</v>
      </c>
      <c r="Q1829">
        <v>0</v>
      </c>
      <c r="R1829">
        <v>0</v>
      </c>
      <c r="S1829">
        <v>1</v>
      </c>
      <c r="T1829" t="s">
        <v>1725</v>
      </c>
      <c r="U1829" t="s">
        <v>51</v>
      </c>
      <c r="V1829">
        <v>498</v>
      </c>
      <c r="W1829">
        <v>17</v>
      </c>
    </row>
    <row r="1830" spans="1:23" x14ac:dyDescent="0.3">
      <c r="A1830" t="s">
        <v>1789</v>
      </c>
      <c r="B1830" t="s">
        <v>1790</v>
      </c>
      <c r="C1830" t="s">
        <v>1468</v>
      </c>
      <c r="D1830" t="s">
        <v>1791</v>
      </c>
      <c r="E1830">
        <v>141704</v>
      </c>
      <c r="F1830" t="s">
        <v>67</v>
      </c>
      <c r="G1830" t="s">
        <v>68</v>
      </c>
      <c r="H1830" t="s">
        <v>29</v>
      </c>
      <c r="I1830" t="s">
        <v>64</v>
      </c>
      <c r="J1830">
        <v>2005</v>
      </c>
      <c r="K1830" t="s">
        <v>50</v>
      </c>
      <c r="L1830">
        <v>0</v>
      </c>
      <c r="M1830">
        <v>4.3</v>
      </c>
      <c r="N1830">
        <v>0</v>
      </c>
      <c r="O1830">
        <v>0</v>
      </c>
      <c r="P1830">
        <v>0</v>
      </c>
      <c r="Q1830">
        <v>0</v>
      </c>
      <c r="R1830">
        <v>0</v>
      </c>
      <c r="S1830">
        <v>1</v>
      </c>
      <c r="T1830" t="s">
        <v>1725</v>
      </c>
      <c r="U1830" t="s">
        <v>51</v>
      </c>
      <c r="V1830">
        <v>498</v>
      </c>
      <c r="W1830">
        <v>17</v>
      </c>
    </row>
    <row r="1831" spans="1:23" x14ac:dyDescent="0.3">
      <c r="A1831" t="s">
        <v>1789</v>
      </c>
      <c r="B1831" t="s">
        <v>1790</v>
      </c>
      <c r="C1831" t="s">
        <v>1468</v>
      </c>
      <c r="D1831" t="s">
        <v>1791</v>
      </c>
      <c r="E1831">
        <v>141704</v>
      </c>
      <c r="F1831" t="s">
        <v>67</v>
      </c>
      <c r="G1831" t="s">
        <v>68</v>
      </c>
      <c r="H1831" t="s">
        <v>29</v>
      </c>
      <c r="I1831" t="s">
        <v>64</v>
      </c>
      <c r="J1831">
        <v>2005</v>
      </c>
      <c r="K1831" t="s">
        <v>50</v>
      </c>
      <c r="L1831">
        <v>0</v>
      </c>
      <c r="M1831">
        <v>4.3</v>
      </c>
      <c r="N1831">
        <v>0</v>
      </c>
      <c r="O1831">
        <v>0</v>
      </c>
      <c r="P1831">
        <v>0</v>
      </c>
      <c r="Q1831">
        <v>0</v>
      </c>
      <c r="R1831">
        <v>0</v>
      </c>
      <c r="S1831">
        <v>1</v>
      </c>
      <c r="T1831" t="s">
        <v>1725</v>
      </c>
      <c r="U1831" t="s">
        <v>51</v>
      </c>
      <c r="V1831">
        <v>498</v>
      </c>
      <c r="W1831">
        <v>17</v>
      </c>
    </row>
    <row r="1832" spans="1:23" x14ac:dyDescent="0.3">
      <c r="A1832" t="s">
        <v>1789</v>
      </c>
      <c r="B1832" t="s">
        <v>1790</v>
      </c>
      <c r="C1832" t="s">
        <v>1468</v>
      </c>
      <c r="D1832" t="s">
        <v>1791</v>
      </c>
      <c r="E1832">
        <v>141704</v>
      </c>
      <c r="F1832" t="s">
        <v>67</v>
      </c>
      <c r="G1832" t="s">
        <v>68</v>
      </c>
      <c r="H1832" t="s">
        <v>29</v>
      </c>
      <c r="I1832" t="s">
        <v>64</v>
      </c>
      <c r="J1832">
        <v>2005</v>
      </c>
      <c r="K1832" t="s">
        <v>50</v>
      </c>
      <c r="L1832">
        <v>0</v>
      </c>
      <c r="M1832">
        <v>4.3</v>
      </c>
      <c r="N1832">
        <v>0</v>
      </c>
      <c r="O1832">
        <v>0</v>
      </c>
      <c r="P1832">
        <v>0</v>
      </c>
      <c r="Q1832">
        <v>0</v>
      </c>
      <c r="R1832">
        <v>0</v>
      </c>
      <c r="S1832">
        <v>1</v>
      </c>
      <c r="T1832" t="s">
        <v>1725</v>
      </c>
      <c r="U1832" t="s">
        <v>51</v>
      </c>
      <c r="V1832">
        <v>498</v>
      </c>
      <c r="W1832">
        <v>17</v>
      </c>
    </row>
    <row r="1833" spans="1:23" x14ac:dyDescent="0.3">
      <c r="A1833" t="s">
        <v>1789</v>
      </c>
      <c r="B1833" t="s">
        <v>1790</v>
      </c>
      <c r="C1833" t="s">
        <v>1468</v>
      </c>
      <c r="D1833" t="s">
        <v>1791</v>
      </c>
      <c r="E1833">
        <v>141704</v>
      </c>
      <c r="F1833" t="s">
        <v>67</v>
      </c>
      <c r="G1833" t="s">
        <v>68</v>
      </c>
      <c r="H1833" t="s">
        <v>29</v>
      </c>
      <c r="I1833" t="s">
        <v>64</v>
      </c>
      <c r="J1833">
        <v>2005</v>
      </c>
      <c r="K1833" t="s">
        <v>50</v>
      </c>
      <c r="L1833">
        <v>0</v>
      </c>
      <c r="M1833">
        <v>4.3</v>
      </c>
      <c r="N1833">
        <v>0</v>
      </c>
      <c r="O1833">
        <v>0</v>
      </c>
      <c r="P1833">
        <v>0</v>
      </c>
      <c r="Q1833">
        <v>0</v>
      </c>
      <c r="R1833">
        <v>0</v>
      </c>
      <c r="S1833">
        <v>1</v>
      </c>
      <c r="T1833" t="s">
        <v>1725</v>
      </c>
      <c r="U1833" t="s">
        <v>51</v>
      </c>
      <c r="V1833">
        <v>498</v>
      </c>
      <c r="W1833">
        <v>17</v>
      </c>
    </row>
    <row r="1834" spans="1:23" x14ac:dyDescent="0.3">
      <c r="A1834" t="s">
        <v>1878</v>
      </c>
      <c r="B1834" t="s">
        <v>1879</v>
      </c>
      <c r="C1834" t="s">
        <v>1269</v>
      </c>
      <c r="D1834" t="s">
        <v>1880</v>
      </c>
      <c r="E1834">
        <v>141906</v>
      </c>
      <c r="F1834" t="s">
        <v>67</v>
      </c>
      <c r="G1834" t="s">
        <v>28</v>
      </c>
      <c r="H1834" t="s">
        <v>101</v>
      </c>
      <c r="I1834" t="s">
        <v>102</v>
      </c>
      <c r="J1834">
        <v>1999</v>
      </c>
      <c r="K1834" t="s">
        <v>41</v>
      </c>
      <c r="L1834">
        <v>0</v>
      </c>
      <c r="M1834">
        <v>4</v>
      </c>
      <c r="N1834">
        <v>1</v>
      </c>
      <c r="O1834">
        <v>0</v>
      </c>
      <c r="P1834">
        <v>0</v>
      </c>
      <c r="Q1834">
        <v>0</v>
      </c>
      <c r="R1834">
        <v>1</v>
      </c>
      <c r="S1834">
        <v>1</v>
      </c>
      <c r="T1834" t="s">
        <v>1725</v>
      </c>
      <c r="U1834" t="s">
        <v>51</v>
      </c>
      <c r="V1834">
        <v>506</v>
      </c>
      <c r="W1834">
        <v>23</v>
      </c>
    </row>
    <row r="1835" spans="1:23" x14ac:dyDescent="0.3">
      <c r="A1835" t="s">
        <v>1878</v>
      </c>
      <c r="B1835" t="s">
        <v>1879</v>
      </c>
      <c r="C1835" t="s">
        <v>1269</v>
      </c>
      <c r="D1835" t="s">
        <v>1880</v>
      </c>
      <c r="E1835">
        <v>141906</v>
      </c>
      <c r="F1835" t="s">
        <v>67</v>
      </c>
      <c r="G1835" t="s">
        <v>28</v>
      </c>
      <c r="H1835" t="s">
        <v>101</v>
      </c>
      <c r="I1835" t="s">
        <v>102</v>
      </c>
      <c r="J1835">
        <v>1999</v>
      </c>
      <c r="K1835" t="s">
        <v>41</v>
      </c>
      <c r="L1835">
        <v>0</v>
      </c>
      <c r="M1835">
        <v>4</v>
      </c>
      <c r="N1835">
        <v>1</v>
      </c>
      <c r="O1835">
        <v>0</v>
      </c>
      <c r="P1835">
        <v>0</v>
      </c>
      <c r="Q1835">
        <v>0</v>
      </c>
      <c r="R1835">
        <v>1</v>
      </c>
      <c r="S1835">
        <v>1</v>
      </c>
      <c r="T1835" t="s">
        <v>1725</v>
      </c>
      <c r="U1835" t="s">
        <v>51</v>
      </c>
      <c r="V1835">
        <v>506</v>
      </c>
      <c r="W1835">
        <v>23</v>
      </c>
    </row>
    <row r="1836" spans="1:23" x14ac:dyDescent="0.3">
      <c r="A1836" t="s">
        <v>282</v>
      </c>
      <c r="B1836" t="s">
        <v>283</v>
      </c>
      <c r="C1836" t="s">
        <v>284</v>
      </c>
      <c r="D1836" t="s">
        <v>285</v>
      </c>
      <c r="E1836">
        <v>142470</v>
      </c>
      <c r="F1836" t="s">
        <v>145</v>
      </c>
      <c r="G1836" t="s">
        <v>28</v>
      </c>
      <c r="H1836" t="s">
        <v>29</v>
      </c>
      <c r="I1836" t="s">
        <v>64</v>
      </c>
      <c r="J1836">
        <v>1997</v>
      </c>
      <c r="K1836" t="s">
        <v>82</v>
      </c>
      <c r="L1836">
        <v>0</v>
      </c>
      <c r="M1836">
        <v>4.3</v>
      </c>
      <c r="N1836">
        <v>1</v>
      </c>
      <c r="O1836">
        <v>0</v>
      </c>
      <c r="P1836">
        <v>0</v>
      </c>
      <c r="Q1836">
        <v>0</v>
      </c>
      <c r="R1836">
        <v>0</v>
      </c>
      <c r="S1836">
        <v>1</v>
      </c>
      <c r="T1836" t="s">
        <v>32</v>
      </c>
      <c r="U1836" t="s">
        <v>51</v>
      </c>
      <c r="V1836">
        <v>376</v>
      </c>
      <c r="W1836">
        <v>25</v>
      </c>
    </row>
    <row r="1837" spans="1:23" x14ac:dyDescent="0.3">
      <c r="A1837" t="s">
        <v>940</v>
      </c>
      <c r="B1837" t="s">
        <v>387</v>
      </c>
      <c r="C1837" t="s">
        <v>336</v>
      </c>
      <c r="D1837" t="s">
        <v>941</v>
      </c>
      <c r="E1837">
        <v>142932</v>
      </c>
      <c r="F1837" t="s">
        <v>151</v>
      </c>
      <c r="G1837" t="s">
        <v>48</v>
      </c>
      <c r="H1837" t="s">
        <v>29</v>
      </c>
      <c r="I1837" t="s">
        <v>69</v>
      </c>
      <c r="J1837">
        <v>2008</v>
      </c>
      <c r="K1837" t="s">
        <v>166</v>
      </c>
      <c r="L1837">
        <v>0</v>
      </c>
      <c r="M1837">
        <v>4.7</v>
      </c>
      <c r="N1837">
        <v>1</v>
      </c>
      <c r="O1837">
        <v>0</v>
      </c>
      <c r="P1837">
        <v>0</v>
      </c>
      <c r="Q1837">
        <v>0</v>
      </c>
      <c r="R1837">
        <v>0</v>
      </c>
      <c r="S1837">
        <v>0</v>
      </c>
      <c r="T1837" t="s">
        <v>222</v>
      </c>
      <c r="U1837" t="s">
        <v>51</v>
      </c>
      <c r="V1837">
        <v>201</v>
      </c>
      <c r="W1837">
        <v>14</v>
      </c>
    </row>
    <row r="1838" spans="1:23" x14ac:dyDescent="0.3">
      <c r="A1838" t="s">
        <v>940</v>
      </c>
      <c r="B1838" t="s">
        <v>387</v>
      </c>
      <c r="C1838" t="s">
        <v>336</v>
      </c>
      <c r="D1838" t="s">
        <v>941</v>
      </c>
      <c r="E1838">
        <v>142932</v>
      </c>
      <c r="F1838" t="s">
        <v>151</v>
      </c>
      <c r="G1838" t="s">
        <v>48</v>
      </c>
      <c r="H1838" t="s">
        <v>29</v>
      </c>
      <c r="I1838" t="s">
        <v>69</v>
      </c>
      <c r="J1838">
        <v>2008</v>
      </c>
      <c r="K1838" t="s">
        <v>166</v>
      </c>
      <c r="L1838">
        <v>0</v>
      </c>
      <c r="M1838">
        <v>4.7</v>
      </c>
      <c r="N1838">
        <v>1</v>
      </c>
      <c r="O1838">
        <v>0</v>
      </c>
      <c r="P1838">
        <v>0</v>
      </c>
      <c r="Q1838">
        <v>0</v>
      </c>
      <c r="R1838">
        <v>0</v>
      </c>
      <c r="S1838">
        <v>0</v>
      </c>
      <c r="T1838" t="s">
        <v>222</v>
      </c>
      <c r="U1838" t="s">
        <v>51</v>
      </c>
      <c r="V1838">
        <v>201</v>
      </c>
      <c r="W1838">
        <v>14</v>
      </c>
    </row>
    <row r="1839" spans="1:23" x14ac:dyDescent="0.3">
      <c r="A1839" t="s">
        <v>940</v>
      </c>
      <c r="B1839" t="s">
        <v>387</v>
      </c>
      <c r="C1839" t="s">
        <v>336</v>
      </c>
      <c r="D1839" t="s">
        <v>941</v>
      </c>
      <c r="E1839">
        <v>142932</v>
      </c>
      <c r="F1839" t="s">
        <v>151</v>
      </c>
      <c r="G1839" t="s">
        <v>48</v>
      </c>
      <c r="H1839" t="s">
        <v>29</v>
      </c>
      <c r="I1839" t="s">
        <v>69</v>
      </c>
      <c r="J1839">
        <v>2008</v>
      </c>
      <c r="K1839" t="s">
        <v>166</v>
      </c>
      <c r="L1839">
        <v>0</v>
      </c>
      <c r="M1839">
        <v>4.7</v>
      </c>
      <c r="N1839">
        <v>1</v>
      </c>
      <c r="O1839">
        <v>0</v>
      </c>
      <c r="P1839">
        <v>0</v>
      </c>
      <c r="Q1839">
        <v>0</v>
      </c>
      <c r="R1839">
        <v>0</v>
      </c>
      <c r="S1839">
        <v>0</v>
      </c>
      <c r="T1839" t="s">
        <v>222</v>
      </c>
      <c r="U1839" t="s">
        <v>51</v>
      </c>
      <c r="V1839">
        <v>201</v>
      </c>
      <c r="W1839">
        <v>14</v>
      </c>
    </row>
    <row r="1840" spans="1:23" x14ac:dyDescent="0.3">
      <c r="A1840" t="s">
        <v>940</v>
      </c>
      <c r="B1840" t="s">
        <v>387</v>
      </c>
      <c r="C1840" t="s">
        <v>336</v>
      </c>
      <c r="D1840" t="s">
        <v>941</v>
      </c>
      <c r="E1840">
        <v>142932</v>
      </c>
      <c r="F1840" t="s">
        <v>151</v>
      </c>
      <c r="G1840" t="s">
        <v>48</v>
      </c>
      <c r="H1840" t="s">
        <v>29</v>
      </c>
      <c r="I1840" t="s">
        <v>69</v>
      </c>
      <c r="J1840">
        <v>2008</v>
      </c>
      <c r="K1840" t="s">
        <v>166</v>
      </c>
      <c r="L1840">
        <v>0</v>
      </c>
      <c r="M1840">
        <v>4.7</v>
      </c>
      <c r="N1840">
        <v>1</v>
      </c>
      <c r="O1840">
        <v>0</v>
      </c>
      <c r="P1840">
        <v>0</v>
      </c>
      <c r="Q1840">
        <v>0</v>
      </c>
      <c r="R1840">
        <v>0</v>
      </c>
      <c r="S1840">
        <v>0</v>
      </c>
      <c r="T1840" t="s">
        <v>222</v>
      </c>
      <c r="U1840" t="s">
        <v>51</v>
      </c>
      <c r="V1840">
        <v>201</v>
      </c>
      <c r="W1840">
        <v>14</v>
      </c>
    </row>
    <row r="1841" spans="1:23" x14ac:dyDescent="0.3">
      <c r="A1841" t="s">
        <v>940</v>
      </c>
      <c r="B1841" t="s">
        <v>387</v>
      </c>
      <c r="C1841" t="s">
        <v>336</v>
      </c>
      <c r="D1841" t="s">
        <v>941</v>
      </c>
      <c r="E1841">
        <v>142932</v>
      </c>
      <c r="F1841" t="s">
        <v>151</v>
      </c>
      <c r="G1841" t="s">
        <v>48</v>
      </c>
      <c r="H1841" t="s">
        <v>29</v>
      </c>
      <c r="I1841" t="s">
        <v>69</v>
      </c>
      <c r="J1841">
        <v>2008</v>
      </c>
      <c r="K1841" t="s">
        <v>166</v>
      </c>
      <c r="L1841">
        <v>0</v>
      </c>
      <c r="M1841">
        <v>4.7</v>
      </c>
      <c r="N1841">
        <v>1</v>
      </c>
      <c r="O1841">
        <v>0</v>
      </c>
      <c r="P1841">
        <v>0</v>
      </c>
      <c r="Q1841">
        <v>0</v>
      </c>
      <c r="R1841">
        <v>0</v>
      </c>
      <c r="S1841">
        <v>0</v>
      </c>
      <c r="T1841" t="s">
        <v>222</v>
      </c>
      <c r="U1841" t="s">
        <v>51</v>
      </c>
      <c r="V1841">
        <v>201</v>
      </c>
      <c r="W1841">
        <v>14</v>
      </c>
    </row>
    <row r="1842" spans="1:23" x14ac:dyDescent="0.3">
      <c r="A1842" t="s">
        <v>940</v>
      </c>
      <c r="B1842" t="s">
        <v>387</v>
      </c>
      <c r="C1842" t="s">
        <v>336</v>
      </c>
      <c r="D1842" t="s">
        <v>941</v>
      </c>
      <c r="E1842">
        <v>142932</v>
      </c>
      <c r="F1842" t="s">
        <v>151</v>
      </c>
      <c r="G1842" t="s">
        <v>48</v>
      </c>
      <c r="H1842" t="s">
        <v>29</v>
      </c>
      <c r="I1842" t="s">
        <v>69</v>
      </c>
      <c r="J1842">
        <v>2008</v>
      </c>
      <c r="K1842" t="s">
        <v>166</v>
      </c>
      <c r="L1842">
        <v>0</v>
      </c>
      <c r="M1842">
        <v>4.7</v>
      </c>
      <c r="N1842">
        <v>1</v>
      </c>
      <c r="O1842">
        <v>0</v>
      </c>
      <c r="P1842">
        <v>0</v>
      </c>
      <c r="Q1842">
        <v>0</v>
      </c>
      <c r="R1842">
        <v>0</v>
      </c>
      <c r="S1842">
        <v>0</v>
      </c>
      <c r="T1842" t="s">
        <v>222</v>
      </c>
      <c r="U1842" t="s">
        <v>51</v>
      </c>
      <c r="V1842">
        <v>201</v>
      </c>
      <c r="W1842">
        <v>14</v>
      </c>
    </row>
    <row r="1843" spans="1:23" x14ac:dyDescent="0.3">
      <c r="A1843" t="s">
        <v>1765</v>
      </c>
      <c r="B1843" t="s">
        <v>1766</v>
      </c>
      <c r="C1843" t="s">
        <v>45</v>
      </c>
      <c r="D1843" t="s">
        <v>1767</v>
      </c>
      <c r="E1843">
        <v>143796</v>
      </c>
      <c r="F1843" t="s">
        <v>27</v>
      </c>
      <c r="G1843" t="s">
        <v>28</v>
      </c>
      <c r="H1843" t="s">
        <v>110</v>
      </c>
      <c r="I1843" t="s">
        <v>554</v>
      </c>
      <c r="J1843">
        <v>1935</v>
      </c>
      <c r="K1843" t="s">
        <v>31</v>
      </c>
      <c r="L1843">
        <v>0</v>
      </c>
      <c r="M1843">
        <v>4</v>
      </c>
      <c r="N1843">
        <v>1</v>
      </c>
      <c r="O1843">
        <v>0</v>
      </c>
      <c r="P1843">
        <v>0</v>
      </c>
      <c r="Q1843">
        <v>0</v>
      </c>
      <c r="R1843">
        <v>1</v>
      </c>
      <c r="S1843">
        <v>1</v>
      </c>
      <c r="T1843" t="s">
        <v>1725</v>
      </c>
      <c r="U1843" t="s">
        <v>51</v>
      </c>
      <c r="V1843">
        <v>354</v>
      </c>
      <c r="W1843">
        <v>87</v>
      </c>
    </row>
    <row r="1844" spans="1:23" x14ac:dyDescent="0.3">
      <c r="A1844" t="s">
        <v>1765</v>
      </c>
      <c r="B1844" t="s">
        <v>1766</v>
      </c>
      <c r="C1844" t="s">
        <v>45</v>
      </c>
      <c r="D1844" t="s">
        <v>1767</v>
      </c>
      <c r="E1844">
        <v>143796</v>
      </c>
      <c r="F1844" t="s">
        <v>27</v>
      </c>
      <c r="G1844" t="s">
        <v>28</v>
      </c>
      <c r="H1844" t="s">
        <v>110</v>
      </c>
      <c r="I1844" t="s">
        <v>554</v>
      </c>
      <c r="J1844">
        <v>1935</v>
      </c>
      <c r="K1844" t="s">
        <v>31</v>
      </c>
      <c r="L1844">
        <v>0</v>
      </c>
      <c r="M1844">
        <v>4</v>
      </c>
      <c r="N1844">
        <v>1</v>
      </c>
      <c r="O1844">
        <v>0</v>
      </c>
      <c r="P1844">
        <v>0</v>
      </c>
      <c r="Q1844">
        <v>0</v>
      </c>
      <c r="R1844">
        <v>1</v>
      </c>
      <c r="S1844">
        <v>1</v>
      </c>
      <c r="T1844" t="s">
        <v>1725</v>
      </c>
      <c r="U1844" t="s">
        <v>51</v>
      </c>
      <c r="V1844">
        <v>354</v>
      </c>
      <c r="W1844">
        <v>87</v>
      </c>
    </row>
    <row r="1845" spans="1:23" x14ac:dyDescent="0.3">
      <c r="A1845" t="s">
        <v>1765</v>
      </c>
      <c r="B1845" t="s">
        <v>1766</v>
      </c>
      <c r="C1845" t="s">
        <v>45</v>
      </c>
      <c r="D1845" t="s">
        <v>1767</v>
      </c>
      <c r="E1845">
        <v>143796</v>
      </c>
      <c r="F1845" t="s">
        <v>27</v>
      </c>
      <c r="G1845" t="s">
        <v>28</v>
      </c>
      <c r="H1845" t="s">
        <v>110</v>
      </c>
      <c r="I1845" t="s">
        <v>554</v>
      </c>
      <c r="J1845">
        <v>1935</v>
      </c>
      <c r="K1845" t="s">
        <v>31</v>
      </c>
      <c r="L1845">
        <v>0</v>
      </c>
      <c r="M1845">
        <v>4</v>
      </c>
      <c r="N1845">
        <v>1</v>
      </c>
      <c r="O1845">
        <v>0</v>
      </c>
      <c r="P1845">
        <v>0</v>
      </c>
      <c r="Q1845">
        <v>0</v>
      </c>
      <c r="R1845">
        <v>1</v>
      </c>
      <c r="S1845">
        <v>1</v>
      </c>
      <c r="T1845" t="s">
        <v>1725</v>
      </c>
      <c r="U1845" t="s">
        <v>51</v>
      </c>
      <c r="V1845">
        <v>354</v>
      </c>
      <c r="W1845">
        <v>87</v>
      </c>
    </row>
    <row r="1846" spans="1:23" x14ac:dyDescent="0.3">
      <c r="A1846" t="s">
        <v>1765</v>
      </c>
      <c r="B1846" t="s">
        <v>1766</v>
      </c>
      <c r="C1846" t="s">
        <v>45</v>
      </c>
      <c r="D1846" t="s">
        <v>2042</v>
      </c>
      <c r="E1846">
        <v>143796</v>
      </c>
      <c r="F1846" t="s">
        <v>27</v>
      </c>
      <c r="G1846" t="s">
        <v>28</v>
      </c>
      <c r="H1846" t="s">
        <v>110</v>
      </c>
      <c r="I1846" t="s">
        <v>554</v>
      </c>
      <c r="J1846">
        <v>1935</v>
      </c>
      <c r="K1846" t="s">
        <v>31</v>
      </c>
      <c r="L1846">
        <v>0</v>
      </c>
      <c r="M1846">
        <v>4</v>
      </c>
      <c r="N1846">
        <v>1</v>
      </c>
      <c r="O1846">
        <v>0</v>
      </c>
      <c r="P1846">
        <v>0</v>
      </c>
      <c r="Q1846">
        <v>0</v>
      </c>
      <c r="R1846">
        <v>1</v>
      </c>
      <c r="S1846">
        <v>1</v>
      </c>
      <c r="T1846" t="s">
        <v>1725</v>
      </c>
      <c r="U1846" t="s">
        <v>51</v>
      </c>
      <c r="V1846">
        <v>356</v>
      </c>
      <c r="W1846">
        <v>87</v>
      </c>
    </row>
    <row r="1847" spans="1:23" x14ac:dyDescent="0.3">
      <c r="A1847" t="s">
        <v>1765</v>
      </c>
      <c r="B1847" t="s">
        <v>1766</v>
      </c>
      <c r="C1847" t="s">
        <v>45</v>
      </c>
      <c r="D1847" t="s">
        <v>2044</v>
      </c>
      <c r="E1847">
        <v>143796</v>
      </c>
      <c r="F1847" t="s">
        <v>27</v>
      </c>
      <c r="G1847" t="s">
        <v>28</v>
      </c>
      <c r="H1847" t="s">
        <v>110</v>
      </c>
      <c r="I1847" t="s">
        <v>554</v>
      </c>
      <c r="J1847">
        <v>1935</v>
      </c>
      <c r="K1847" t="s">
        <v>31</v>
      </c>
      <c r="L1847">
        <v>0</v>
      </c>
      <c r="M1847">
        <v>4</v>
      </c>
      <c r="N1847">
        <v>1</v>
      </c>
      <c r="O1847">
        <v>0</v>
      </c>
      <c r="P1847">
        <v>0</v>
      </c>
      <c r="Q1847">
        <v>0</v>
      </c>
      <c r="R1847">
        <v>1</v>
      </c>
      <c r="S1847">
        <v>1</v>
      </c>
      <c r="T1847" t="s">
        <v>1725</v>
      </c>
      <c r="U1847" t="s">
        <v>51</v>
      </c>
      <c r="V1847">
        <v>356</v>
      </c>
      <c r="W1847">
        <v>87</v>
      </c>
    </row>
    <row r="1848" spans="1:23" x14ac:dyDescent="0.3">
      <c r="A1848" t="s">
        <v>278</v>
      </c>
      <c r="B1848" t="s">
        <v>935</v>
      </c>
      <c r="C1848" t="s">
        <v>279</v>
      </c>
      <c r="D1848" t="s">
        <v>1276</v>
      </c>
      <c r="E1848">
        <v>143877</v>
      </c>
      <c r="F1848" t="s">
        <v>67</v>
      </c>
      <c r="G1848" t="s">
        <v>68</v>
      </c>
      <c r="H1848" t="s">
        <v>86</v>
      </c>
      <c r="I1848" t="s">
        <v>281</v>
      </c>
      <c r="J1848">
        <v>1979</v>
      </c>
      <c r="K1848" t="s">
        <v>212</v>
      </c>
      <c r="L1848">
        <v>0</v>
      </c>
      <c r="M1848">
        <v>3.5</v>
      </c>
      <c r="N1848">
        <v>1</v>
      </c>
      <c r="O1848">
        <v>0</v>
      </c>
      <c r="P1848">
        <v>1</v>
      </c>
      <c r="Q1848">
        <v>1</v>
      </c>
      <c r="R1848">
        <v>0</v>
      </c>
      <c r="S1848">
        <v>0</v>
      </c>
      <c r="T1848" t="s">
        <v>222</v>
      </c>
      <c r="U1848" t="s">
        <v>51</v>
      </c>
      <c r="V1848">
        <v>701</v>
      </c>
      <c r="W1848">
        <v>43</v>
      </c>
    </row>
    <row r="1849" spans="1:23" x14ac:dyDescent="0.3">
      <c r="A1849" t="s">
        <v>190</v>
      </c>
      <c r="B1849" t="s">
        <v>191</v>
      </c>
      <c r="C1849" t="s">
        <v>192</v>
      </c>
      <c r="D1849" t="s">
        <v>193</v>
      </c>
      <c r="E1849">
        <v>144000</v>
      </c>
      <c r="F1849" t="s">
        <v>27</v>
      </c>
      <c r="G1849" t="s">
        <v>28</v>
      </c>
      <c r="H1849" t="s">
        <v>194</v>
      </c>
      <c r="I1849" t="s">
        <v>195</v>
      </c>
      <c r="J1849">
        <v>1983</v>
      </c>
      <c r="K1849" t="s">
        <v>31</v>
      </c>
      <c r="L1849">
        <v>0</v>
      </c>
      <c r="M1849">
        <v>3.7</v>
      </c>
      <c r="N1849">
        <v>1</v>
      </c>
      <c r="O1849">
        <v>1</v>
      </c>
      <c r="P1849">
        <v>0</v>
      </c>
      <c r="Q1849">
        <v>0</v>
      </c>
      <c r="R1849">
        <v>0</v>
      </c>
      <c r="S1849">
        <v>1</v>
      </c>
      <c r="T1849" t="s">
        <v>32</v>
      </c>
      <c r="U1849" t="s">
        <v>51</v>
      </c>
      <c r="V1849">
        <v>499</v>
      </c>
      <c r="W1849">
        <v>39</v>
      </c>
    </row>
    <row r="1850" spans="1:23" x14ac:dyDescent="0.3">
      <c r="A1850" t="s">
        <v>307</v>
      </c>
      <c r="B1850" t="s">
        <v>308</v>
      </c>
      <c r="C1850" t="s">
        <v>36</v>
      </c>
      <c r="D1850" t="s">
        <v>309</v>
      </c>
      <c r="E1850">
        <v>144000</v>
      </c>
      <c r="F1850" t="s">
        <v>27</v>
      </c>
      <c r="G1850" t="s">
        <v>28</v>
      </c>
      <c r="H1850" t="s">
        <v>248</v>
      </c>
      <c r="I1850" t="s">
        <v>310</v>
      </c>
      <c r="J1850">
        <v>1931</v>
      </c>
      <c r="K1850" t="s">
        <v>31</v>
      </c>
      <c r="L1850">
        <v>0</v>
      </c>
      <c r="M1850">
        <v>3.5</v>
      </c>
      <c r="N1850">
        <v>1</v>
      </c>
      <c r="O1850">
        <v>1</v>
      </c>
      <c r="P1850">
        <v>0</v>
      </c>
      <c r="Q1850">
        <v>1</v>
      </c>
      <c r="R1850">
        <v>1</v>
      </c>
      <c r="S1850">
        <v>1</v>
      </c>
      <c r="T1850" t="s">
        <v>32</v>
      </c>
      <c r="U1850" t="s">
        <v>51</v>
      </c>
      <c r="V1850">
        <v>957</v>
      </c>
      <c r="W1850">
        <v>91</v>
      </c>
    </row>
    <row r="1851" spans="1:23" x14ac:dyDescent="0.3">
      <c r="A1851" t="s">
        <v>1412</v>
      </c>
      <c r="B1851" t="s">
        <v>1413</v>
      </c>
      <c r="C1851" t="s">
        <v>36</v>
      </c>
      <c r="D1851" t="s">
        <v>1414</v>
      </c>
      <c r="E1851">
        <v>144000</v>
      </c>
      <c r="F1851" t="s">
        <v>47</v>
      </c>
      <c r="G1851" t="s">
        <v>48</v>
      </c>
      <c r="H1851" t="s">
        <v>29</v>
      </c>
      <c r="I1851" t="s">
        <v>69</v>
      </c>
      <c r="J1851">
        <v>2003</v>
      </c>
      <c r="K1851" t="s">
        <v>261</v>
      </c>
      <c r="L1851">
        <v>1</v>
      </c>
      <c r="M1851">
        <v>3.9</v>
      </c>
      <c r="N1851">
        <v>0</v>
      </c>
      <c r="O1851">
        <v>0</v>
      </c>
      <c r="P1851">
        <v>0</v>
      </c>
      <c r="Q1851">
        <v>0</v>
      </c>
      <c r="R1851">
        <v>1</v>
      </c>
      <c r="S1851">
        <v>0</v>
      </c>
      <c r="T1851" t="s">
        <v>92</v>
      </c>
      <c r="U1851" t="s">
        <v>51</v>
      </c>
      <c r="V1851">
        <v>459</v>
      </c>
      <c r="W1851">
        <v>19</v>
      </c>
    </row>
    <row r="1852" spans="1:23" x14ac:dyDescent="0.3">
      <c r="A1852" t="s">
        <v>959</v>
      </c>
      <c r="B1852" t="s">
        <v>960</v>
      </c>
      <c r="C1852" t="s">
        <v>36</v>
      </c>
      <c r="D1852" t="s">
        <v>961</v>
      </c>
      <c r="E1852">
        <v>145000</v>
      </c>
      <c r="F1852" t="s">
        <v>55</v>
      </c>
      <c r="G1852" t="s">
        <v>28</v>
      </c>
      <c r="H1852" t="s">
        <v>56</v>
      </c>
      <c r="I1852" t="s">
        <v>56</v>
      </c>
      <c r="K1852" t="s">
        <v>50</v>
      </c>
      <c r="L1852">
        <v>0</v>
      </c>
      <c r="N1852">
        <v>1</v>
      </c>
      <c r="O1852">
        <v>0</v>
      </c>
      <c r="P1852">
        <v>0</v>
      </c>
      <c r="Q1852">
        <v>0</v>
      </c>
      <c r="R1852">
        <v>0</v>
      </c>
      <c r="S1852">
        <v>0</v>
      </c>
      <c r="T1852" t="s">
        <v>222</v>
      </c>
      <c r="U1852" t="s">
        <v>42</v>
      </c>
      <c r="V1852">
        <v>280</v>
      </c>
    </row>
    <row r="1853" spans="1:23" x14ac:dyDescent="0.3">
      <c r="A1853" t="s">
        <v>187</v>
      </c>
      <c r="B1853" t="s">
        <v>976</v>
      </c>
      <c r="C1853" t="s">
        <v>36</v>
      </c>
      <c r="D1853" t="s">
        <v>977</v>
      </c>
      <c r="E1853">
        <v>145000</v>
      </c>
      <c r="F1853" t="s">
        <v>55</v>
      </c>
      <c r="G1853" t="s">
        <v>48</v>
      </c>
      <c r="H1853" t="s">
        <v>259</v>
      </c>
      <c r="I1853" t="s">
        <v>638</v>
      </c>
      <c r="K1853" t="s">
        <v>50</v>
      </c>
      <c r="L1853">
        <v>0</v>
      </c>
      <c r="N1853">
        <v>1</v>
      </c>
      <c r="O1853">
        <v>0</v>
      </c>
      <c r="P1853">
        <v>0</v>
      </c>
      <c r="Q1853">
        <v>0</v>
      </c>
      <c r="R1853">
        <v>0</v>
      </c>
      <c r="S1853">
        <v>0</v>
      </c>
      <c r="T1853" t="s">
        <v>222</v>
      </c>
      <c r="U1853" t="s">
        <v>42</v>
      </c>
      <c r="V1853">
        <v>103</v>
      </c>
    </row>
    <row r="1854" spans="1:23" x14ac:dyDescent="0.3">
      <c r="A1854" t="s">
        <v>959</v>
      </c>
      <c r="B1854" t="s">
        <v>960</v>
      </c>
      <c r="C1854" t="s">
        <v>36</v>
      </c>
      <c r="D1854" t="s">
        <v>961</v>
      </c>
      <c r="E1854">
        <v>145000</v>
      </c>
      <c r="F1854" t="s">
        <v>55</v>
      </c>
      <c r="G1854" t="s">
        <v>28</v>
      </c>
      <c r="H1854" t="s">
        <v>56</v>
      </c>
      <c r="I1854" t="s">
        <v>56</v>
      </c>
      <c r="K1854" t="s">
        <v>50</v>
      </c>
      <c r="L1854">
        <v>0</v>
      </c>
      <c r="N1854">
        <v>1</v>
      </c>
      <c r="O1854">
        <v>0</v>
      </c>
      <c r="P1854">
        <v>0</v>
      </c>
      <c r="Q1854">
        <v>0</v>
      </c>
      <c r="R1854">
        <v>0</v>
      </c>
      <c r="S1854">
        <v>0</v>
      </c>
      <c r="T1854" t="s">
        <v>222</v>
      </c>
      <c r="U1854" t="s">
        <v>42</v>
      </c>
      <c r="V1854">
        <v>280</v>
      </c>
    </row>
    <row r="1855" spans="1:23" x14ac:dyDescent="0.3">
      <c r="A1855" t="s">
        <v>187</v>
      </c>
      <c r="B1855" t="s">
        <v>976</v>
      </c>
      <c r="C1855" t="s">
        <v>36</v>
      </c>
      <c r="D1855" t="s">
        <v>977</v>
      </c>
      <c r="E1855">
        <v>145000</v>
      </c>
      <c r="F1855" t="s">
        <v>55</v>
      </c>
      <c r="G1855" t="s">
        <v>48</v>
      </c>
      <c r="H1855" t="s">
        <v>259</v>
      </c>
      <c r="I1855" t="s">
        <v>638</v>
      </c>
      <c r="K1855" t="s">
        <v>50</v>
      </c>
      <c r="L1855">
        <v>0</v>
      </c>
      <c r="N1855">
        <v>1</v>
      </c>
      <c r="O1855">
        <v>0</v>
      </c>
      <c r="P1855">
        <v>0</v>
      </c>
      <c r="Q1855">
        <v>0</v>
      </c>
      <c r="R1855">
        <v>0</v>
      </c>
      <c r="S1855">
        <v>0</v>
      </c>
      <c r="T1855" t="s">
        <v>222</v>
      </c>
      <c r="U1855" t="s">
        <v>42</v>
      </c>
      <c r="V1855">
        <v>103</v>
      </c>
    </row>
    <row r="1856" spans="1:23" x14ac:dyDescent="0.3">
      <c r="A1856" t="s">
        <v>1217</v>
      </c>
      <c r="B1856" t="s">
        <v>387</v>
      </c>
      <c r="C1856" t="s">
        <v>1218</v>
      </c>
      <c r="D1856" t="s">
        <v>1219</v>
      </c>
      <c r="E1856">
        <v>145000</v>
      </c>
      <c r="F1856" t="s">
        <v>56</v>
      </c>
      <c r="G1856" t="s">
        <v>56</v>
      </c>
      <c r="H1856" t="s">
        <v>56</v>
      </c>
      <c r="I1856" t="s">
        <v>56</v>
      </c>
      <c r="K1856" t="s">
        <v>56</v>
      </c>
      <c r="L1856">
        <v>0</v>
      </c>
      <c r="N1856">
        <v>1</v>
      </c>
      <c r="O1856">
        <v>1</v>
      </c>
      <c r="P1856">
        <v>1</v>
      </c>
      <c r="Q1856">
        <v>1</v>
      </c>
      <c r="R1856">
        <v>0</v>
      </c>
      <c r="S1856">
        <v>1</v>
      </c>
      <c r="T1856" t="s">
        <v>222</v>
      </c>
      <c r="U1856" t="s">
        <v>51</v>
      </c>
      <c r="V1856">
        <v>222</v>
      </c>
    </row>
    <row r="1857" spans="1:23" x14ac:dyDescent="0.3">
      <c r="A1857" t="s">
        <v>1292</v>
      </c>
      <c r="B1857" t="s">
        <v>1179</v>
      </c>
      <c r="C1857" t="s">
        <v>1293</v>
      </c>
      <c r="D1857" t="s">
        <v>1294</v>
      </c>
      <c r="E1857">
        <v>145000</v>
      </c>
      <c r="F1857" t="s">
        <v>151</v>
      </c>
      <c r="G1857" t="s">
        <v>48</v>
      </c>
      <c r="H1857" t="s">
        <v>29</v>
      </c>
      <c r="I1857" t="s">
        <v>69</v>
      </c>
      <c r="J1857">
        <v>2005</v>
      </c>
      <c r="K1857" t="s">
        <v>50</v>
      </c>
      <c r="L1857">
        <v>1</v>
      </c>
      <c r="M1857">
        <v>3.7</v>
      </c>
      <c r="N1857">
        <v>1</v>
      </c>
      <c r="O1857">
        <v>1</v>
      </c>
      <c r="P1857">
        <v>0</v>
      </c>
      <c r="Q1857">
        <v>1</v>
      </c>
      <c r="R1857">
        <v>0</v>
      </c>
      <c r="S1857">
        <v>0</v>
      </c>
      <c r="T1857" t="s">
        <v>222</v>
      </c>
      <c r="U1857" t="s">
        <v>42</v>
      </c>
      <c r="V1857">
        <v>140</v>
      </c>
      <c r="W1857">
        <v>17</v>
      </c>
    </row>
    <row r="1858" spans="1:23" x14ac:dyDescent="0.3">
      <c r="A1858" t="s">
        <v>959</v>
      </c>
      <c r="B1858" t="s">
        <v>960</v>
      </c>
      <c r="C1858" t="s">
        <v>36</v>
      </c>
      <c r="D1858" t="s">
        <v>961</v>
      </c>
      <c r="E1858">
        <v>145000</v>
      </c>
      <c r="F1858" t="s">
        <v>55</v>
      </c>
      <c r="G1858" t="s">
        <v>28</v>
      </c>
      <c r="H1858" t="s">
        <v>56</v>
      </c>
      <c r="I1858" t="s">
        <v>56</v>
      </c>
      <c r="K1858" t="s">
        <v>50</v>
      </c>
      <c r="L1858">
        <v>0</v>
      </c>
      <c r="N1858">
        <v>1</v>
      </c>
      <c r="O1858">
        <v>0</v>
      </c>
      <c r="P1858">
        <v>0</v>
      </c>
      <c r="Q1858">
        <v>0</v>
      </c>
      <c r="R1858">
        <v>0</v>
      </c>
      <c r="S1858">
        <v>0</v>
      </c>
      <c r="T1858" t="s">
        <v>222</v>
      </c>
      <c r="U1858" t="s">
        <v>42</v>
      </c>
      <c r="V1858">
        <v>280</v>
      </c>
    </row>
    <row r="1859" spans="1:23" x14ac:dyDescent="0.3">
      <c r="A1859" t="s">
        <v>187</v>
      </c>
      <c r="B1859" t="s">
        <v>976</v>
      </c>
      <c r="C1859" t="s">
        <v>36</v>
      </c>
      <c r="D1859" t="s">
        <v>977</v>
      </c>
      <c r="E1859">
        <v>145000</v>
      </c>
      <c r="F1859" t="s">
        <v>55</v>
      </c>
      <c r="G1859" t="s">
        <v>48</v>
      </c>
      <c r="H1859" t="s">
        <v>259</v>
      </c>
      <c r="I1859" t="s">
        <v>638</v>
      </c>
      <c r="K1859" t="s">
        <v>50</v>
      </c>
      <c r="L1859">
        <v>0</v>
      </c>
      <c r="N1859">
        <v>1</v>
      </c>
      <c r="O1859">
        <v>0</v>
      </c>
      <c r="P1859">
        <v>0</v>
      </c>
      <c r="Q1859">
        <v>0</v>
      </c>
      <c r="R1859">
        <v>0</v>
      </c>
      <c r="S1859">
        <v>0</v>
      </c>
      <c r="T1859" t="s">
        <v>222</v>
      </c>
      <c r="U1859" t="s">
        <v>42</v>
      </c>
      <c r="V1859">
        <v>103</v>
      </c>
    </row>
    <row r="1860" spans="1:23" x14ac:dyDescent="0.3">
      <c r="A1860" t="s">
        <v>959</v>
      </c>
      <c r="B1860" t="s">
        <v>960</v>
      </c>
      <c r="C1860" t="s">
        <v>36</v>
      </c>
      <c r="D1860" t="s">
        <v>961</v>
      </c>
      <c r="E1860">
        <v>145000</v>
      </c>
      <c r="F1860" t="s">
        <v>55</v>
      </c>
      <c r="G1860" t="s">
        <v>28</v>
      </c>
      <c r="H1860" t="s">
        <v>56</v>
      </c>
      <c r="I1860" t="s">
        <v>56</v>
      </c>
      <c r="K1860" t="s">
        <v>50</v>
      </c>
      <c r="L1860">
        <v>0</v>
      </c>
      <c r="N1860">
        <v>1</v>
      </c>
      <c r="O1860">
        <v>0</v>
      </c>
      <c r="P1860">
        <v>0</v>
      </c>
      <c r="Q1860">
        <v>0</v>
      </c>
      <c r="R1860">
        <v>0</v>
      </c>
      <c r="S1860">
        <v>0</v>
      </c>
      <c r="T1860" t="s">
        <v>222</v>
      </c>
      <c r="U1860" t="s">
        <v>42</v>
      </c>
      <c r="V1860">
        <v>280</v>
      </c>
    </row>
    <row r="1861" spans="1:23" x14ac:dyDescent="0.3">
      <c r="A1861" t="s">
        <v>187</v>
      </c>
      <c r="B1861" t="s">
        <v>976</v>
      </c>
      <c r="C1861" t="s">
        <v>36</v>
      </c>
      <c r="D1861" t="s">
        <v>977</v>
      </c>
      <c r="E1861">
        <v>145000</v>
      </c>
      <c r="F1861" t="s">
        <v>55</v>
      </c>
      <c r="G1861" t="s">
        <v>48</v>
      </c>
      <c r="H1861" t="s">
        <v>259</v>
      </c>
      <c r="I1861" t="s">
        <v>638</v>
      </c>
      <c r="K1861" t="s">
        <v>50</v>
      </c>
      <c r="L1861">
        <v>0</v>
      </c>
      <c r="N1861">
        <v>1</v>
      </c>
      <c r="O1861">
        <v>0</v>
      </c>
      <c r="P1861">
        <v>0</v>
      </c>
      <c r="Q1861">
        <v>0</v>
      </c>
      <c r="R1861">
        <v>0</v>
      </c>
      <c r="S1861">
        <v>0</v>
      </c>
      <c r="T1861" t="s">
        <v>222</v>
      </c>
      <c r="U1861" t="s">
        <v>42</v>
      </c>
      <c r="V1861">
        <v>103</v>
      </c>
    </row>
    <row r="1862" spans="1:23" x14ac:dyDescent="0.3">
      <c r="A1862" t="s">
        <v>959</v>
      </c>
      <c r="B1862" t="s">
        <v>960</v>
      </c>
      <c r="C1862" t="s">
        <v>36</v>
      </c>
      <c r="D1862" t="s">
        <v>961</v>
      </c>
      <c r="E1862">
        <v>145000</v>
      </c>
      <c r="F1862" t="s">
        <v>55</v>
      </c>
      <c r="G1862" t="s">
        <v>28</v>
      </c>
      <c r="H1862" t="s">
        <v>56</v>
      </c>
      <c r="I1862" t="s">
        <v>56</v>
      </c>
      <c r="K1862" t="s">
        <v>50</v>
      </c>
      <c r="L1862">
        <v>0</v>
      </c>
      <c r="N1862">
        <v>1</v>
      </c>
      <c r="O1862">
        <v>0</v>
      </c>
      <c r="P1862">
        <v>0</v>
      </c>
      <c r="Q1862">
        <v>0</v>
      </c>
      <c r="R1862">
        <v>0</v>
      </c>
      <c r="S1862">
        <v>0</v>
      </c>
      <c r="T1862" t="s">
        <v>222</v>
      </c>
      <c r="U1862" t="s">
        <v>42</v>
      </c>
      <c r="V1862">
        <v>280</v>
      </c>
    </row>
    <row r="1863" spans="1:23" x14ac:dyDescent="0.3">
      <c r="A1863" t="s">
        <v>187</v>
      </c>
      <c r="B1863" t="s">
        <v>976</v>
      </c>
      <c r="C1863" t="s">
        <v>36</v>
      </c>
      <c r="D1863" t="s">
        <v>977</v>
      </c>
      <c r="E1863">
        <v>145000</v>
      </c>
      <c r="F1863" t="s">
        <v>55</v>
      </c>
      <c r="G1863" t="s">
        <v>48</v>
      </c>
      <c r="H1863" t="s">
        <v>259</v>
      </c>
      <c r="I1863" t="s">
        <v>638</v>
      </c>
      <c r="K1863" t="s">
        <v>50</v>
      </c>
      <c r="L1863">
        <v>0</v>
      </c>
      <c r="N1863">
        <v>1</v>
      </c>
      <c r="O1863">
        <v>0</v>
      </c>
      <c r="P1863">
        <v>0</v>
      </c>
      <c r="Q1863">
        <v>0</v>
      </c>
      <c r="R1863">
        <v>0</v>
      </c>
      <c r="S1863">
        <v>0</v>
      </c>
      <c r="T1863" t="s">
        <v>222</v>
      </c>
      <c r="U1863" t="s">
        <v>42</v>
      </c>
      <c r="V1863">
        <v>103</v>
      </c>
    </row>
    <row r="1864" spans="1:23" x14ac:dyDescent="0.3">
      <c r="A1864" t="s">
        <v>959</v>
      </c>
      <c r="B1864" t="s">
        <v>960</v>
      </c>
      <c r="C1864" t="s">
        <v>36</v>
      </c>
      <c r="D1864" t="s">
        <v>961</v>
      </c>
      <c r="E1864">
        <v>145000</v>
      </c>
      <c r="F1864" t="s">
        <v>55</v>
      </c>
      <c r="G1864" t="s">
        <v>28</v>
      </c>
      <c r="H1864" t="s">
        <v>56</v>
      </c>
      <c r="I1864" t="s">
        <v>56</v>
      </c>
      <c r="K1864" t="s">
        <v>50</v>
      </c>
      <c r="L1864">
        <v>0</v>
      </c>
      <c r="N1864">
        <v>1</v>
      </c>
      <c r="O1864">
        <v>0</v>
      </c>
      <c r="P1864">
        <v>0</v>
      </c>
      <c r="Q1864">
        <v>0</v>
      </c>
      <c r="R1864">
        <v>0</v>
      </c>
      <c r="S1864">
        <v>0</v>
      </c>
      <c r="T1864" t="s">
        <v>222</v>
      </c>
      <c r="U1864" t="s">
        <v>42</v>
      </c>
      <c r="V1864">
        <v>280</v>
      </c>
    </row>
    <row r="1865" spans="1:23" x14ac:dyDescent="0.3">
      <c r="A1865" t="s">
        <v>187</v>
      </c>
      <c r="B1865" t="s">
        <v>976</v>
      </c>
      <c r="C1865" t="s">
        <v>36</v>
      </c>
      <c r="D1865" t="s">
        <v>977</v>
      </c>
      <c r="E1865">
        <v>145000</v>
      </c>
      <c r="F1865" t="s">
        <v>55</v>
      </c>
      <c r="G1865" t="s">
        <v>48</v>
      </c>
      <c r="H1865" t="s">
        <v>259</v>
      </c>
      <c r="I1865" t="s">
        <v>638</v>
      </c>
      <c r="K1865" t="s">
        <v>50</v>
      </c>
      <c r="L1865">
        <v>0</v>
      </c>
      <c r="N1865">
        <v>1</v>
      </c>
      <c r="O1865">
        <v>0</v>
      </c>
      <c r="P1865">
        <v>0</v>
      </c>
      <c r="Q1865">
        <v>0</v>
      </c>
      <c r="R1865">
        <v>0</v>
      </c>
      <c r="S1865">
        <v>0</v>
      </c>
      <c r="T1865" t="s">
        <v>222</v>
      </c>
      <c r="U1865" t="s">
        <v>42</v>
      </c>
      <c r="V1865">
        <v>103</v>
      </c>
    </row>
    <row r="1866" spans="1:23" x14ac:dyDescent="0.3">
      <c r="A1866" t="s">
        <v>926</v>
      </c>
      <c r="B1866" t="s">
        <v>58</v>
      </c>
      <c r="C1866" t="s">
        <v>160</v>
      </c>
      <c r="D1866" t="s">
        <v>927</v>
      </c>
      <c r="E1866">
        <v>147500</v>
      </c>
      <c r="F1866" t="s">
        <v>151</v>
      </c>
      <c r="G1866" t="s">
        <v>270</v>
      </c>
      <c r="H1866" t="s">
        <v>80</v>
      </c>
      <c r="I1866" t="s">
        <v>81</v>
      </c>
      <c r="J1866">
        <v>2003</v>
      </c>
      <c r="K1866" t="s">
        <v>261</v>
      </c>
      <c r="L1866">
        <v>0</v>
      </c>
      <c r="M1866">
        <v>3.6</v>
      </c>
      <c r="N1866">
        <v>0</v>
      </c>
      <c r="O1866">
        <v>0</v>
      </c>
      <c r="P1866">
        <v>0</v>
      </c>
      <c r="Q1866">
        <v>1</v>
      </c>
      <c r="R1866">
        <v>1</v>
      </c>
      <c r="S1866">
        <v>1</v>
      </c>
      <c r="T1866" t="s">
        <v>32</v>
      </c>
      <c r="U1866" t="s">
        <v>51</v>
      </c>
      <c r="V1866">
        <v>344</v>
      </c>
      <c r="W1866">
        <v>19</v>
      </c>
    </row>
    <row r="1867" spans="1:23" x14ac:dyDescent="0.3">
      <c r="A1867" t="s">
        <v>282</v>
      </c>
      <c r="B1867" t="s">
        <v>1798</v>
      </c>
      <c r="C1867" t="s">
        <v>284</v>
      </c>
      <c r="D1867" t="s">
        <v>1799</v>
      </c>
      <c r="E1867">
        <v>149100</v>
      </c>
      <c r="F1867" t="s">
        <v>145</v>
      </c>
      <c r="G1867" t="s">
        <v>28</v>
      </c>
      <c r="H1867" t="s">
        <v>29</v>
      </c>
      <c r="I1867" t="s">
        <v>64</v>
      </c>
      <c r="J1867">
        <v>1997</v>
      </c>
      <c r="K1867" t="s">
        <v>82</v>
      </c>
      <c r="L1867">
        <v>0</v>
      </c>
      <c r="M1867">
        <v>4.3</v>
      </c>
      <c r="N1867">
        <v>0</v>
      </c>
      <c r="O1867">
        <v>0</v>
      </c>
      <c r="P1867">
        <v>0</v>
      </c>
      <c r="Q1867">
        <v>0</v>
      </c>
      <c r="R1867">
        <v>0</v>
      </c>
      <c r="S1867">
        <v>1</v>
      </c>
      <c r="T1867" t="s">
        <v>1725</v>
      </c>
      <c r="U1867" t="s">
        <v>51</v>
      </c>
      <c r="V1867">
        <v>416</v>
      </c>
      <c r="W1867">
        <v>25</v>
      </c>
    </row>
    <row r="1868" spans="1:23" x14ac:dyDescent="0.3">
      <c r="A1868" t="s">
        <v>378</v>
      </c>
      <c r="B1868" t="s">
        <v>379</v>
      </c>
      <c r="C1868" t="s">
        <v>336</v>
      </c>
      <c r="D1868" t="s">
        <v>380</v>
      </c>
      <c r="E1868">
        <v>149627</v>
      </c>
      <c r="F1868" t="s">
        <v>27</v>
      </c>
      <c r="G1868" t="s">
        <v>28</v>
      </c>
      <c r="H1868" t="s">
        <v>29</v>
      </c>
      <c r="I1868" t="s">
        <v>64</v>
      </c>
      <c r="J1868">
        <v>1995</v>
      </c>
      <c r="K1868" t="s">
        <v>31</v>
      </c>
      <c r="L1868">
        <v>0</v>
      </c>
      <c r="M1868">
        <v>4.0999999999999996</v>
      </c>
      <c r="N1868">
        <v>0</v>
      </c>
      <c r="O1868">
        <v>0</v>
      </c>
      <c r="P1868">
        <v>0</v>
      </c>
      <c r="Q1868">
        <v>0</v>
      </c>
      <c r="R1868">
        <v>0</v>
      </c>
      <c r="S1868">
        <v>1</v>
      </c>
      <c r="T1868" t="s">
        <v>32</v>
      </c>
      <c r="U1868" t="s">
        <v>42</v>
      </c>
      <c r="V1868">
        <v>440</v>
      </c>
      <c r="W1868">
        <v>27</v>
      </c>
    </row>
    <row r="1869" spans="1:23" x14ac:dyDescent="0.3">
      <c r="A1869" t="s">
        <v>1273</v>
      </c>
      <c r="B1869" t="s">
        <v>1274</v>
      </c>
      <c r="C1869" t="s">
        <v>36</v>
      </c>
      <c r="D1869" t="s">
        <v>1275</v>
      </c>
      <c r="E1869">
        <v>150000</v>
      </c>
      <c r="F1869" t="s">
        <v>145</v>
      </c>
      <c r="G1869" t="s">
        <v>48</v>
      </c>
      <c r="H1869" t="s">
        <v>29</v>
      </c>
      <c r="I1869" t="s">
        <v>69</v>
      </c>
      <c r="J1869">
        <v>1996</v>
      </c>
      <c r="K1869" t="s">
        <v>50</v>
      </c>
      <c r="L1869">
        <v>1</v>
      </c>
      <c r="M1869">
        <v>4.0999999999999996</v>
      </c>
      <c r="N1869">
        <v>1</v>
      </c>
      <c r="O1869">
        <v>0</v>
      </c>
      <c r="P1869">
        <v>0</v>
      </c>
      <c r="Q1869">
        <v>0</v>
      </c>
      <c r="R1869">
        <v>0</v>
      </c>
      <c r="S1869">
        <v>0</v>
      </c>
      <c r="T1869" t="s">
        <v>222</v>
      </c>
      <c r="U1869" t="s">
        <v>51</v>
      </c>
      <c r="V1869">
        <v>366</v>
      </c>
      <c r="W1869">
        <v>26</v>
      </c>
    </row>
    <row r="1870" spans="1:23" x14ac:dyDescent="0.3">
      <c r="A1870" t="s">
        <v>113</v>
      </c>
      <c r="B1870" t="s">
        <v>114</v>
      </c>
      <c r="C1870" t="s">
        <v>36</v>
      </c>
      <c r="D1870" t="s">
        <v>115</v>
      </c>
      <c r="E1870">
        <v>150200</v>
      </c>
      <c r="F1870" t="s">
        <v>27</v>
      </c>
      <c r="G1870" t="s">
        <v>28</v>
      </c>
      <c r="H1870" t="s">
        <v>29</v>
      </c>
      <c r="I1870" t="s">
        <v>49</v>
      </c>
      <c r="J1870">
        <v>1999</v>
      </c>
      <c r="K1870" t="s">
        <v>31</v>
      </c>
      <c r="L1870">
        <v>0</v>
      </c>
      <c r="M1870">
        <v>4.4000000000000004</v>
      </c>
      <c r="N1870">
        <v>1</v>
      </c>
      <c r="O1870">
        <v>1</v>
      </c>
      <c r="P1870">
        <v>0</v>
      </c>
      <c r="Q1870">
        <v>0</v>
      </c>
      <c r="R1870">
        <v>0</v>
      </c>
      <c r="S1870">
        <v>1</v>
      </c>
      <c r="T1870" t="s">
        <v>32</v>
      </c>
      <c r="U1870" t="s">
        <v>42</v>
      </c>
      <c r="V1870">
        <v>545</v>
      </c>
      <c r="W1870">
        <v>23</v>
      </c>
    </row>
    <row r="1871" spans="1:23" x14ac:dyDescent="0.3">
      <c r="A1871" t="s">
        <v>217</v>
      </c>
      <c r="B1871" t="s">
        <v>114</v>
      </c>
      <c r="C1871" t="s">
        <v>36</v>
      </c>
      <c r="D1871" t="s">
        <v>218</v>
      </c>
      <c r="E1871">
        <v>150200</v>
      </c>
      <c r="F1871" t="s">
        <v>67</v>
      </c>
      <c r="G1871" t="s">
        <v>28</v>
      </c>
      <c r="H1871" t="s">
        <v>29</v>
      </c>
      <c r="I1871" t="s">
        <v>64</v>
      </c>
      <c r="J1871">
        <v>2014</v>
      </c>
      <c r="K1871" t="s">
        <v>50</v>
      </c>
      <c r="L1871">
        <v>0</v>
      </c>
      <c r="M1871">
        <v>4.5</v>
      </c>
      <c r="N1871">
        <v>1</v>
      </c>
      <c r="O1871">
        <v>1</v>
      </c>
      <c r="P1871">
        <v>0</v>
      </c>
      <c r="Q1871">
        <v>0</v>
      </c>
      <c r="R1871">
        <v>0</v>
      </c>
      <c r="S1871">
        <v>1</v>
      </c>
      <c r="T1871" t="s">
        <v>32</v>
      </c>
      <c r="U1871" t="s">
        <v>42</v>
      </c>
      <c r="V1871">
        <v>548</v>
      </c>
      <c r="W1871">
        <v>8</v>
      </c>
    </row>
    <row r="1872" spans="1:23" x14ac:dyDescent="0.3">
      <c r="A1872" t="s">
        <v>113</v>
      </c>
      <c r="B1872" t="s">
        <v>114</v>
      </c>
      <c r="C1872" t="s">
        <v>36</v>
      </c>
      <c r="D1872" t="s">
        <v>488</v>
      </c>
      <c r="E1872">
        <v>150200</v>
      </c>
      <c r="F1872" t="s">
        <v>27</v>
      </c>
      <c r="G1872" t="s">
        <v>28</v>
      </c>
      <c r="H1872" t="s">
        <v>29</v>
      </c>
      <c r="I1872" t="s">
        <v>49</v>
      </c>
      <c r="J1872">
        <v>1999</v>
      </c>
      <c r="K1872" t="s">
        <v>31</v>
      </c>
      <c r="L1872">
        <v>0</v>
      </c>
      <c r="M1872">
        <v>4.4000000000000004</v>
      </c>
      <c r="N1872">
        <v>1</v>
      </c>
      <c r="O1872">
        <v>1</v>
      </c>
      <c r="P1872">
        <v>0</v>
      </c>
      <c r="Q1872">
        <v>0</v>
      </c>
      <c r="R1872">
        <v>0</v>
      </c>
      <c r="S1872">
        <v>1</v>
      </c>
      <c r="T1872" t="s">
        <v>32</v>
      </c>
      <c r="U1872" t="s">
        <v>42</v>
      </c>
      <c r="V1872">
        <v>548</v>
      </c>
      <c r="W1872">
        <v>23</v>
      </c>
    </row>
    <row r="1873" spans="1:23" x14ac:dyDescent="0.3">
      <c r="A1873" t="s">
        <v>113</v>
      </c>
      <c r="B1873" t="s">
        <v>114</v>
      </c>
      <c r="C1873" t="s">
        <v>36</v>
      </c>
      <c r="D1873" t="s">
        <v>115</v>
      </c>
      <c r="E1873">
        <v>150200</v>
      </c>
      <c r="F1873" t="s">
        <v>27</v>
      </c>
      <c r="G1873" t="s">
        <v>28</v>
      </c>
      <c r="H1873" t="s">
        <v>29</v>
      </c>
      <c r="I1873" t="s">
        <v>49</v>
      </c>
      <c r="J1873">
        <v>1999</v>
      </c>
      <c r="K1873" t="s">
        <v>31</v>
      </c>
      <c r="L1873">
        <v>0</v>
      </c>
      <c r="M1873">
        <v>4.4000000000000004</v>
      </c>
      <c r="N1873">
        <v>1</v>
      </c>
      <c r="O1873">
        <v>1</v>
      </c>
      <c r="P1873">
        <v>0</v>
      </c>
      <c r="Q1873">
        <v>0</v>
      </c>
      <c r="R1873">
        <v>0</v>
      </c>
      <c r="S1873">
        <v>1</v>
      </c>
      <c r="T1873" t="s">
        <v>32</v>
      </c>
      <c r="U1873" t="s">
        <v>42</v>
      </c>
      <c r="V1873">
        <v>545</v>
      </c>
      <c r="W1873">
        <v>23</v>
      </c>
    </row>
    <row r="1874" spans="1:23" x14ac:dyDescent="0.3">
      <c r="A1874" t="s">
        <v>113</v>
      </c>
      <c r="B1874" t="s">
        <v>114</v>
      </c>
      <c r="C1874" t="s">
        <v>36</v>
      </c>
      <c r="D1874" t="s">
        <v>494</v>
      </c>
      <c r="E1874">
        <v>150200</v>
      </c>
      <c r="F1874" t="s">
        <v>27</v>
      </c>
      <c r="G1874" t="s">
        <v>28</v>
      </c>
      <c r="H1874" t="s">
        <v>29</v>
      </c>
      <c r="I1874" t="s">
        <v>49</v>
      </c>
      <c r="J1874">
        <v>1999</v>
      </c>
      <c r="K1874" t="s">
        <v>31</v>
      </c>
      <c r="L1874">
        <v>0</v>
      </c>
      <c r="M1874">
        <v>4.4000000000000004</v>
      </c>
      <c r="N1874">
        <v>1</v>
      </c>
      <c r="O1874">
        <v>1</v>
      </c>
      <c r="P1874">
        <v>0</v>
      </c>
      <c r="Q1874">
        <v>0</v>
      </c>
      <c r="R1874">
        <v>0</v>
      </c>
      <c r="S1874">
        <v>1</v>
      </c>
      <c r="T1874" t="s">
        <v>32</v>
      </c>
      <c r="U1874" t="s">
        <v>42</v>
      </c>
      <c r="V1874">
        <v>547</v>
      </c>
      <c r="W1874">
        <v>23</v>
      </c>
    </row>
    <row r="1875" spans="1:23" x14ac:dyDescent="0.3">
      <c r="A1875" t="s">
        <v>113</v>
      </c>
      <c r="B1875" t="s">
        <v>114</v>
      </c>
      <c r="C1875" t="s">
        <v>36</v>
      </c>
      <c r="D1875" t="s">
        <v>115</v>
      </c>
      <c r="E1875">
        <v>150200</v>
      </c>
      <c r="F1875" t="s">
        <v>27</v>
      </c>
      <c r="G1875" t="s">
        <v>28</v>
      </c>
      <c r="H1875" t="s">
        <v>29</v>
      </c>
      <c r="I1875" t="s">
        <v>49</v>
      </c>
      <c r="J1875">
        <v>1999</v>
      </c>
      <c r="K1875" t="s">
        <v>31</v>
      </c>
      <c r="L1875">
        <v>0</v>
      </c>
      <c r="M1875">
        <v>4.4000000000000004</v>
      </c>
      <c r="N1875">
        <v>1</v>
      </c>
      <c r="O1875">
        <v>1</v>
      </c>
      <c r="P1875">
        <v>0</v>
      </c>
      <c r="Q1875">
        <v>0</v>
      </c>
      <c r="R1875">
        <v>0</v>
      </c>
      <c r="S1875">
        <v>1</v>
      </c>
      <c r="T1875" t="s">
        <v>32</v>
      </c>
      <c r="U1875" t="s">
        <v>42</v>
      </c>
      <c r="V1875">
        <v>545</v>
      </c>
      <c r="W1875">
        <v>23</v>
      </c>
    </row>
    <row r="1876" spans="1:23" x14ac:dyDescent="0.3">
      <c r="A1876" t="s">
        <v>113</v>
      </c>
      <c r="B1876" t="s">
        <v>114</v>
      </c>
      <c r="C1876" t="s">
        <v>36</v>
      </c>
      <c r="D1876" t="s">
        <v>115</v>
      </c>
      <c r="E1876">
        <v>150200</v>
      </c>
      <c r="F1876" t="s">
        <v>27</v>
      </c>
      <c r="G1876" t="s">
        <v>28</v>
      </c>
      <c r="H1876" t="s">
        <v>29</v>
      </c>
      <c r="I1876" t="s">
        <v>49</v>
      </c>
      <c r="J1876">
        <v>1999</v>
      </c>
      <c r="K1876" t="s">
        <v>31</v>
      </c>
      <c r="L1876">
        <v>0</v>
      </c>
      <c r="M1876">
        <v>4.4000000000000004</v>
      </c>
      <c r="N1876">
        <v>1</v>
      </c>
      <c r="O1876">
        <v>1</v>
      </c>
      <c r="P1876">
        <v>0</v>
      </c>
      <c r="Q1876">
        <v>0</v>
      </c>
      <c r="R1876">
        <v>0</v>
      </c>
      <c r="S1876">
        <v>1</v>
      </c>
      <c r="T1876" t="s">
        <v>32</v>
      </c>
      <c r="U1876" t="s">
        <v>42</v>
      </c>
      <c r="V1876">
        <v>545</v>
      </c>
      <c r="W1876">
        <v>23</v>
      </c>
    </row>
    <row r="1877" spans="1:23" x14ac:dyDescent="0.3">
      <c r="A1877" t="s">
        <v>113</v>
      </c>
      <c r="B1877" t="s">
        <v>114</v>
      </c>
      <c r="C1877" t="s">
        <v>36</v>
      </c>
      <c r="D1877" t="s">
        <v>488</v>
      </c>
      <c r="E1877">
        <v>150200</v>
      </c>
      <c r="F1877" t="s">
        <v>27</v>
      </c>
      <c r="G1877" t="s">
        <v>28</v>
      </c>
      <c r="H1877" t="s">
        <v>29</v>
      </c>
      <c r="I1877" t="s">
        <v>49</v>
      </c>
      <c r="J1877">
        <v>1999</v>
      </c>
      <c r="K1877" t="s">
        <v>31</v>
      </c>
      <c r="L1877">
        <v>0</v>
      </c>
      <c r="M1877">
        <v>4.4000000000000004</v>
      </c>
      <c r="N1877">
        <v>1</v>
      </c>
      <c r="O1877">
        <v>1</v>
      </c>
      <c r="P1877">
        <v>0</v>
      </c>
      <c r="Q1877">
        <v>0</v>
      </c>
      <c r="R1877">
        <v>0</v>
      </c>
      <c r="S1877">
        <v>1</v>
      </c>
      <c r="T1877" t="s">
        <v>32</v>
      </c>
      <c r="U1877" t="s">
        <v>42</v>
      </c>
      <c r="V1877">
        <v>548</v>
      </c>
      <c r="W1877">
        <v>23</v>
      </c>
    </row>
    <row r="1878" spans="1:23" x14ac:dyDescent="0.3">
      <c r="A1878" t="s">
        <v>113</v>
      </c>
      <c r="B1878" t="s">
        <v>114</v>
      </c>
      <c r="C1878" t="s">
        <v>36</v>
      </c>
      <c r="D1878" t="s">
        <v>494</v>
      </c>
      <c r="E1878">
        <v>150200</v>
      </c>
      <c r="F1878" t="s">
        <v>27</v>
      </c>
      <c r="G1878" t="s">
        <v>28</v>
      </c>
      <c r="H1878" t="s">
        <v>29</v>
      </c>
      <c r="I1878" t="s">
        <v>49</v>
      </c>
      <c r="J1878">
        <v>1999</v>
      </c>
      <c r="K1878" t="s">
        <v>31</v>
      </c>
      <c r="L1878">
        <v>0</v>
      </c>
      <c r="M1878">
        <v>4.4000000000000004</v>
      </c>
      <c r="N1878">
        <v>1</v>
      </c>
      <c r="O1878">
        <v>1</v>
      </c>
      <c r="P1878">
        <v>0</v>
      </c>
      <c r="Q1878">
        <v>0</v>
      </c>
      <c r="R1878">
        <v>0</v>
      </c>
      <c r="S1878">
        <v>1</v>
      </c>
      <c r="T1878" t="s">
        <v>32</v>
      </c>
      <c r="U1878" t="s">
        <v>42</v>
      </c>
      <c r="V1878">
        <v>547</v>
      </c>
      <c r="W1878">
        <v>23</v>
      </c>
    </row>
    <row r="1879" spans="1:23" x14ac:dyDescent="0.3">
      <c r="A1879" t="s">
        <v>113</v>
      </c>
      <c r="B1879" t="s">
        <v>114</v>
      </c>
      <c r="C1879" t="s">
        <v>36</v>
      </c>
      <c r="D1879" t="s">
        <v>494</v>
      </c>
      <c r="E1879">
        <v>150200</v>
      </c>
      <c r="F1879" t="s">
        <v>27</v>
      </c>
      <c r="G1879" t="s">
        <v>28</v>
      </c>
      <c r="H1879" t="s">
        <v>29</v>
      </c>
      <c r="I1879" t="s">
        <v>49</v>
      </c>
      <c r="J1879">
        <v>1999</v>
      </c>
      <c r="K1879" t="s">
        <v>31</v>
      </c>
      <c r="L1879">
        <v>0</v>
      </c>
      <c r="M1879">
        <v>4.4000000000000004</v>
      </c>
      <c r="N1879">
        <v>1</v>
      </c>
      <c r="O1879">
        <v>1</v>
      </c>
      <c r="P1879">
        <v>0</v>
      </c>
      <c r="Q1879">
        <v>0</v>
      </c>
      <c r="R1879">
        <v>0</v>
      </c>
      <c r="S1879">
        <v>1</v>
      </c>
      <c r="T1879" t="s">
        <v>32</v>
      </c>
      <c r="U1879" t="s">
        <v>42</v>
      </c>
      <c r="V1879">
        <v>547</v>
      </c>
      <c r="W1879">
        <v>23</v>
      </c>
    </row>
    <row r="1880" spans="1:23" x14ac:dyDescent="0.3">
      <c r="A1880" t="s">
        <v>113</v>
      </c>
      <c r="B1880" t="s">
        <v>114</v>
      </c>
      <c r="C1880" t="s">
        <v>36</v>
      </c>
      <c r="D1880" t="s">
        <v>488</v>
      </c>
      <c r="E1880">
        <v>150200</v>
      </c>
      <c r="F1880" t="s">
        <v>27</v>
      </c>
      <c r="G1880" t="s">
        <v>28</v>
      </c>
      <c r="H1880" t="s">
        <v>29</v>
      </c>
      <c r="I1880" t="s">
        <v>49</v>
      </c>
      <c r="J1880">
        <v>1999</v>
      </c>
      <c r="K1880" t="s">
        <v>31</v>
      </c>
      <c r="L1880">
        <v>0</v>
      </c>
      <c r="M1880">
        <v>4.4000000000000004</v>
      </c>
      <c r="N1880">
        <v>1</v>
      </c>
      <c r="O1880">
        <v>1</v>
      </c>
      <c r="P1880">
        <v>0</v>
      </c>
      <c r="Q1880">
        <v>0</v>
      </c>
      <c r="R1880">
        <v>0</v>
      </c>
      <c r="S1880">
        <v>1</v>
      </c>
      <c r="T1880" t="s">
        <v>32</v>
      </c>
      <c r="U1880" t="s">
        <v>42</v>
      </c>
      <c r="V1880">
        <v>548</v>
      </c>
      <c r="W1880">
        <v>23</v>
      </c>
    </row>
    <row r="1881" spans="1:23" x14ac:dyDescent="0.3">
      <c r="A1881" t="s">
        <v>113</v>
      </c>
      <c r="B1881" t="s">
        <v>114</v>
      </c>
      <c r="C1881" t="s">
        <v>36</v>
      </c>
      <c r="D1881" t="s">
        <v>488</v>
      </c>
      <c r="E1881">
        <v>150200</v>
      </c>
      <c r="F1881" t="s">
        <v>27</v>
      </c>
      <c r="G1881" t="s">
        <v>28</v>
      </c>
      <c r="H1881" t="s">
        <v>29</v>
      </c>
      <c r="I1881" t="s">
        <v>49</v>
      </c>
      <c r="J1881">
        <v>1999</v>
      </c>
      <c r="K1881" t="s">
        <v>31</v>
      </c>
      <c r="L1881">
        <v>0</v>
      </c>
      <c r="M1881">
        <v>4.4000000000000004</v>
      </c>
      <c r="N1881">
        <v>1</v>
      </c>
      <c r="O1881">
        <v>1</v>
      </c>
      <c r="P1881">
        <v>0</v>
      </c>
      <c r="Q1881">
        <v>0</v>
      </c>
      <c r="R1881">
        <v>0</v>
      </c>
      <c r="S1881">
        <v>1</v>
      </c>
      <c r="T1881" t="s">
        <v>32</v>
      </c>
      <c r="U1881" t="s">
        <v>42</v>
      </c>
      <c r="V1881">
        <v>548</v>
      </c>
      <c r="W1881">
        <v>23</v>
      </c>
    </row>
    <row r="1882" spans="1:23" x14ac:dyDescent="0.3">
      <c r="A1882" t="s">
        <v>113</v>
      </c>
      <c r="B1882" t="s">
        <v>114</v>
      </c>
      <c r="C1882" t="s">
        <v>36</v>
      </c>
      <c r="D1882" t="s">
        <v>115</v>
      </c>
      <c r="E1882">
        <v>150200</v>
      </c>
      <c r="F1882" t="s">
        <v>27</v>
      </c>
      <c r="G1882" t="s">
        <v>28</v>
      </c>
      <c r="H1882" t="s">
        <v>29</v>
      </c>
      <c r="I1882" t="s">
        <v>49</v>
      </c>
      <c r="J1882">
        <v>1999</v>
      </c>
      <c r="K1882" t="s">
        <v>31</v>
      </c>
      <c r="L1882">
        <v>0</v>
      </c>
      <c r="M1882">
        <v>4.4000000000000004</v>
      </c>
      <c r="N1882">
        <v>1</v>
      </c>
      <c r="O1882">
        <v>1</v>
      </c>
      <c r="P1882">
        <v>0</v>
      </c>
      <c r="Q1882">
        <v>0</v>
      </c>
      <c r="R1882">
        <v>0</v>
      </c>
      <c r="S1882">
        <v>1</v>
      </c>
      <c r="T1882" t="s">
        <v>32</v>
      </c>
      <c r="U1882" t="s">
        <v>42</v>
      </c>
      <c r="V1882">
        <v>545</v>
      </c>
      <c r="W1882">
        <v>23</v>
      </c>
    </row>
    <row r="1883" spans="1:23" x14ac:dyDescent="0.3">
      <c r="A1883" t="s">
        <v>113</v>
      </c>
      <c r="B1883" t="s">
        <v>114</v>
      </c>
      <c r="C1883" t="s">
        <v>36</v>
      </c>
      <c r="D1883" t="s">
        <v>115</v>
      </c>
      <c r="E1883">
        <v>150200</v>
      </c>
      <c r="F1883" t="s">
        <v>27</v>
      </c>
      <c r="G1883" t="s">
        <v>28</v>
      </c>
      <c r="H1883" t="s">
        <v>29</v>
      </c>
      <c r="I1883" t="s">
        <v>49</v>
      </c>
      <c r="J1883">
        <v>1999</v>
      </c>
      <c r="K1883" t="s">
        <v>31</v>
      </c>
      <c r="L1883">
        <v>0</v>
      </c>
      <c r="M1883">
        <v>4.4000000000000004</v>
      </c>
      <c r="N1883">
        <v>1</v>
      </c>
      <c r="O1883">
        <v>1</v>
      </c>
      <c r="P1883">
        <v>0</v>
      </c>
      <c r="Q1883">
        <v>0</v>
      </c>
      <c r="R1883">
        <v>0</v>
      </c>
      <c r="S1883">
        <v>1</v>
      </c>
      <c r="T1883" t="s">
        <v>32</v>
      </c>
      <c r="U1883" t="s">
        <v>42</v>
      </c>
      <c r="V1883">
        <v>545</v>
      </c>
      <c r="W1883">
        <v>23</v>
      </c>
    </row>
    <row r="1884" spans="1:23" x14ac:dyDescent="0.3">
      <c r="A1884" t="s">
        <v>113</v>
      </c>
      <c r="B1884" t="s">
        <v>114</v>
      </c>
      <c r="C1884" t="s">
        <v>36</v>
      </c>
      <c r="D1884" t="s">
        <v>115</v>
      </c>
      <c r="E1884">
        <v>150200</v>
      </c>
      <c r="F1884" t="s">
        <v>27</v>
      </c>
      <c r="G1884" t="s">
        <v>28</v>
      </c>
      <c r="H1884" t="s">
        <v>29</v>
      </c>
      <c r="I1884" t="s">
        <v>49</v>
      </c>
      <c r="J1884">
        <v>1999</v>
      </c>
      <c r="K1884" t="s">
        <v>31</v>
      </c>
      <c r="L1884">
        <v>0</v>
      </c>
      <c r="M1884">
        <v>4.4000000000000004</v>
      </c>
      <c r="N1884">
        <v>1</v>
      </c>
      <c r="O1884">
        <v>1</v>
      </c>
      <c r="P1884">
        <v>0</v>
      </c>
      <c r="Q1884">
        <v>0</v>
      </c>
      <c r="R1884">
        <v>0</v>
      </c>
      <c r="S1884">
        <v>1</v>
      </c>
      <c r="T1884" t="s">
        <v>32</v>
      </c>
      <c r="U1884" t="s">
        <v>42</v>
      </c>
      <c r="V1884">
        <v>545</v>
      </c>
      <c r="W1884">
        <v>23</v>
      </c>
    </row>
    <row r="1885" spans="1:23" x14ac:dyDescent="0.3">
      <c r="A1885" t="s">
        <v>113</v>
      </c>
      <c r="B1885" t="s">
        <v>114</v>
      </c>
      <c r="C1885" t="s">
        <v>36</v>
      </c>
      <c r="D1885" t="s">
        <v>115</v>
      </c>
      <c r="E1885">
        <v>150200</v>
      </c>
      <c r="F1885" t="s">
        <v>27</v>
      </c>
      <c r="G1885" t="s">
        <v>28</v>
      </c>
      <c r="H1885" t="s">
        <v>29</v>
      </c>
      <c r="I1885" t="s">
        <v>49</v>
      </c>
      <c r="J1885">
        <v>1999</v>
      </c>
      <c r="K1885" t="s">
        <v>31</v>
      </c>
      <c r="L1885">
        <v>0</v>
      </c>
      <c r="M1885">
        <v>4.4000000000000004</v>
      </c>
      <c r="N1885">
        <v>1</v>
      </c>
      <c r="O1885">
        <v>1</v>
      </c>
      <c r="P1885">
        <v>0</v>
      </c>
      <c r="Q1885">
        <v>0</v>
      </c>
      <c r="R1885">
        <v>0</v>
      </c>
      <c r="S1885">
        <v>1</v>
      </c>
      <c r="T1885" t="s">
        <v>32</v>
      </c>
      <c r="U1885" t="s">
        <v>42</v>
      </c>
      <c r="V1885">
        <v>545</v>
      </c>
      <c r="W1885">
        <v>23</v>
      </c>
    </row>
    <row r="1886" spans="1:23" x14ac:dyDescent="0.3">
      <c r="A1886" t="s">
        <v>113</v>
      </c>
      <c r="B1886" t="s">
        <v>114</v>
      </c>
      <c r="C1886" t="s">
        <v>36</v>
      </c>
      <c r="D1886" t="s">
        <v>488</v>
      </c>
      <c r="E1886">
        <v>150200</v>
      </c>
      <c r="F1886" t="s">
        <v>27</v>
      </c>
      <c r="G1886" t="s">
        <v>28</v>
      </c>
      <c r="H1886" t="s">
        <v>29</v>
      </c>
      <c r="I1886" t="s">
        <v>49</v>
      </c>
      <c r="J1886">
        <v>1999</v>
      </c>
      <c r="K1886" t="s">
        <v>31</v>
      </c>
      <c r="L1886">
        <v>0</v>
      </c>
      <c r="M1886">
        <v>4.4000000000000004</v>
      </c>
      <c r="N1886">
        <v>1</v>
      </c>
      <c r="O1886">
        <v>1</v>
      </c>
      <c r="P1886">
        <v>0</v>
      </c>
      <c r="Q1886">
        <v>0</v>
      </c>
      <c r="R1886">
        <v>0</v>
      </c>
      <c r="S1886">
        <v>1</v>
      </c>
      <c r="T1886" t="s">
        <v>32</v>
      </c>
      <c r="U1886" t="s">
        <v>42</v>
      </c>
      <c r="V1886">
        <v>548</v>
      </c>
      <c r="W1886">
        <v>23</v>
      </c>
    </row>
    <row r="1887" spans="1:23" x14ac:dyDescent="0.3">
      <c r="A1887" t="s">
        <v>113</v>
      </c>
      <c r="B1887" t="s">
        <v>114</v>
      </c>
      <c r="C1887" t="s">
        <v>36</v>
      </c>
      <c r="D1887" t="s">
        <v>115</v>
      </c>
      <c r="E1887">
        <v>150200</v>
      </c>
      <c r="F1887" t="s">
        <v>27</v>
      </c>
      <c r="G1887" t="s">
        <v>28</v>
      </c>
      <c r="H1887" t="s">
        <v>56</v>
      </c>
      <c r="I1887" t="s">
        <v>56</v>
      </c>
      <c r="K1887" t="s">
        <v>50</v>
      </c>
      <c r="L1887">
        <v>0</v>
      </c>
      <c r="M1887">
        <v>4.4000000000000004</v>
      </c>
      <c r="N1887">
        <v>1</v>
      </c>
      <c r="O1887">
        <v>1</v>
      </c>
      <c r="P1887">
        <v>0</v>
      </c>
      <c r="Q1887">
        <v>0</v>
      </c>
      <c r="R1887">
        <v>0</v>
      </c>
      <c r="S1887">
        <v>1</v>
      </c>
      <c r="T1887" t="s">
        <v>32</v>
      </c>
      <c r="U1887" t="s">
        <v>42</v>
      </c>
      <c r="V1887">
        <v>545</v>
      </c>
    </row>
    <row r="1888" spans="1:23" x14ac:dyDescent="0.3">
      <c r="A1888" t="s">
        <v>113</v>
      </c>
      <c r="B1888" t="s">
        <v>114</v>
      </c>
      <c r="C1888" t="s">
        <v>36</v>
      </c>
      <c r="D1888" t="s">
        <v>115</v>
      </c>
      <c r="E1888">
        <v>150200</v>
      </c>
      <c r="F1888" t="s">
        <v>27</v>
      </c>
      <c r="G1888" t="s">
        <v>28</v>
      </c>
      <c r="H1888" t="s">
        <v>29</v>
      </c>
      <c r="I1888" t="s">
        <v>49</v>
      </c>
      <c r="J1888">
        <v>1999</v>
      </c>
      <c r="K1888" t="s">
        <v>31</v>
      </c>
      <c r="L1888">
        <v>0</v>
      </c>
      <c r="M1888">
        <v>4.4000000000000004</v>
      </c>
      <c r="N1888">
        <v>1</v>
      </c>
      <c r="O1888">
        <v>1</v>
      </c>
      <c r="P1888">
        <v>0</v>
      </c>
      <c r="Q1888">
        <v>0</v>
      </c>
      <c r="R1888">
        <v>0</v>
      </c>
      <c r="S1888">
        <v>1</v>
      </c>
      <c r="T1888" t="s">
        <v>32</v>
      </c>
      <c r="U1888" t="s">
        <v>42</v>
      </c>
      <c r="V1888">
        <v>545</v>
      </c>
      <c r="W1888">
        <v>23</v>
      </c>
    </row>
    <row r="1889" spans="1:23" x14ac:dyDescent="0.3">
      <c r="A1889" t="s">
        <v>113</v>
      </c>
      <c r="B1889" t="s">
        <v>114</v>
      </c>
      <c r="C1889" t="s">
        <v>36</v>
      </c>
      <c r="D1889" t="s">
        <v>488</v>
      </c>
      <c r="E1889">
        <v>150200</v>
      </c>
      <c r="F1889" t="s">
        <v>27</v>
      </c>
      <c r="G1889" t="s">
        <v>28</v>
      </c>
      <c r="H1889" t="s">
        <v>29</v>
      </c>
      <c r="I1889" t="s">
        <v>49</v>
      </c>
      <c r="J1889">
        <v>1999</v>
      </c>
      <c r="K1889" t="s">
        <v>31</v>
      </c>
      <c r="L1889">
        <v>0</v>
      </c>
      <c r="M1889">
        <v>4.4000000000000004</v>
      </c>
      <c r="N1889">
        <v>1</v>
      </c>
      <c r="O1889">
        <v>1</v>
      </c>
      <c r="P1889">
        <v>0</v>
      </c>
      <c r="Q1889">
        <v>0</v>
      </c>
      <c r="R1889">
        <v>0</v>
      </c>
      <c r="S1889">
        <v>1</v>
      </c>
      <c r="T1889" t="s">
        <v>32</v>
      </c>
      <c r="U1889" t="s">
        <v>42</v>
      </c>
      <c r="V1889">
        <v>548</v>
      </c>
      <c r="W1889">
        <v>23</v>
      </c>
    </row>
    <row r="1890" spans="1:23" x14ac:dyDescent="0.3">
      <c r="A1890" t="s">
        <v>654</v>
      </c>
      <c r="B1890" t="s">
        <v>655</v>
      </c>
      <c r="C1890" t="s">
        <v>656</v>
      </c>
      <c r="D1890" t="s">
        <v>657</v>
      </c>
      <c r="E1890">
        <v>151851</v>
      </c>
      <c r="F1890" t="s">
        <v>67</v>
      </c>
      <c r="G1890" t="s">
        <v>68</v>
      </c>
      <c r="H1890" t="s">
        <v>29</v>
      </c>
      <c r="I1890" t="s">
        <v>64</v>
      </c>
      <c r="J1890">
        <v>2004</v>
      </c>
      <c r="K1890" t="s">
        <v>204</v>
      </c>
      <c r="L1890">
        <v>0</v>
      </c>
      <c r="M1890">
        <v>4.3</v>
      </c>
      <c r="N1890">
        <v>1</v>
      </c>
      <c r="O1890">
        <v>0</v>
      </c>
      <c r="P1890">
        <v>0</v>
      </c>
      <c r="Q1890">
        <v>0</v>
      </c>
      <c r="R1890">
        <v>0</v>
      </c>
      <c r="S1890">
        <v>0</v>
      </c>
      <c r="T1890" t="s">
        <v>32</v>
      </c>
      <c r="U1890" t="s">
        <v>51</v>
      </c>
      <c r="V1890">
        <v>461</v>
      </c>
      <c r="W1890">
        <v>18</v>
      </c>
    </row>
    <row r="1891" spans="1:23" x14ac:dyDescent="0.3">
      <c r="A1891" t="s">
        <v>654</v>
      </c>
      <c r="B1891" t="s">
        <v>655</v>
      </c>
      <c r="C1891" t="s">
        <v>656</v>
      </c>
      <c r="D1891" t="s">
        <v>657</v>
      </c>
      <c r="E1891">
        <v>151851</v>
      </c>
      <c r="F1891" t="s">
        <v>67</v>
      </c>
      <c r="G1891" t="s">
        <v>68</v>
      </c>
      <c r="H1891" t="s">
        <v>29</v>
      </c>
      <c r="I1891" t="s">
        <v>64</v>
      </c>
      <c r="J1891">
        <v>2004</v>
      </c>
      <c r="K1891" t="s">
        <v>204</v>
      </c>
      <c r="L1891">
        <v>0</v>
      </c>
      <c r="M1891">
        <v>4.3</v>
      </c>
      <c r="N1891">
        <v>1</v>
      </c>
      <c r="O1891">
        <v>0</v>
      </c>
      <c r="P1891">
        <v>0</v>
      </c>
      <c r="Q1891">
        <v>0</v>
      </c>
      <c r="R1891">
        <v>0</v>
      </c>
      <c r="S1891">
        <v>0</v>
      </c>
      <c r="T1891" t="s">
        <v>32</v>
      </c>
      <c r="U1891" t="s">
        <v>51</v>
      </c>
      <c r="V1891">
        <v>461</v>
      </c>
      <c r="W1891">
        <v>18</v>
      </c>
    </row>
    <row r="1892" spans="1:23" x14ac:dyDescent="0.3">
      <c r="A1892" t="s">
        <v>126</v>
      </c>
      <c r="B1892" t="s">
        <v>1749</v>
      </c>
      <c r="C1892" t="s">
        <v>124</v>
      </c>
      <c r="D1892" t="s">
        <v>1750</v>
      </c>
      <c r="E1892">
        <v>152000</v>
      </c>
      <c r="F1892" t="s">
        <v>27</v>
      </c>
      <c r="G1892" t="s">
        <v>28</v>
      </c>
      <c r="H1892" t="s">
        <v>29</v>
      </c>
      <c r="I1892" t="s">
        <v>64</v>
      </c>
      <c r="J1892">
        <v>1994</v>
      </c>
      <c r="K1892" t="s">
        <v>31</v>
      </c>
      <c r="L1892">
        <v>0</v>
      </c>
      <c r="M1892">
        <v>3.8</v>
      </c>
      <c r="N1892">
        <v>0</v>
      </c>
      <c r="O1892">
        <v>0</v>
      </c>
      <c r="P1892">
        <v>0</v>
      </c>
      <c r="Q1892">
        <v>1</v>
      </c>
      <c r="R1892">
        <v>0</v>
      </c>
      <c r="S1892">
        <v>1</v>
      </c>
      <c r="T1892" t="s">
        <v>1725</v>
      </c>
      <c r="U1892" t="s">
        <v>51</v>
      </c>
      <c r="V1892">
        <v>447</v>
      </c>
      <c r="W1892">
        <v>28</v>
      </c>
    </row>
    <row r="1893" spans="1:23" x14ac:dyDescent="0.3">
      <c r="A1893" t="s">
        <v>126</v>
      </c>
      <c r="B1893" t="s">
        <v>1749</v>
      </c>
      <c r="C1893" t="s">
        <v>124</v>
      </c>
      <c r="D1893" t="s">
        <v>1750</v>
      </c>
      <c r="E1893">
        <v>152000</v>
      </c>
      <c r="F1893" t="s">
        <v>27</v>
      </c>
      <c r="G1893" t="s">
        <v>28</v>
      </c>
      <c r="H1893" t="s">
        <v>29</v>
      </c>
      <c r="I1893" t="s">
        <v>64</v>
      </c>
      <c r="J1893">
        <v>1994</v>
      </c>
      <c r="K1893" t="s">
        <v>31</v>
      </c>
      <c r="L1893">
        <v>0</v>
      </c>
      <c r="M1893">
        <v>3.8</v>
      </c>
      <c r="N1893">
        <v>0</v>
      </c>
      <c r="O1893">
        <v>0</v>
      </c>
      <c r="P1893">
        <v>0</v>
      </c>
      <c r="Q1893">
        <v>1</v>
      </c>
      <c r="R1893">
        <v>0</v>
      </c>
      <c r="S1893">
        <v>1</v>
      </c>
      <c r="T1893" t="s">
        <v>1725</v>
      </c>
      <c r="U1893" t="s">
        <v>51</v>
      </c>
      <c r="V1893">
        <v>447</v>
      </c>
      <c r="W1893">
        <v>28</v>
      </c>
    </row>
    <row r="1894" spans="1:23" x14ac:dyDescent="0.3">
      <c r="A1894" t="s">
        <v>126</v>
      </c>
      <c r="B1894" t="s">
        <v>1749</v>
      </c>
      <c r="C1894" t="s">
        <v>124</v>
      </c>
      <c r="D1894" t="s">
        <v>1750</v>
      </c>
      <c r="E1894">
        <v>152000</v>
      </c>
      <c r="F1894" t="s">
        <v>27</v>
      </c>
      <c r="G1894" t="s">
        <v>28</v>
      </c>
      <c r="H1894" t="s">
        <v>29</v>
      </c>
      <c r="I1894" t="s">
        <v>64</v>
      </c>
      <c r="J1894">
        <v>1994</v>
      </c>
      <c r="K1894" t="s">
        <v>31</v>
      </c>
      <c r="L1894">
        <v>0</v>
      </c>
      <c r="M1894">
        <v>3.8</v>
      </c>
      <c r="N1894">
        <v>0</v>
      </c>
      <c r="O1894">
        <v>0</v>
      </c>
      <c r="P1894">
        <v>0</v>
      </c>
      <c r="Q1894">
        <v>1</v>
      </c>
      <c r="R1894">
        <v>0</v>
      </c>
      <c r="S1894">
        <v>1</v>
      </c>
      <c r="T1894" t="s">
        <v>1725</v>
      </c>
      <c r="U1894" t="s">
        <v>51</v>
      </c>
      <c r="V1894">
        <v>447</v>
      </c>
      <c r="W1894">
        <v>28</v>
      </c>
    </row>
    <row r="1895" spans="1:23" x14ac:dyDescent="0.3">
      <c r="A1895" t="s">
        <v>126</v>
      </c>
      <c r="B1895" t="s">
        <v>1749</v>
      </c>
      <c r="C1895" t="s">
        <v>124</v>
      </c>
      <c r="D1895" t="s">
        <v>1750</v>
      </c>
      <c r="E1895">
        <v>152000</v>
      </c>
      <c r="F1895" t="s">
        <v>27</v>
      </c>
      <c r="G1895" t="s">
        <v>28</v>
      </c>
      <c r="H1895" t="s">
        <v>29</v>
      </c>
      <c r="I1895" t="s">
        <v>64</v>
      </c>
      <c r="J1895">
        <v>1994</v>
      </c>
      <c r="K1895" t="s">
        <v>31</v>
      </c>
      <c r="L1895">
        <v>0</v>
      </c>
      <c r="M1895">
        <v>3.8</v>
      </c>
      <c r="N1895">
        <v>0</v>
      </c>
      <c r="O1895">
        <v>0</v>
      </c>
      <c r="P1895">
        <v>0</v>
      </c>
      <c r="Q1895">
        <v>1</v>
      </c>
      <c r="R1895">
        <v>0</v>
      </c>
      <c r="S1895">
        <v>1</v>
      </c>
      <c r="T1895" t="s">
        <v>1725</v>
      </c>
      <c r="U1895" t="s">
        <v>51</v>
      </c>
      <c r="V1895">
        <v>447</v>
      </c>
      <c r="W1895">
        <v>28</v>
      </c>
    </row>
    <row r="1896" spans="1:23" x14ac:dyDescent="0.3">
      <c r="A1896" t="s">
        <v>126</v>
      </c>
      <c r="B1896" t="s">
        <v>1749</v>
      </c>
      <c r="C1896" t="s">
        <v>124</v>
      </c>
      <c r="D1896" t="s">
        <v>1750</v>
      </c>
      <c r="E1896">
        <v>152000</v>
      </c>
      <c r="F1896" t="s">
        <v>27</v>
      </c>
      <c r="G1896" t="s">
        <v>28</v>
      </c>
      <c r="H1896" t="s">
        <v>29</v>
      </c>
      <c r="I1896" t="s">
        <v>64</v>
      </c>
      <c r="J1896">
        <v>1994</v>
      </c>
      <c r="K1896" t="s">
        <v>31</v>
      </c>
      <c r="L1896">
        <v>0</v>
      </c>
      <c r="M1896">
        <v>3.8</v>
      </c>
      <c r="N1896">
        <v>0</v>
      </c>
      <c r="O1896">
        <v>0</v>
      </c>
      <c r="P1896">
        <v>0</v>
      </c>
      <c r="Q1896">
        <v>1</v>
      </c>
      <c r="R1896">
        <v>0</v>
      </c>
      <c r="S1896">
        <v>1</v>
      </c>
      <c r="T1896" t="s">
        <v>1725</v>
      </c>
      <c r="U1896" t="s">
        <v>51</v>
      </c>
      <c r="V1896">
        <v>447</v>
      </c>
      <c r="W1896">
        <v>28</v>
      </c>
    </row>
    <row r="1897" spans="1:23" x14ac:dyDescent="0.3">
      <c r="A1897" t="s">
        <v>1918</v>
      </c>
      <c r="B1897" t="s">
        <v>1919</v>
      </c>
      <c r="C1897" t="s">
        <v>124</v>
      </c>
      <c r="D1897" t="s">
        <v>1920</v>
      </c>
      <c r="E1897">
        <v>152850</v>
      </c>
      <c r="F1897" t="s">
        <v>27</v>
      </c>
      <c r="G1897" t="s">
        <v>28</v>
      </c>
      <c r="H1897" t="s">
        <v>384</v>
      </c>
      <c r="I1897" t="s">
        <v>1921</v>
      </c>
      <c r="J1897">
        <v>1998</v>
      </c>
      <c r="K1897" t="s">
        <v>82</v>
      </c>
      <c r="L1897">
        <v>0</v>
      </c>
      <c r="M1897">
        <v>4.3</v>
      </c>
      <c r="N1897">
        <v>1</v>
      </c>
      <c r="O1897">
        <v>1</v>
      </c>
      <c r="P1897">
        <v>1</v>
      </c>
      <c r="Q1897">
        <v>0</v>
      </c>
      <c r="R1897">
        <v>0</v>
      </c>
      <c r="S1897">
        <v>1</v>
      </c>
      <c r="T1897" t="s">
        <v>1725</v>
      </c>
      <c r="U1897" t="s">
        <v>51</v>
      </c>
      <c r="V1897">
        <v>662</v>
      </c>
      <c r="W1897">
        <v>24</v>
      </c>
    </row>
    <row r="1898" spans="1:23" x14ac:dyDescent="0.3">
      <c r="A1898" t="s">
        <v>1741</v>
      </c>
      <c r="B1898" t="s">
        <v>1742</v>
      </c>
      <c r="C1898" t="s">
        <v>36</v>
      </c>
      <c r="D1898" t="s">
        <v>1743</v>
      </c>
      <c r="E1898">
        <v>153619</v>
      </c>
      <c r="F1898" t="s">
        <v>56</v>
      </c>
      <c r="G1898" t="s">
        <v>56</v>
      </c>
      <c r="H1898" t="s">
        <v>56</v>
      </c>
      <c r="I1898" t="s">
        <v>56</v>
      </c>
      <c r="K1898" t="s">
        <v>56</v>
      </c>
      <c r="L1898">
        <v>0</v>
      </c>
      <c r="N1898">
        <v>0</v>
      </c>
      <c r="O1898">
        <v>0</v>
      </c>
      <c r="P1898">
        <v>0</v>
      </c>
      <c r="Q1898">
        <v>1</v>
      </c>
      <c r="R1898">
        <v>0</v>
      </c>
      <c r="S1898">
        <v>1</v>
      </c>
      <c r="T1898" t="s">
        <v>1725</v>
      </c>
      <c r="U1898" t="s">
        <v>51</v>
      </c>
      <c r="V1898">
        <v>234</v>
      </c>
    </row>
    <row r="1899" spans="1:23" x14ac:dyDescent="0.3">
      <c r="A1899" t="s">
        <v>1741</v>
      </c>
      <c r="B1899" t="s">
        <v>1742</v>
      </c>
      <c r="C1899" t="s">
        <v>36</v>
      </c>
      <c r="D1899" t="s">
        <v>1743</v>
      </c>
      <c r="E1899">
        <v>153619</v>
      </c>
      <c r="F1899" t="s">
        <v>56</v>
      </c>
      <c r="G1899" t="s">
        <v>56</v>
      </c>
      <c r="H1899" t="s">
        <v>56</v>
      </c>
      <c r="I1899" t="s">
        <v>56</v>
      </c>
      <c r="K1899" t="s">
        <v>56</v>
      </c>
      <c r="L1899">
        <v>0</v>
      </c>
      <c r="N1899">
        <v>0</v>
      </c>
      <c r="O1899">
        <v>0</v>
      </c>
      <c r="P1899">
        <v>0</v>
      </c>
      <c r="Q1899">
        <v>1</v>
      </c>
      <c r="R1899">
        <v>0</v>
      </c>
      <c r="S1899">
        <v>1</v>
      </c>
      <c r="T1899" t="s">
        <v>1725</v>
      </c>
      <c r="U1899" t="s">
        <v>51</v>
      </c>
      <c r="V1899">
        <v>234</v>
      </c>
    </row>
    <row r="1900" spans="1:23" x14ac:dyDescent="0.3">
      <c r="A1900" t="s">
        <v>1741</v>
      </c>
      <c r="B1900" t="s">
        <v>1742</v>
      </c>
      <c r="C1900" t="s">
        <v>36</v>
      </c>
      <c r="D1900" t="s">
        <v>1743</v>
      </c>
      <c r="E1900">
        <v>153619</v>
      </c>
      <c r="F1900" t="s">
        <v>56</v>
      </c>
      <c r="G1900" t="s">
        <v>56</v>
      </c>
      <c r="H1900" t="s">
        <v>56</v>
      </c>
      <c r="I1900" t="s">
        <v>56</v>
      </c>
      <c r="K1900" t="s">
        <v>56</v>
      </c>
      <c r="L1900">
        <v>0</v>
      </c>
      <c r="N1900">
        <v>0</v>
      </c>
      <c r="O1900">
        <v>0</v>
      </c>
      <c r="P1900">
        <v>0</v>
      </c>
      <c r="Q1900">
        <v>1</v>
      </c>
      <c r="R1900">
        <v>0</v>
      </c>
      <c r="S1900">
        <v>1</v>
      </c>
      <c r="T1900" t="s">
        <v>1725</v>
      </c>
      <c r="U1900" t="s">
        <v>51</v>
      </c>
      <c r="V1900">
        <v>234</v>
      </c>
    </row>
    <row r="1901" spans="1:23" x14ac:dyDescent="0.3">
      <c r="A1901" t="s">
        <v>1741</v>
      </c>
      <c r="B1901" t="s">
        <v>1742</v>
      </c>
      <c r="C1901" t="s">
        <v>36</v>
      </c>
      <c r="D1901" t="s">
        <v>1743</v>
      </c>
      <c r="E1901">
        <v>153619</v>
      </c>
      <c r="F1901" t="s">
        <v>56</v>
      </c>
      <c r="G1901" t="s">
        <v>56</v>
      </c>
      <c r="H1901" t="s">
        <v>56</v>
      </c>
      <c r="I1901" t="s">
        <v>56</v>
      </c>
      <c r="K1901" t="s">
        <v>56</v>
      </c>
      <c r="L1901">
        <v>0</v>
      </c>
      <c r="N1901">
        <v>0</v>
      </c>
      <c r="O1901">
        <v>0</v>
      </c>
      <c r="P1901">
        <v>0</v>
      </c>
      <c r="Q1901">
        <v>1</v>
      </c>
      <c r="R1901">
        <v>0</v>
      </c>
      <c r="S1901">
        <v>1</v>
      </c>
      <c r="T1901" t="s">
        <v>1725</v>
      </c>
      <c r="U1901" t="s">
        <v>51</v>
      </c>
      <c r="V1901">
        <v>234</v>
      </c>
    </row>
    <row r="1902" spans="1:23" x14ac:dyDescent="0.3">
      <c r="A1902" t="s">
        <v>1741</v>
      </c>
      <c r="B1902" t="s">
        <v>1742</v>
      </c>
      <c r="C1902" t="s">
        <v>36</v>
      </c>
      <c r="D1902" t="s">
        <v>1743</v>
      </c>
      <c r="E1902">
        <v>153619</v>
      </c>
      <c r="F1902" t="s">
        <v>56</v>
      </c>
      <c r="G1902" t="s">
        <v>56</v>
      </c>
      <c r="H1902" t="s">
        <v>56</v>
      </c>
      <c r="I1902" t="s">
        <v>56</v>
      </c>
      <c r="K1902" t="s">
        <v>56</v>
      </c>
      <c r="L1902">
        <v>0</v>
      </c>
      <c r="N1902">
        <v>0</v>
      </c>
      <c r="O1902">
        <v>0</v>
      </c>
      <c r="P1902">
        <v>0</v>
      </c>
      <c r="Q1902">
        <v>1</v>
      </c>
      <c r="R1902">
        <v>0</v>
      </c>
      <c r="S1902">
        <v>1</v>
      </c>
      <c r="T1902" t="s">
        <v>1725</v>
      </c>
      <c r="U1902" t="s">
        <v>51</v>
      </c>
      <c r="V1902">
        <v>234</v>
      </c>
    </row>
    <row r="1903" spans="1:23" x14ac:dyDescent="0.3">
      <c r="A1903" t="s">
        <v>1952</v>
      </c>
      <c r="B1903" t="s">
        <v>1759</v>
      </c>
      <c r="C1903" t="s">
        <v>36</v>
      </c>
      <c r="D1903" t="s">
        <v>1953</v>
      </c>
      <c r="E1903">
        <v>154865</v>
      </c>
      <c r="F1903" t="s">
        <v>47</v>
      </c>
      <c r="G1903" t="s">
        <v>48</v>
      </c>
      <c r="H1903" t="s">
        <v>29</v>
      </c>
      <c r="I1903" t="s">
        <v>69</v>
      </c>
      <c r="J1903">
        <v>2008</v>
      </c>
      <c r="K1903" t="s">
        <v>50</v>
      </c>
      <c r="L1903">
        <v>0</v>
      </c>
      <c r="M1903">
        <v>4.2</v>
      </c>
      <c r="N1903">
        <v>1</v>
      </c>
      <c r="O1903">
        <v>0</v>
      </c>
      <c r="P1903">
        <v>1</v>
      </c>
      <c r="Q1903">
        <v>1</v>
      </c>
      <c r="R1903">
        <v>0</v>
      </c>
      <c r="S1903">
        <v>0</v>
      </c>
      <c r="T1903" t="s">
        <v>1725</v>
      </c>
      <c r="U1903" t="s">
        <v>51</v>
      </c>
      <c r="V1903">
        <v>155</v>
      </c>
      <c r="W1903">
        <v>14</v>
      </c>
    </row>
    <row r="1904" spans="1:23" x14ac:dyDescent="0.3">
      <c r="A1904" t="s">
        <v>57</v>
      </c>
      <c r="B1904" t="s">
        <v>58</v>
      </c>
      <c r="C1904" t="s">
        <v>36</v>
      </c>
      <c r="D1904" t="s">
        <v>59</v>
      </c>
      <c r="E1904">
        <v>155000</v>
      </c>
      <c r="F1904" t="s">
        <v>60</v>
      </c>
      <c r="G1904" t="s">
        <v>48</v>
      </c>
      <c r="H1904" t="s">
        <v>56</v>
      </c>
      <c r="I1904" t="s">
        <v>56</v>
      </c>
      <c r="K1904" t="s">
        <v>50</v>
      </c>
      <c r="L1904">
        <v>0</v>
      </c>
      <c r="N1904">
        <v>1</v>
      </c>
      <c r="O1904">
        <v>0</v>
      </c>
      <c r="P1904">
        <v>0</v>
      </c>
      <c r="Q1904">
        <v>1</v>
      </c>
      <c r="R1904">
        <v>0</v>
      </c>
      <c r="S1904">
        <v>0</v>
      </c>
      <c r="T1904" t="s">
        <v>32</v>
      </c>
      <c r="U1904" t="s">
        <v>42</v>
      </c>
      <c r="V1904">
        <v>522</v>
      </c>
    </row>
    <row r="1905" spans="1:22" x14ac:dyDescent="0.3">
      <c r="A1905" t="s">
        <v>481</v>
      </c>
      <c r="B1905" t="s">
        <v>183</v>
      </c>
      <c r="C1905" t="s">
        <v>36</v>
      </c>
      <c r="D1905" t="s">
        <v>482</v>
      </c>
      <c r="E1905">
        <v>155000</v>
      </c>
      <c r="F1905" t="s">
        <v>60</v>
      </c>
      <c r="G1905" t="s">
        <v>48</v>
      </c>
      <c r="H1905" t="s">
        <v>56</v>
      </c>
      <c r="I1905" t="s">
        <v>56</v>
      </c>
      <c r="K1905" t="s">
        <v>50</v>
      </c>
      <c r="L1905">
        <v>1</v>
      </c>
      <c r="M1905">
        <v>2</v>
      </c>
      <c r="N1905">
        <v>1</v>
      </c>
      <c r="O1905">
        <v>0</v>
      </c>
      <c r="P1905">
        <v>0</v>
      </c>
      <c r="Q1905">
        <v>0</v>
      </c>
      <c r="R1905">
        <v>1</v>
      </c>
      <c r="S1905">
        <v>1</v>
      </c>
      <c r="T1905" t="s">
        <v>32</v>
      </c>
      <c r="U1905" t="s">
        <v>51</v>
      </c>
      <c r="V1905">
        <v>194</v>
      </c>
    </row>
    <row r="1906" spans="1:22" x14ac:dyDescent="0.3">
      <c r="A1906" t="s">
        <v>57</v>
      </c>
      <c r="B1906" t="s">
        <v>58</v>
      </c>
      <c r="C1906" t="s">
        <v>36</v>
      </c>
      <c r="D1906" t="s">
        <v>59</v>
      </c>
      <c r="E1906">
        <v>155000</v>
      </c>
      <c r="F1906" t="s">
        <v>60</v>
      </c>
      <c r="G1906" t="s">
        <v>48</v>
      </c>
      <c r="H1906" t="s">
        <v>56</v>
      </c>
      <c r="I1906" t="s">
        <v>56</v>
      </c>
      <c r="K1906" t="s">
        <v>50</v>
      </c>
      <c r="L1906">
        <v>0</v>
      </c>
      <c r="N1906">
        <v>1</v>
      </c>
      <c r="O1906">
        <v>0</v>
      </c>
      <c r="P1906">
        <v>0</v>
      </c>
      <c r="Q1906">
        <v>1</v>
      </c>
      <c r="R1906">
        <v>0</v>
      </c>
      <c r="S1906">
        <v>0</v>
      </c>
      <c r="T1906" t="s">
        <v>32</v>
      </c>
      <c r="U1906" t="s">
        <v>42</v>
      </c>
      <c r="V1906">
        <v>522</v>
      </c>
    </row>
    <row r="1907" spans="1:22" x14ac:dyDescent="0.3">
      <c r="A1907" t="s">
        <v>57</v>
      </c>
      <c r="B1907" t="s">
        <v>58</v>
      </c>
      <c r="C1907" t="s">
        <v>36</v>
      </c>
      <c r="D1907" t="s">
        <v>59</v>
      </c>
      <c r="E1907">
        <v>155000</v>
      </c>
      <c r="F1907" t="s">
        <v>60</v>
      </c>
      <c r="G1907" t="s">
        <v>48</v>
      </c>
      <c r="H1907" t="s">
        <v>56</v>
      </c>
      <c r="I1907" t="s">
        <v>56</v>
      </c>
      <c r="K1907" t="s">
        <v>50</v>
      </c>
      <c r="L1907">
        <v>0</v>
      </c>
      <c r="N1907">
        <v>1</v>
      </c>
      <c r="O1907">
        <v>0</v>
      </c>
      <c r="P1907">
        <v>0</v>
      </c>
      <c r="Q1907">
        <v>1</v>
      </c>
      <c r="R1907">
        <v>0</v>
      </c>
      <c r="S1907">
        <v>0</v>
      </c>
      <c r="T1907" t="s">
        <v>32</v>
      </c>
      <c r="U1907" t="s">
        <v>42</v>
      </c>
      <c r="V1907">
        <v>522</v>
      </c>
    </row>
    <row r="1908" spans="1:22" x14ac:dyDescent="0.3">
      <c r="A1908" t="s">
        <v>57</v>
      </c>
      <c r="B1908" t="s">
        <v>58</v>
      </c>
      <c r="C1908" t="s">
        <v>36</v>
      </c>
      <c r="D1908" t="s">
        <v>59</v>
      </c>
      <c r="E1908">
        <v>155000</v>
      </c>
      <c r="F1908" t="s">
        <v>60</v>
      </c>
      <c r="G1908" t="s">
        <v>48</v>
      </c>
      <c r="H1908" t="s">
        <v>56</v>
      </c>
      <c r="I1908" t="s">
        <v>56</v>
      </c>
      <c r="K1908" t="s">
        <v>50</v>
      </c>
      <c r="L1908">
        <v>0</v>
      </c>
      <c r="N1908">
        <v>1</v>
      </c>
      <c r="O1908">
        <v>0</v>
      </c>
      <c r="P1908">
        <v>0</v>
      </c>
      <c r="Q1908">
        <v>1</v>
      </c>
      <c r="R1908">
        <v>0</v>
      </c>
      <c r="S1908">
        <v>0</v>
      </c>
      <c r="T1908" t="s">
        <v>32</v>
      </c>
      <c r="U1908" t="s">
        <v>42</v>
      </c>
      <c r="V1908">
        <v>522</v>
      </c>
    </row>
    <row r="1909" spans="1:22" x14ac:dyDescent="0.3">
      <c r="A1909" t="s">
        <v>57</v>
      </c>
      <c r="B1909" t="s">
        <v>58</v>
      </c>
      <c r="C1909" t="s">
        <v>36</v>
      </c>
      <c r="D1909" t="s">
        <v>59</v>
      </c>
      <c r="E1909">
        <v>155000</v>
      </c>
      <c r="F1909" t="s">
        <v>60</v>
      </c>
      <c r="G1909" t="s">
        <v>48</v>
      </c>
      <c r="H1909" t="s">
        <v>56</v>
      </c>
      <c r="I1909" t="s">
        <v>56</v>
      </c>
      <c r="K1909" t="s">
        <v>50</v>
      </c>
      <c r="L1909">
        <v>0</v>
      </c>
      <c r="N1909">
        <v>1</v>
      </c>
      <c r="O1909">
        <v>0</v>
      </c>
      <c r="P1909">
        <v>0</v>
      </c>
      <c r="Q1909">
        <v>1</v>
      </c>
      <c r="R1909">
        <v>0</v>
      </c>
      <c r="S1909">
        <v>0</v>
      </c>
      <c r="T1909" t="s">
        <v>32</v>
      </c>
      <c r="U1909" t="s">
        <v>42</v>
      </c>
      <c r="V1909">
        <v>522</v>
      </c>
    </row>
    <row r="1910" spans="1:22" x14ac:dyDescent="0.3">
      <c r="A1910" t="s">
        <v>57</v>
      </c>
      <c r="B1910" t="s">
        <v>58</v>
      </c>
      <c r="C1910" t="s">
        <v>36</v>
      </c>
      <c r="D1910" t="s">
        <v>59</v>
      </c>
      <c r="E1910">
        <v>155000</v>
      </c>
      <c r="F1910" t="s">
        <v>60</v>
      </c>
      <c r="G1910" t="s">
        <v>48</v>
      </c>
      <c r="H1910" t="s">
        <v>56</v>
      </c>
      <c r="I1910" t="s">
        <v>56</v>
      </c>
      <c r="K1910" t="s">
        <v>50</v>
      </c>
      <c r="L1910">
        <v>0</v>
      </c>
      <c r="N1910">
        <v>1</v>
      </c>
      <c r="O1910">
        <v>0</v>
      </c>
      <c r="P1910">
        <v>0</v>
      </c>
      <c r="Q1910">
        <v>1</v>
      </c>
      <c r="R1910">
        <v>0</v>
      </c>
      <c r="S1910">
        <v>0</v>
      </c>
      <c r="T1910" t="s">
        <v>32</v>
      </c>
      <c r="U1910" t="s">
        <v>42</v>
      </c>
      <c r="V1910">
        <v>522</v>
      </c>
    </row>
    <row r="1911" spans="1:22" x14ac:dyDescent="0.3">
      <c r="A1911" t="s">
        <v>57</v>
      </c>
      <c r="B1911" t="s">
        <v>58</v>
      </c>
      <c r="C1911" t="s">
        <v>36</v>
      </c>
      <c r="D1911" t="s">
        <v>59</v>
      </c>
      <c r="E1911">
        <v>155000</v>
      </c>
      <c r="F1911" t="s">
        <v>60</v>
      </c>
      <c r="G1911" t="s">
        <v>48</v>
      </c>
      <c r="H1911" t="s">
        <v>56</v>
      </c>
      <c r="I1911" t="s">
        <v>56</v>
      </c>
      <c r="K1911" t="s">
        <v>50</v>
      </c>
      <c r="L1911">
        <v>0</v>
      </c>
      <c r="N1911">
        <v>1</v>
      </c>
      <c r="O1911">
        <v>0</v>
      </c>
      <c r="P1911">
        <v>0</v>
      </c>
      <c r="Q1911">
        <v>1</v>
      </c>
      <c r="R1911">
        <v>0</v>
      </c>
      <c r="S1911">
        <v>0</v>
      </c>
      <c r="T1911" t="s">
        <v>32</v>
      </c>
      <c r="U1911" t="s">
        <v>42</v>
      </c>
      <c r="V1911">
        <v>522</v>
      </c>
    </row>
    <row r="1912" spans="1:22" x14ac:dyDescent="0.3">
      <c r="A1912" t="s">
        <v>57</v>
      </c>
      <c r="B1912" t="s">
        <v>58</v>
      </c>
      <c r="C1912" t="s">
        <v>36</v>
      </c>
      <c r="D1912" t="s">
        <v>59</v>
      </c>
      <c r="E1912">
        <v>155000</v>
      </c>
      <c r="F1912" t="s">
        <v>60</v>
      </c>
      <c r="G1912" t="s">
        <v>48</v>
      </c>
      <c r="H1912" t="s">
        <v>56</v>
      </c>
      <c r="I1912" t="s">
        <v>56</v>
      </c>
      <c r="K1912" t="s">
        <v>50</v>
      </c>
      <c r="L1912">
        <v>0</v>
      </c>
      <c r="N1912">
        <v>1</v>
      </c>
      <c r="O1912">
        <v>0</v>
      </c>
      <c r="P1912">
        <v>0</v>
      </c>
      <c r="Q1912">
        <v>1</v>
      </c>
      <c r="R1912">
        <v>0</v>
      </c>
      <c r="S1912">
        <v>0</v>
      </c>
      <c r="T1912" t="s">
        <v>32</v>
      </c>
      <c r="U1912" t="s">
        <v>42</v>
      </c>
      <c r="V1912">
        <v>522</v>
      </c>
    </row>
    <row r="1913" spans="1:22" x14ac:dyDescent="0.3">
      <c r="A1913" t="s">
        <v>57</v>
      </c>
      <c r="B1913" t="s">
        <v>58</v>
      </c>
      <c r="C1913" t="s">
        <v>36</v>
      </c>
      <c r="D1913" t="s">
        <v>59</v>
      </c>
      <c r="E1913">
        <v>155000</v>
      </c>
      <c r="F1913" t="s">
        <v>60</v>
      </c>
      <c r="G1913" t="s">
        <v>48</v>
      </c>
      <c r="H1913" t="s">
        <v>56</v>
      </c>
      <c r="I1913" t="s">
        <v>56</v>
      </c>
      <c r="K1913" t="s">
        <v>50</v>
      </c>
      <c r="L1913">
        <v>0</v>
      </c>
      <c r="N1913">
        <v>1</v>
      </c>
      <c r="O1913">
        <v>0</v>
      </c>
      <c r="P1913">
        <v>0</v>
      </c>
      <c r="Q1913">
        <v>1</v>
      </c>
      <c r="R1913">
        <v>0</v>
      </c>
      <c r="S1913">
        <v>0</v>
      </c>
      <c r="T1913" t="s">
        <v>32</v>
      </c>
      <c r="U1913" t="s">
        <v>42</v>
      </c>
      <c r="V1913">
        <v>522</v>
      </c>
    </row>
    <row r="1914" spans="1:22" x14ac:dyDescent="0.3">
      <c r="A1914" t="s">
        <v>57</v>
      </c>
      <c r="B1914" t="s">
        <v>58</v>
      </c>
      <c r="C1914" t="s">
        <v>36</v>
      </c>
      <c r="D1914" t="s">
        <v>59</v>
      </c>
      <c r="E1914">
        <v>155000</v>
      </c>
      <c r="F1914" t="s">
        <v>60</v>
      </c>
      <c r="G1914" t="s">
        <v>48</v>
      </c>
      <c r="H1914" t="s">
        <v>56</v>
      </c>
      <c r="I1914" t="s">
        <v>56</v>
      </c>
      <c r="K1914" t="s">
        <v>50</v>
      </c>
      <c r="L1914">
        <v>0</v>
      </c>
      <c r="N1914">
        <v>1</v>
      </c>
      <c r="O1914">
        <v>0</v>
      </c>
      <c r="P1914">
        <v>0</v>
      </c>
      <c r="Q1914">
        <v>1</v>
      </c>
      <c r="R1914">
        <v>0</v>
      </c>
      <c r="S1914">
        <v>0</v>
      </c>
      <c r="T1914" t="s">
        <v>32</v>
      </c>
      <c r="U1914" t="s">
        <v>42</v>
      </c>
      <c r="V1914">
        <v>522</v>
      </c>
    </row>
    <row r="1915" spans="1:22" x14ac:dyDescent="0.3">
      <c r="A1915" t="s">
        <v>57</v>
      </c>
      <c r="B1915" t="s">
        <v>58</v>
      </c>
      <c r="C1915" t="s">
        <v>36</v>
      </c>
      <c r="D1915" t="s">
        <v>59</v>
      </c>
      <c r="E1915">
        <v>155000</v>
      </c>
      <c r="F1915" t="s">
        <v>60</v>
      </c>
      <c r="G1915" t="s">
        <v>48</v>
      </c>
      <c r="H1915" t="s">
        <v>56</v>
      </c>
      <c r="I1915" t="s">
        <v>56</v>
      </c>
      <c r="K1915" t="s">
        <v>50</v>
      </c>
      <c r="L1915">
        <v>0</v>
      </c>
      <c r="N1915">
        <v>1</v>
      </c>
      <c r="O1915">
        <v>0</v>
      </c>
      <c r="P1915">
        <v>0</v>
      </c>
      <c r="Q1915">
        <v>1</v>
      </c>
      <c r="R1915">
        <v>0</v>
      </c>
      <c r="S1915">
        <v>0</v>
      </c>
      <c r="T1915" t="s">
        <v>32</v>
      </c>
      <c r="U1915" t="s">
        <v>42</v>
      </c>
      <c r="V1915">
        <v>522</v>
      </c>
    </row>
    <row r="1916" spans="1:22" x14ac:dyDescent="0.3">
      <c r="A1916" t="s">
        <v>57</v>
      </c>
      <c r="B1916" t="s">
        <v>58</v>
      </c>
      <c r="C1916" t="s">
        <v>36</v>
      </c>
      <c r="D1916" t="s">
        <v>59</v>
      </c>
      <c r="E1916">
        <v>155000</v>
      </c>
      <c r="F1916" t="s">
        <v>60</v>
      </c>
      <c r="G1916" t="s">
        <v>48</v>
      </c>
      <c r="H1916" t="s">
        <v>56</v>
      </c>
      <c r="I1916" t="s">
        <v>56</v>
      </c>
      <c r="K1916" t="s">
        <v>50</v>
      </c>
      <c r="L1916">
        <v>0</v>
      </c>
      <c r="N1916">
        <v>1</v>
      </c>
      <c r="O1916">
        <v>0</v>
      </c>
      <c r="P1916">
        <v>0</v>
      </c>
      <c r="Q1916">
        <v>1</v>
      </c>
      <c r="R1916">
        <v>0</v>
      </c>
      <c r="S1916">
        <v>0</v>
      </c>
      <c r="T1916" t="s">
        <v>32</v>
      </c>
      <c r="U1916" t="s">
        <v>42</v>
      </c>
      <c r="V1916">
        <v>522</v>
      </c>
    </row>
    <row r="1917" spans="1:22" x14ac:dyDescent="0.3">
      <c r="A1917" t="s">
        <v>57</v>
      </c>
      <c r="B1917" t="s">
        <v>58</v>
      </c>
      <c r="C1917" t="s">
        <v>36</v>
      </c>
      <c r="D1917" t="s">
        <v>59</v>
      </c>
      <c r="E1917">
        <v>155000</v>
      </c>
      <c r="F1917" t="s">
        <v>60</v>
      </c>
      <c r="G1917" t="s">
        <v>48</v>
      </c>
      <c r="H1917" t="s">
        <v>56</v>
      </c>
      <c r="I1917" t="s">
        <v>56</v>
      </c>
      <c r="K1917" t="s">
        <v>50</v>
      </c>
      <c r="L1917">
        <v>0</v>
      </c>
      <c r="N1917">
        <v>1</v>
      </c>
      <c r="O1917">
        <v>0</v>
      </c>
      <c r="P1917">
        <v>0</v>
      </c>
      <c r="Q1917">
        <v>1</v>
      </c>
      <c r="R1917">
        <v>0</v>
      </c>
      <c r="S1917">
        <v>0</v>
      </c>
      <c r="T1917" t="s">
        <v>32</v>
      </c>
      <c r="U1917" t="s">
        <v>42</v>
      </c>
      <c r="V1917">
        <v>522</v>
      </c>
    </row>
    <row r="1918" spans="1:22" x14ac:dyDescent="0.3">
      <c r="A1918" t="s">
        <v>57</v>
      </c>
      <c r="B1918" t="s">
        <v>58</v>
      </c>
      <c r="C1918" t="s">
        <v>36</v>
      </c>
      <c r="D1918" t="s">
        <v>59</v>
      </c>
      <c r="E1918">
        <v>155000</v>
      </c>
      <c r="F1918" t="s">
        <v>60</v>
      </c>
      <c r="G1918" t="s">
        <v>48</v>
      </c>
      <c r="H1918" t="s">
        <v>56</v>
      </c>
      <c r="I1918" t="s">
        <v>56</v>
      </c>
      <c r="K1918" t="s">
        <v>50</v>
      </c>
      <c r="L1918">
        <v>0</v>
      </c>
      <c r="N1918">
        <v>1</v>
      </c>
      <c r="O1918">
        <v>0</v>
      </c>
      <c r="P1918">
        <v>0</v>
      </c>
      <c r="Q1918">
        <v>1</v>
      </c>
      <c r="R1918">
        <v>0</v>
      </c>
      <c r="S1918">
        <v>0</v>
      </c>
      <c r="T1918" t="s">
        <v>32</v>
      </c>
      <c r="U1918" t="s">
        <v>42</v>
      </c>
      <c r="V1918">
        <v>522</v>
      </c>
    </row>
    <row r="1919" spans="1:22" x14ac:dyDescent="0.3">
      <c r="A1919" t="s">
        <v>57</v>
      </c>
      <c r="B1919" t="s">
        <v>58</v>
      </c>
      <c r="C1919" t="s">
        <v>36</v>
      </c>
      <c r="D1919" t="s">
        <v>59</v>
      </c>
      <c r="E1919">
        <v>155000</v>
      </c>
      <c r="F1919" t="s">
        <v>60</v>
      </c>
      <c r="G1919" t="s">
        <v>48</v>
      </c>
      <c r="H1919" t="s">
        <v>56</v>
      </c>
      <c r="I1919" t="s">
        <v>56</v>
      </c>
      <c r="K1919" t="s">
        <v>50</v>
      </c>
      <c r="L1919">
        <v>0</v>
      </c>
      <c r="N1919">
        <v>1</v>
      </c>
      <c r="O1919">
        <v>0</v>
      </c>
      <c r="P1919">
        <v>0</v>
      </c>
      <c r="Q1919">
        <v>1</v>
      </c>
      <c r="R1919">
        <v>0</v>
      </c>
      <c r="S1919">
        <v>0</v>
      </c>
      <c r="T1919" t="s">
        <v>32</v>
      </c>
      <c r="U1919" t="s">
        <v>42</v>
      </c>
      <c r="V1919">
        <v>522</v>
      </c>
    </row>
    <row r="1920" spans="1:22" x14ac:dyDescent="0.3">
      <c r="A1920" t="s">
        <v>57</v>
      </c>
      <c r="B1920" t="s">
        <v>58</v>
      </c>
      <c r="C1920" t="s">
        <v>36</v>
      </c>
      <c r="D1920" t="s">
        <v>59</v>
      </c>
      <c r="E1920">
        <v>155000</v>
      </c>
      <c r="F1920" t="s">
        <v>60</v>
      </c>
      <c r="G1920" t="s">
        <v>48</v>
      </c>
      <c r="H1920" t="s">
        <v>56</v>
      </c>
      <c r="I1920" t="s">
        <v>56</v>
      </c>
      <c r="K1920" t="s">
        <v>50</v>
      </c>
      <c r="L1920">
        <v>0</v>
      </c>
      <c r="N1920">
        <v>1</v>
      </c>
      <c r="O1920">
        <v>0</v>
      </c>
      <c r="P1920">
        <v>0</v>
      </c>
      <c r="Q1920">
        <v>1</v>
      </c>
      <c r="R1920">
        <v>0</v>
      </c>
      <c r="S1920">
        <v>0</v>
      </c>
      <c r="T1920" t="s">
        <v>32</v>
      </c>
      <c r="U1920" t="s">
        <v>42</v>
      </c>
      <c r="V1920">
        <v>522</v>
      </c>
    </row>
    <row r="1921" spans="1:23" x14ac:dyDescent="0.3">
      <c r="A1921" t="s">
        <v>57</v>
      </c>
      <c r="B1921" t="s">
        <v>58</v>
      </c>
      <c r="C1921" t="s">
        <v>36</v>
      </c>
      <c r="D1921" t="s">
        <v>59</v>
      </c>
      <c r="E1921">
        <v>155000</v>
      </c>
      <c r="F1921" t="s">
        <v>60</v>
      </c>
      <c r="G1921" t="s">
        <v>48</v>
      </c>
      <c r="H1921" t="s">
        <v>56</v>
      </c>
      <c r="I1921" t="s">
        <v>56</v>
      </c>
      <c r="K1921" t="s">
        <v>50</v>
      </c>
      <c r="L1921">
        <v>0</v>
      </c>
      <c r="N1921">
        <v>1</v>
      </c>
      <c r="O1921">
        <v>0</v>
      </c>
      <c r="P1921">
        <v>0</v>
      </c>
      <c r="Q1921">
        <v>1</v>
      </c>
      <c r="R1921">
        <v>0</v>
      </c>
      <c r="S1921">
        <v>0</v>
      </c>
      <c r="T1921" t="s">
        <v>32</v>
      </c>
      <c r="U1921" t="s">
        <v>42</v>
      </c>
      <c r="V1921">
        <v>522</v>
      </c>
    </row>
    <row r="1922" spans="1:23" x14ac:dyDescent="0.3">
      <c r="A1922" t="s">
        <v>57</v>
      </c>
      <c r="B1922" t="s">
        <v>58</v>
      </c>
      <c r="C1922" t="s">
        <v>36</v>
      </c>
      <c r="D1922" t="s">
        <v>59</v>
      </c>
      <c r="E1922">
        <v>155000</v>
      </c>
      <c r="F1922" t="s">
        <v>60</v>
      </c>
      <c r="G1922" t="s">
        <v>48</v>
      </c>
      <c r="H1922" t="s">
        <v>56</v>
      </c>
      <c r="I1922" t="s">
        <v>56</v>
      </c>
      <c r="K1922" t="s">
        <v>50</v>
      </c>
      <c r="L1922">
        <v>0</v>
      </c>
      <c r="N1922">
        <v>1</v>
      </c>
      <c r="O1922">
        <v>0</v>
      </c>
      <c r="P1922">
        <v>0</v>
      </c>
      <c r="Q1922">
        <v>1</v>
      </c>
      <c r="R1922">
        <v>0</v>
      </c>
      <c r="S1922">
        <v>0</v>
      </c>
      <c r="T1922" t="s">
        <v>32</v>
      </c>
      <c r="U1922" t="s">
        <v>42</v>
      </c>
      <c r="V1922">
        <v>522</v>
      </c>
    </row>
    <row r="1923" spans="1:23" x14ac:dyDescent="0.3">
      <c r="A1923" t="s">
        <v>57</v>
      </c>
      <c r="B1923" t="s">
        <v>58</v>
      </c>
      <c r="C1923" t="s">
        <v>36</v>
      </c>
      <c r="D1923" t="s">
        <v>59</v>
      </c>
      <c r="E1923">
        <v>155000</v>
      </c>
      <c r="F1923" t="s">
        <v>60</v>
      </c>
      <c r="G1923" t="s">
        <v>48</v>
      </c>
      <c r="H1923" t="s">
        <v>56</v>
      </c>
      <c r="I1923" t="s">
        <v>56</v>
      </c>
      <c r="K1923" t="s">
        <v>50</v>
      </c>
      <c r="L1923">
        <v>0</v>
      </c>
      <c r="N1923">
        <v>1</v>
      </c>
      <c r="O1923">
        <v>0</v>
      </c>
      <c r="P1923">
        <v>0</v>
      </c>
      <c r="Q1923">
        <v>1</v>
      </c>
      <c r="R1923">
        <v>0</v>
      </c>
      <c r="S1923">
        <v>0</v>
      </c>
      <c r="T1923" t="s">
        <v>32</v>
      </c>
      <c r="U1923" t="s">
        <v>42</v>
      </c>
      <c r="V1923">
        <v>522</v>
      </c>
    </row>
    <row r="1924" spans="1:23" x14ac:dyDescent="0.3">
      <c r="A1924" t="s">
        <v>608</v>
      </c>
      <c r="B1924" t="s">
        <v>609</v>
      </c>
      <c r="C1924" t="s">
        <v>36</v>
      </c>
      <c r="D1924" t="s">
        <v>610</v>
      </c>
      <c r="E1924">
        <v>155000</v>
      </c>
      <c r="F1924" t="s">
        <v>85</v>
      </c>
      <c r="G1924" t="s">
        <v>68</v>
      </c>
      <c r="H1924" t="s">
        <v>110</v>
      </c>
      <c r="I1924" t="s">
        <v>415</v>
      </c>
      <c r="J1924">
        <v>1999</v>
      </c>
      <c r="K1924" t="s">
        <v>166</v>
      </c>
      <c r="L1924">
        <v>0</v>
      </c>
      <c r="M1924">
        <v>3.7</v>
      </c>
      <c r="N1924">
        <v>1</v>
      </c>
      <c r="O1924">
        <v>0</v>
      </c>
      <c r="P1924">
        <v>0</v>
      </c>
      <c r="Q1924">
        <v>1</v>
      </c>
      <c r="R1924">
        <v>0</v>
      </c>
      <c r="S1924">
        <v>1</v>
      </c>
      <c r="T1924" t="s">
        <v>32</v>
      </c>
      <c r="U1924" t="s">
        <v>51</v>
      </c>
      <c r="V1924">
        <v>594</v>
      </c>
      <c r="W1924">
        <v>23</v>
      </c>
    </row>
    <row r="1925" spans="1:23" x14ac:dyDescent="0.3">
      <c r="A1925" t="s">
        <v>819</v>
      </c>
      <c r="B1925" t="s">
        <v>58</v>
      </c>
      <c r="C1925" t="s">
        <v>820</v>
      </c>
      <c r="D1925" t="s">
        <v>821</v>
      </c>
      <c r="E1925">
        <v>155000</v>
      </c>
      <c r="F1925" t="s">
        <v>151</v>
      </c>
      <c r="G1925" t="s">
        <v>48</v>
      </c>
      <c r="H1925" t="s">
        <v>29</v>
      </c>
      <c r="I1925" t="s">
        <v>69</v>
      </c>
      <c r="K1925" t="s">
        <v>50</v>
      </c>
      <c r="L1925">
        <v>0</v>
      </c>
      <c r="M1925">
        <v>4</v>
      </c>
      <c r="N1925">
        <v>1</v>
      </c>
      <c r="O1925">
        <v>1</v>
      </c>
      <c r="P1925">
        <v>0</v>
      </c>
      <c r="Q1925">
        <v>0</v>
      </c>
      <c r="R1925">
        <v>1</v>
      </c>
      <c r="S1925">
        <v>1</v>
      </c>
      <c r="T1925" t="s">
        <v>32</v>
      </c>
      <c r="U1925" t="s">
        <v>51</v>
      </c>
      <c r="V1925">
        <v>539</v>
      </c>
    </row>
    <row r="1926" spans="1:23" x14ac:dyDescent="0.3">
      <c r="A1926" t="s">
        <v>608</v>
      </c>
      <c r="B1926" t="s">
        <v>609</v>
      </c>
      <c r="C1926" t="s">
        <v>36</v>
      </c>
      <c r="D1926" t="s">
        <v>610</v>
      </c>
      <c r="E1926">
        <v>155000</v>
      </c>
      <c r="F1926" t="s">
        <v>85</v>
      </c>
      <c r="G1926" t="s">
        <v>68</v>
      </c>
      <c r="H1926" t="s">
        <v>110</v>
      </c>
      <c r="I1926" t="s">
        <v>415</v>
      </c>
      <c r="J1926">
        <v>1999</v>
      </c>
      <c r="K1926" t="s">
        <v>166</v>
      </c>
      <c r="L1926">
        <v>0</v>
      </c>
      <c r="M1926">
        <v>3.7</v>
      </c>
      <c r="N1926">
        <v>1</v>
      </c>
      <c r="O1926">
        <v>0</v>
      </c>
      <c r="P1926">
        <v>0</v>
      </c>
      <c r="Q1926">
        <v>1</v>
      </c>
      <c r="R1926">
        <v>0</v>
      </c>
      <c r="S1926">
        <v>1</v>
      </c>
      <c r="T1926" t="s">
        <v>32</v>
      </c>
      <c r="U1926" t="s">
        <v>51</v>
      </c>
      <c r="V1926">
        <v>594</v>
      </c>
      <c r="W1926">
        <v>23</v>
      </c>
    </row>
    <row r="1927" spans="1:23" x14ac:dyDescent="0.3">
      <c r="A1927" t="s">
        <v>819</v>
      </c>
      <c r="B1927" t="s">
        <v>58</v>
      </c>
      <c r="C1927" t="s">
        <v>820</v>
      </c>
      <c r="D1927" t="s">
        <v>821</v>
      </c>
      <c r="E1927">
        <v>155000</v>
      </c>
      <c r="F1927" t="s">
        <v>151</v>
      </c>
      <c r="G1927" t="s">
        <v>48</v>
      </c>
      <c r="H1927" t="s">
        <v>29</v>
      </c>
      <c r="I1927" t="s">
        <v>69</v>
      </c>
      <c r="K1927" t="s">
        <v>50</v>
      </c>
      <c r="L1927">
        <v>0</v>
      </c>
      <c r="M1927">
        <v>4</v>
      </c>
      <c r="N1927">
        <v>1</v>
      </c>
      <c r="O1927">
        <v>1</v>
      </c>
      <c r="P1927">
        <v>0</v>
      </c>
      <c r="Q1927">
        <v>0</v>
      </c>
      <c r="R1927">
        <v>1</v>
      </c>
      <c r="S1927">
        <v>1</v>
      </c>
      <c r="T1927" t="s">
        <v>32</v>
      </c>
      <c r="U1927" t="s">
        <v>51</v>
      </c>
      <c r="V1927">
        <v>539</v>
      </c>
    </row>
    <row r="1928" spans="1:23" x14ac:dyDescent="0.3">
      <c r="A1928" t="s">
        <v>1186</v>
      </c>
      <c r="B1928" t="s">
        <v>1187</v>
      </c>
      <c r="C1928" t="s">
        <v>36</v>
      </c>
      <c r="D1928" t="s">
        <v>1188</v>
      </c>
      <c r="E1928">
        <v>155000</v>
      </c>
      <c r="F1928" t="s">
        <v>151</v>
      </c>
      <c r="G1928" t="s">
        <v>48</v>
      </c>
      <c r="H1928" t="s">
        <v>29</v>
      </c>
      <c r="I1928" t="s">
        <v>69</v>
      </c>
      <c r="J1928">
        <v>2003</v>
      </c>
      <c r="K1928" t="s">
        <v>166</v>
      </c>
      <c r="L1928">
        <v>1</v>
      </c>
      <c r="M1928">
        <v>4.4000000000000004</v>
      </c>
      <c r="N1928">
        <v>1</v>
      </c>
      <c r="O1928">
        <v>0</v>
      </c>
      <c r="P1928">
        <v>0</v>
      </c>
      <c r="Q1928">
        <v>1</v>
      </c>
      <c r="R1928">
        <v>1</v>
      </c>
      <c r="S1928">
        <v>1</v>
      </c>
      <c r="T1928" t="s">
        <v>222</v>
      </c>
      <c r="U1928" t="s">
        <v>51</v>
      </c>
      <c r="V1928">
        <v>381</v>
      </c>
      <c r="W1928">
        <v>19</v>
      </c>
    </row>
    <row r="1929" spans="1:23" x14ac:dyDescent="0.3">
      <c r="A1929" t="s">
        <v>1695</v>
      </c>
      <c r="B1929" t="s">
        <v>572</v>
      </c>
      <c r="C1929" t="s">
        <v>1054</v>
      </c>
      <c r="D1929" t="s">
        <v>1696</v>
      </c>
      <c r="E1929">
        <v>155000</v>
      </c>
      <c r="F1929" t="s">
        <v>56</v>
      </c>
      <c r="G1929" t="s">
        <v>56</v>
      </c>
      <c r="H1929" t="s">
        <v>56</v>
      </c>
      <c r="I1929" t="s">
        <v>56</v>
      </c>
      <c r="K1929" t="s">
        <v>56</v>
      </c>
      <c r="L1929">
        <v>1</v>
      </c>
      <c r="N1929">
        <v>0</v>
      </c>
      <c r="O1929">
        <v>0</v>
      </c>
      <c r="P1929">
        <v>0</v>
      </c>
      <c r="Q1929">
        <v>1</v>
      </c>
      <c r="R1929">
        <v>1</v>
      </c>
      <c r="S1929">
        <v>0</v>
      </c>
      <c r="T1929" t="s">
        <v>92</v>
      </c>
      <c r="U1929" t="s">
        <v>51</v>
      </c>
      <c r="V1929">
        <v>243</v>
      </c>
    </row>
    <row r="1930" spans="1:23" x14ac:dyDescent="0.3">
      <c r="A1930" t="s">
        <v>1314</v>
      </c>
      <c r="B1930" t="s">
        <v>1315</v>
      </c>
      <c r="C1930" t="s">
        <v>134</v>
      </c>
      <c r="D1930" t="s">
        <v>1316</v>
      </c>
      <c r="E1930">
        <v>157000</v>
      </c>
      <c r="F1930" t="s">
        <v>47</v>
      </c>
      <c r="G1930" t="s">
        <v>48</v>
      </c>
      <c r="H1930" t="s">
        <v>259</v>
      </c>
      <c r="I1930" t="s">
        <v>638</v>
      </c>
      <c r="J1930">
        <v>2001</v>
      </c>
      <c r="K1930" t="s">
        <v>261</v>
      </c>
      <c r="L1930">
        <v>1</v>
      </c>
      <c r="M1930">
        <v>4.9000000000000004</v>
      </c>
      <c r="N1930">
        <v>1</v>
      </c>
      <c r="O1930">
        <v>0</v>
      </c>
      <c r="P1930">
        <v>0</v>
      </c>
      <c r="Q1930">
        <v>1</v>
      </c>
      <c r="R1930">
        <v>0</v>
      </c>
      <c r="S1930">
        <v>0</v>
      </c>
      <c r="T1930" t="s">
        <v>222</v>
      </c>
      <c r="U1930" t="s">
        <v>51</v>
      </c>
      <c r="V1930">
        <v>151</v>
      </c>
      <c r="W1930">
        <v>21</v>
      </c>
    </row>
    <row r="1931" spans="1:23" x14ac:dyDescent="0.3">
      <c r="A1931" t="s">
        <v>1314</v>
      </c>
      <c r="B1931" t="s">
        <v>1315</v>
      </c>
      <c r="C1931" t="s">
        <v>134</v>
      </c>
      <c r="D1931" t="s">
        <v>1316</v>
      </c>
      <c r="E1931">
        <v>157000</v>
      </c>
      <c r="F1931" t="s">
        <v>47</v>
      </c>
      <c r="G1931" t="s">
        <v>48</v>
      </c>
      <c r="H1931" t="s">
        <v>259</v>
      </c>
      <c r="I1931" t="s">
        <v>638</v>
      </c>
      <c r="J1931">
        <v>2001</v>
      </c>
      <c r="K1931" t="s">
        <v>261</v>
      </c>
      <c r="L1931">
        <v>1</v>
      </c>
      <c r="M1931">
        <v>4.9000000000000004</v>
      </c>
      <c r="N1931">
        <v>1</v>
      </c>
      <c r="O1931">
        <v>0</v>
      </c>
      <c r="P1931">
        <v>0</v>
      </c>
      <c r="Q1931">
        <v>1</v>
      </c>
      <c r="R1931">
        <v>0</v>
      </c>
      <c r="S1931">
        <v>0</v>
      </c>
      <c r="T1931" t="s">
        <v>222</v>
      </c>
      <c r="U1931" t="s">
        <v>51</v>
      </c>
      <c r="V1931">
        <v>151</v>
      </c>
      <c r="W1931">
        <v>21</v>
      </c>
    </row>
    <row r="1932" spans="1:23" x14ac:dyDescent="0.3">
      <c r="A1932" t="s">
        <v>1314</v>
      </c>
      <c r="B1932" t="s">
        <v>1315</v>
      </c>
      <c r="C1932" t="s">
        <v>134</v>
      </c>
      <c r="D1932" t="s">
        <v>1316</v>
      </c>
      <c r="E1932">
        <v>157000</v>
      </c>
      <c r="F1932" t="s">
        <v>47</v>
      </c>
      <c r="G1932" t="s">
        <v>48</v>
      </c>
      <c r="H1932" t="s">
        <v>259</v>
      </c>
      <c r="I1932" t="s">
        <v>638</v>
      </c>
      <c r="J1932">
        <v>2001</v>
      </c>
      <c r="K1932" t="s">
        <v>261</v>
      </c>
      <c r="L1932">
        <v>1</v>
      </c>
      <c r="M1932">
        <v>4.9000000000000004</v>
      </c>
      <c r="N1932">
        <v>1</v>
      </c>
      <c r="O1932">
        <v>0</v>
      </c>
      <c r="P1932">
        <v>0</v>
      </c>
      <c r="Q1932">
        <v>1</v>
      </c>
      <c r="R1932">
        <v>0</v>
      </c>
      <c r="S1932">
        <v>0</v>
      </c>
      <c r="T1932" t="s">
        <v>222</v>
      </c>
      <c r="U1932" t="s">
        <v>51</v>
      </c>
      <c r="V1932">
        <v>151</v>
      </c>
      <c r="W1932">
        <v>21</v>
      </c>
    </row>
    <row r="1933" spans="1:23" x14ac:dyDescent="0.3">
      <c r="A1933" t="s">
        <v>1314</v>
      </c>
      <c r="B1933" t="s">
        <v>1315</v>
      </c>
      <c r="C1933" t="s">
        <v>134</v>
      </c>
      <c r="D1933" t="s">
        <v>1316</v>
      </c>
      <c r="E1933">
        <v>157000</v>
      </c>
      <c r="F1933" t="s">
        <v>47</v>
      </c>
      <c r="G1933" t="s">
        <v>48</v>
      </c>
      <c r="H1933" t="s">
        <v>259</v>
      </c>
      <c r="I1933" t="s">
        <v>638</v>
      </c>
      <c r="J1933">
        <v>2001</v>
      </c>
      <c r="K1933" t="s">
        <v>261</v>
      </c>
      <c r="L1933">
        <v>1</v>
      </c>
      <c r="M1933">
        <v>4.9000000000000004</v>
      </c>
      <c r="N1933">
        <v>1</v>
      </c>
      <c r="O1933">
        <v>0</v>
      </c>
      <c r="P1933">
        <v>0</v>
      </c>
      <c r="Q1933">
        <v>1</v>
      </c>
      <c r="R1933">
        <v>0</v>
      </c>
      <c r="S1933">
        <v>0</v>
      </c>
      <c r="T1933" t="s">
        <v>222</v>
      </c>
      <c r="U1933" t="s">
        <v>51</v>
      </c>
      <c r="V1933">
        <v>151</v>
      </c>
      <c r="W1933">
        <v>21</v>
      </c>
    </row>
    <row r="1934" spans="1:23" x14ac:dyDescent="0.3">
      <c r="A1934" t="s">
        <v>682</v>
      </c>
      <c r="B1934" t="s">
        <v>117</v>
      </c>
      <c r="C1934" t="s">
        <v>45</v>
      </c>
      <c r="D1934" t="s">
        <v>683</v>
      </c>
      <c r="E1934">
        <v>157500</v>
      </c>
      <c r="F1934" t="s">
        <v>67</v>
      </c>
      <c r="G1934" t="s">
        <v>48</v>
      </c>
      <c r="H1934" t="s">
        <v>684</v>
      </c>
      <c r="I1934" t="s">
        <v>685</v>
      </c>
      <c r="J1934">
        <v>1946</v>
      </c>
      <c r="K1934" t="s">
        <v>82</v>
      </c>
      <c r="L1934">
        <v>0</v>
      </c>
      <c r="M1934">
        <v>4.0999999999999996</v>
      </c>
      <c r="N1934">
        <v>1</v>
      </c>
      <c r="O1934">
        <v>0</v>
      </c>
      <c r="P1934">
        <v>0</v>
      </c>
      <c r="Q1934">
        <v>0</v>
      </c>
      <c r="R1934">
        <v>0</v>
      </c>
      <c r="S1934">
        <v>1</v>
      </c>
      <c r="T1934" t="s">
        <v>32</v>
      </c>
      <c r="U1934" t="s">
        <v>51</v>
      </c>
      <c r="V1934">
        <v>552</v>
      </c>
      <c r="W1934">
        <v>76</v>
      </c>
    </row>
    <row r="1935" spans="1:23" x14ac:dyDescent="0.3">
      <c r="A1935" t="s">
        <v>682</v>
      </c>
      <c r="B1935" t="s">
        <v>117</v>
      </c>
      <c r="C1935" t="s">
        <v>45</v>
      </c>
      <c r="D1935" t="s">
        <v>683</v>
      </c>
      <c r="E1935">
        <v>157500</v>
      </c>
      <c r="F1935" t="s">
        <v>67</v>
      </c>
      <c r="G1935" t="s">
        <v>48</v>
      </c>
      <c r="H1935" t="s">
        <v>684</v>
      </c>
      <c r="I1935" t="s">
        <v>685</v>
      </c>
      <c r="J1935">
        <v>1946</v>
      </c>
      <c r="K1935" t="s">
        <v>82</v>
      </c>
      <c r="L1935">
        <v>0</v>
      </c>
      <c r="M1935">
        <v>4.0999999999999996</v>
      </c>
      <c r="N1935">
        <v>1</v>
      </c>
      <c r="O1935">
        <v>0</v>
      </c>
      <c r="P1935">
        <v>0</v>
      </c>
      <c r="Q1935">
        <v>0</v>
      </c>
      <c r="R1935">
        <v>0</v>
      </c>
      <c r="S1935">
        <v>1</v>
      </c>
      <c r="T1935" t="s">
        <v>32</v>
      </c>
      <c r="U1935" t="s">
        <v>51</v>
      </c>
      <c r="V1935">
        <v>552</v>
      </c>
      <c r="W1935">
        <v>76</v>
      </c>
    </row>
    <row r="1936" spans="1:23" x14ac:dyDescent="0.3">
      <c r="A1936" t="s">
        <v>682</v>
      </c>
      <c r="B1936" t="s">
        <v>117</v>
      </c>
      <c r="C1936" t="s">
        <v>45</v>
      </c>
      <c r="D1936" t="s">
        <v>683</v>
      </c>
      <c r="E1936">
        <v>157500</v>
      </c>
      <c r="F1936" t="s">
        <v>67</v>
      </c>
      <c r="G1936" t="s">
        <v>48</v>
      </c>
      <c r="H1936" t="s">
        <v>684</v>
      </c>
      <c r="I1936" t="s">
        <v>685</v>
      </c>
      <c r="J1936">
        <v>1946</v>
      </c>
      <c r="K1936" t="s">
        <v>82</v>
      </c>
      <c r="L1936">
        <v>0</v>
      </c>
      <c r="M1936">
        <v>4.0999999999999996</v>
      </c>
      <c r="N1936">
        <v>1</v>
      </c>
      <c r="O1936">
        <v>0</v>
      </c>
      <c r="P1936">
        <v>0</v>
      </c>
      <c r="Q1936">
        <v>0</v>
      </c>
      <c r="R1936">
        <v>0</v>
      </c>
      <c r="S1936">
        <v>1</v>
      </c>
      <c r="T1936" t="s">
        <v>32</v>
      </c>
      <c r="U1936" t="s">
        <v>51</v>
      </c>
      <c r="V1936">
        <v>552</v>
      </c>
      <c r="W1936">
        <v>76</v>
      </c>
    </row>
    <row r="1937" spans="1:23" x14ac:dyDescent="0.3">
      <c r="A1937" t="s">
        <v>1864</v>
      </c>
      <c r="B1937" t="s">
        <v>1865</v>
      </c>
      <c r="C1937" t="s">
        <v>36</v>
      </c>
      <c r="D1937" t="s">
        <v>1866</v>
      </c>
      <c r="E1937">
        <v>157500</v>
      </c>
      <c r="F1937" t="s">
        <v>60</v>
      </c>
      <c r="G1937" t="s">
        <v>48</v>
      </c>
      <c r="H1937" t="s">
        <v>29</v>
      </c>
      <c r="I1937" t="s">
        <v>30</v>
      </c>
      <c r="J1937">
        <v>2016</v>
      </c>
      <c r="K1937" t="s">
        <v>50</v>
      </c>
      <c r="L1937">
        <v>0</v>
      </c>
      <c r="M1937">
        <v>4.3</v>
      </c>
      <c r="N1937">
        <v>1</v>
      </c>
      <c r="O1937">
        <v>0</v>
      </c>
      <c r="P1937">
        <v>1</v>
      </c>
      <c r="Q1937">
        <v>1</v>
      </c>
      <c r="R1937">
        <v>0</v>
      </c>
      <c r="S1937">
        <v>1</v>
      </c>
      <c r="T1937" t="s">
        <v>1725</v>
      </c>
      <c r="U1937" t="s">
        <v>42</v>
      </c>
      <c r="V1937">
        <v>428</v>
      </c>
      <c r="W1937">
        <v>6</v>
      </c>
    </row>
    <row r="1938" spans="1:23" x14ac:dyDescent="0.3">
      <c r="A1938" t="s">
        <v>1854</v>
      </c>
      <c r="B1938" t="s">
        <v>1855</v>
      </c>
      <c r="C1938" t="s">
        <v>62</v>
      </c>
      <c r="D1938" t="s">
        <v>1856</v>
      </c>
      <c r="E1938">
        <v>157979</v>
      </c>
      <c r="F1938" t="s">
        <v>151</v>
      </c>
      <c r="G1938" t="s">
        <v>48</v>
      </c>
      <c r="H1938" t="s">
        <v>29</v>
      </c>
      <c r="I1938" t="s">
        <v>49</v>
      </c>
      <c r="J1938">
        <v>2017</v>
      </c>
      <c r="K1938" t="s">
        <v>50</v>
      </c>
      <c r="L1938">
        <v>0</v>
      </c>
      <c r="M1938">
        <v>4.9000000000000004</v>
      </c>
      <c r="N1938">
        <v>0</v>
      </c>
      <c r="O1938">
        <v>0</v>
      </c>
      <c r="P1938">
        <v>0</v>
      </c>
      <c r="Q1938">
        <v>0</v>
      </c>
      <c r="R1938">
        <v>1</v>
      </c>
      <c r="S1938">
        <v>1</v>
      </c>
      <c r="T1938" t="s">
        <v>509</v>
      </c>
      <c r="U1938" t="s">
        <v>51</v>
      </c>
      <c r="V1938">
        <v>387</v>
      </c>
      <c r="W1938">
        <v>5</v>
      </c>
    </row>
    <row r="1939" spans="1:23" x14ac:dyDescent="0.3">
      <c r="A1939" t="s">
        <v>229</v>
      </c>
      <c r="B1939" t="s">
        <v>174</v>
      </c>
      <c r="C1939" t="s">
        <v>36</v>
      </c>
      <c r="D1939" t="s">
        <v>230</v>
      </c>
      <c r="E1939">
        <v>158000</v>
      </c>
      <c r="F1939" t="s">
        <v>145</v>
      </c>
      <c r="G1939" t="s">
        <v>28</v>
      </c>
      <c r="H1939" t="s">
        <v>29</v>
      </c>
      <c r="I1939" t="s">
        <v>64</v>
      </c>
      <c r="J1939">
        <v>2004</v>
      </c>
      <c r="K1939" t="s">
        <v>212</v>
      </c>
      <c r="L1939">
        <v>0</v>
      </c>
      <c r="M1939">
        <v>3.5</v>
      </c>
      <c r="N1939">
        <v>1</v>
      </c>
      <c r="O1939">
        <v>0</v>
      </c>
      <c r="P1939">
        <v>0</v>
      </c>
      <c r="Q1939">
        <v>0</v>
      </c>
      <c r="R1939">
        <v>0</v>
      </c>
      <c r="S1939">
        <v>1</v>
      </c>
      <c r="T1939" t="s">
        <v>32</v>
      </c>
      <c r="U1939" t="s">
        <v>51</v>
      </c>
      <c r="V1939">
        <v>520</v>
      </c>
      <c r="W1939">
        <v>18</v>
      </c>
    </row>
    <row r="1940" spans="1:23" x14ac:dyDescent="0.3">
      <c r="A1940" t="s">
        <v>208</v>
      </c>
      <c r="B1940" t="s">
        <v>209</v>
      </c>
      <c r="C1940" t="s">
        <v>210</v>
      </c>
      <c r="D1940" t="s">
        <v>211</v>
      </c>
      <c r="E1940">
        <v>158821</v>
      </c>
      <c r="F1940" t="s">
        <v>67</v>
      </c>
      <c r="G1940" t="s">
        <v>28</v>
      </c>
      <c r="H1940" t="s">
        <v>29</v>
      </c>
      <c r="I1940" t="s">
        <v>69</v>
      </c>
      <c r="J1940">
        <v>2002</v>
      </c>
      <c r="K1940" t="s">
        <v>212</v>
      </c>
      <c r="L1940">
        <v>0</v>
      </c>
      <c r="M1940">
        <v>4.4000000000000004</v>
      </c>
      <c r="N1940">
        <v>1</v>
      </c>
      <c r="O1940">
        <v>0</v>
      </c>
      <c r="P1940">
        <v>0</v>
      </c>
      <c r="Q1940">
        <v>0</v>
      </c>
      <c r="R1940">
        <v>1</v>
      </c>
      <c r="S1940">
        <v>0</v>
      </c>
      <c r="T1940" t="s">
        <v>32</v>
      </c>
      <c r="U1940" t="s">
        <v>51</v>
      </c>
      <c r="V1940">
        <v>551</v>
      </c>
      <c r="W1940">
        <v>20</v>
      </c>
    </row>
    <row r="1941" spans="1:23" x14ac:dyDescent="0.3">
      <c r="A1941" t="s">
        <v>334</v>
      </c>
      <c r="B1941" t="s">
        <v>335</v>
      </c>
      <c r="C1941" t="s">
        <v>336</v>
      </c>
      <c r="D1941" t="s">
        <v>337</v>
      </c>
      <c r="E1941">
        <v>160000</v>
      </c>
      <c r="F1941" t="s">
        <v>67</v>
      </c>
      <c r="G1941" t="s">
        <v>68</v>
      </c>
      <c r="H1941" t="s">
        <v>29</v>
      </c>
      <c r="I1941" t="s">
        <v>64</v>
      </c>
      <c r="J1941">
        <v>2011</v>
      </c>
      <c r="K1941" t="s">
        <v>50</v>
      </c>
      <c r="L1941">
        <v>0</v>
      </c>
      <c r="M1941">
        <v>4</v>
      </c>
      <c r="N1941">
        <v>1</v>
      </c>
      <c r="O1941">
        <v>0</v>
      </c>
      <c r="P1941">
        <v>0</v>
      </c>
      <c r="Q1941">
        <v>0</v>
      </c>
      <c r="R1941">
        <v>1</v>
      </c>
      <c r="S1941">
        <v>0</v>
      </c>
      <c r="T1941" t="s">
        <v>32</v>
      </c>
      <c r="U1941" t="s">
        <v>51</v>
      </c>
      <c r="V1941">
        <v>712</v>
      </c>
      <c r="W1941">
        <v>11</v>
      </c>
    </row>
    <row r="1942" spans="1:23" x14ac:dyDescent="0.3">
      <c r="A1942" t="s">
        <v>371</v>
      </c>
      <c r="B1942" t="s">
        <v>58</v>
      </c>
      <c r="C1942" t="s">
        <v>36</v>
      </c>
      <c r="D1942" t="s">
        <v>372</v>
      </c>
      <c r="E1942">
        <v>160000</v>
      </c>
      <c r="F1942" t="s">
        <v>60</v>
      </c>
      <c r="G1942" t="s">
        <v>48</v>
      </c>
      <c r="H1942" t="s">
        <v>56</v>
      </c>
      <c r="I1942" t="s">
        <v>56</v>
      </c>
      <c r="K1942" t="s">
        <v>50</v>
      </c>
      <c r="L1942">
        <v>0</v>
      </c>
      <c r="M1942">
        <v>5</v>
      </c>
      <c r="N1942">
        <v>1</v>
      </c>
      <c r="O1942">
        <v>0</v>
      </c>
      <c r="P1942">
        <v>1</v>
      </c>
      <c r="Q1942">
        <v>1</v>
      </c>
      <c r="R1942">
        <v>0</v>
      </c>
      <c r="S1942">
        <v>1</v>
      </c>
      <c r="T1942" t="s">
        <v>32</v>
      </c>
      <c r="U1942" t="s">
        <v>42</v>
      </c>
      <c r="V1942">
        <v>287</v>
      </c>
    </row>
    <row r="1943" spans="1:23" x14ac:dyDescent="0.3">
      <c r="A1943" t="s">
        <v>371</v>
      </c>
      <c r="B1943" t="s">
        <v>58</v>
      </c>
      <c r="C1943" t="s">
        <v>36</v>
      </c>
      <c r="D1943" t="s">
        <v>372</v>
      </c>
      <c r="E1943">
        <v>160000</v>
      </c>
      <c r="F1943" t="s">
        <v>60</v>
      </c>
      <c r="G1943" t="s">
        <v>48</v>
      </c>
      <c r="H1943" t="s">
        <v>56</v>
      </c>
      <c r="I1943" t="s">
        <v>56</v>
      </c>
      <c r="K1943" t="s">
        <v>50</v>
      </c>
      <c r="L1943">
        <v>0</v>
      </c>
      <c r="M1943">
        <v>5</v>
      </c>
      <c r="N1943">
        <v>1</v>
      </c>
      <c r="O1943">
        <v>0</v>
      </c>
      <c r="P1943">
        <v>1</v>
      </c>
      <c r="Q1943">
        <v>1</v>
      </c>
      <c r="R1943">
        <v>0</v>
      </c>
      <c r="S1943">
        <v>1</v>
      </c>
      <c r="T1943" t="s">
        <v>32</v>
      </c>
      <c r="U1943" t="s">
        <v>42</v>
      </c>
      <c r="V1943">
        <v>287</v>
      </c>
    </row>
    <row r="1944" spans="1:23" x14ac:dyDescent="0.3">
      <c r="A1944" t="s">
        <v>665</v>
      </c>
      <c r="B1944" t="s">
        <v>58</v>
      </c>
      <c r="C1944" t="s">
        <v>36</v>
      </c>
      <c r="D1944" t="s">
        <v>666</v>
      </c>
      <c r="E1944">
        <v>160000</v>
      </c>
      <c r="F1944" t="s">
        <v>85</v>
      </c>
      <c r="G1944" t="s">
        <v>48</v>
      </c>
      <c r="H1944" t="s">
        <v>29</v>
      </c>
      <c r="I1944" t="s">
        <v>69</v>
      </c>
      <c r="J1944">
        <v>1996</v>
      </c>
      <c r="K1944" t="s">
        <v>261</v>
      </c>
      <c r="L1944">
        <v>1</v>
      </c>
      <c r="M1944">
        <v>4.3</v>
      </c>
      <c r="N1944">
        <v>1</v>
      </c>
      <c r="O1944">
        <v>0</v>
      </c>
      <c r="P1944">
        <v>0</v>
      </c>
      <c r="Q1944">
        <v>0</v>
      </c>
      <c r="R1944">
        <v>0</v>
      </c>
      <c r="S1944">
        <v>1</v>
      </c>
      <c r="T1944" t="s">
        <v>32</v>
      </c>
      <c r="U1944" t="s">
        <v>42</v>
      </c>
      <c r="V1944">
        <v>74</v>
      </c>
      <c r="W1944">
        <v>26</v>
      </c>
    </row>
    <row r="1945" spans="1:23" x14ac:dyDescent="0.3">
      <c r="A1945" t="s">
        <v>665</v>
      </c>
      <c r="B1945" t="s">
        <v>58</v>
      </c>
      <c r="C1945" t="s">
        <v>36</v>
      </c>
      <c r="D1945" t="s">
        <v>666</v>
      </c>
      <c r="E1945">
        <v>160000</v>
      </c>
      <c r="F1945" t="s">
        <v>85</v>
      </c>
      <c r="G1945" t="s">
        <v>48</v>
      </c>
      <c r="H1945" t="s">
        <v>29</v>
      </c>
      <c r="I1945" t="s">
        <v>69</v>
      </c>
      <c r="J1945">
        <v>1996</v>
      </c>
      <c r="K1945" t="s">
        <v>261</v>
      </c>
      <c r="L1945">
        <v>1</v>
      </c>
      <c r="M1945">
        <v>4.3</v>
      </c>
      <c r="N1945">
        <v>1</v>
      </c>
      <c r="O1945">
        <v>0</v>
      </c>
      <c r="P1945">
        <v>0</v>
      </c>
      <c r="Q1945">
        <v>0</v>
      </c>
      <c r="R1945">
        <v>0</v>
      </c>
      <c r="S1945">
        <v>1</v>
      </c>
      <c r="T1945" t="s">
        <v>32</v>
      </c>
      <c r="U1945" t="s">
        <v>42</v>
      </c>
      <c r="V1945">
        <v>74</v>
      </c>
      <c r="W1945">
        <v>26</v>
      </c>
    </row>
    <row r="1946" spans="1:23" x14ac:dyDescent="0.3">
      <c r="A1946" t="s">
        <v>665</v>
      </c>
      <c r="B1946" t="s">
        <v>58</v>
      </c>
      <c r="C1946" t="s">
        <v>36</v>
      </c>
      <c r="D1946" t="s">
        <v>666</v>
      </c>
      <c r="E1946">
        <v>160000</v>
      </c>
      <c r="F1946" t="s">
        <v>85</v>
      </c>
      <c r="G1946" t="s">
        <v>48</v>
      </c>
      <c r="H1946" t="s">
        <v>29</v>
      </c>
      <c r="I1946" t="s">
        <v>69</v>
      </c>
      <c r="J1946">
        <v>1996</v>
      </c>
      <c r="K1946" t="s">
        <v>261</v>
      </c>
      <c r="L1946">
        <v>1</v>
      </c>
      <c r="M1946">
        <v>4.3</v>
      </c>
      <c r="N1946">
        <v>1</v>
      </c>
      <c r="O1946">
        <v>0</v>
      </c>
      <c r="P1946">
        <v>0</v>
      </c>
      <c r="Q1946">
        <v>0</v>
      </c>
      <c r="R1946">
        <v>0</v>
      </c>
      <c r="S1946">
        <v>1</v>
      </c>
      <c r="T1946" t="s">
        <v>32</v>
      </c>
      <c r="U1946" t="s">
        <v>42</v>
      </c>
      <c r="V1946">
        <v>74</v>
      </c>
      <c r="W1946">
        <v>26</v>
      </c>
    </row>
    <row r="1947" spans="1:23" x14ac:dyDescent="0.3">
      <c r="A1947" t="s">
        <v>1090</v>
      </c>
      <c r="B1947" t="s">
        <v>1091</v>
      </c>
      <c r="C1947" t="s">
        <v>568</v>
      </c>
      <c r="D1947" t="s">
        <v>1092</v>
      </c>
      <c r="E1947">
        <v>160000</v>
      </c>
      <c r="F1947" t="s">
        <v>151</v>
      </c>
      <c r="G1947" t="s">
        <v>48</v>
      </c>
      <c r="H1947" t="s">
        <v>56</v>
      </c>
      <c r="I1947" t="s">
        <v>56</v>
      </c>
      <c r="K1947" t="s">
        <v>50</v>
      </c>
      <c r="L1947">
        <v>1</v>
      </c>
      <c r="M1947">
        <v>2.4</v>
      </c>
      <c r="N1947">
        <v>1</v>
      </c>
      <c r="O1947">
        <v>0</v>
      </c>
      <c r="P1947">
        <v>0</v>
      </c>
      <c r="Q1947">
        <v>1</v>
      </c>
      <c r="R1947">
        <v>1</v>
      </c>
      <c r="S1947">
        <v>0</v>
      </c>
      <c r="T1947" t="s">
        <v>222</v>
      </c>
      <c r="U1947" t="s">
        <v>51</v>
      </c>
      <c r="V1947">
        <v>301</v>
      </c>
    </row>
    <row r="1948" spans="1:23" x14ac:dyDescent="0.3">
      <c r="A1948" t="s">
        <v>1134</v>
      </c>
      <c r="B1948" t="s">
        <v>387</v>
      </c>
      <c r="C1948" t="s">
        <v>36</v>
      </c>
      <c r="D1948" t="s">
        <v>1135</v>
      </c>
      <c r="E1948">
        <v>160000</v>
      </c>
      <c r="F1948" t="s">
        <v>56</v>
      </c>
      <c r="G1948" t="s">
        <v>56</v>
      </c>
      <c r="H1948" t="s">
        <v>56</v>
      </c>
      <c r="I1948" t="s">
        <v>56</v>
      </c>
      <c r="K1948" t="s">
        <v>56</v>
      </c>
      <c r="L1948">
        <v>1</v>
      </c>
      <c r="N1948">
        <v>1</v>
      </c>
      <c r="O1948">
        <v>1</v>
      </c>
      <c r="P1948">
        <v>1</v>
      </c>
      <c r="Q1948">
        <v>1</v>
      </c>
      <c r="R1948">
        <v>0</v>
      </c>
      <c r="S1948">
        <v>1</v>
      </c>
      <c r="T1948" t="s">
        <v>222</v>
      </c>
      <c r="U1948" t="s">
        <v>51</v>
      </c>
      <c r="V1948">
        <v>304</v>
      </c>
    </row>
    <row r="1949" spans="1:23" x14ac:dyDescent="0.3">
      <c r="A1949" t="s">
        <v>1881</v>
      </c>
      <c r="B1949" t="s">
        <v>1882</v>
      </c>
      <c r="C1949" t="s">
        <v>1883</v>
      </c>
      <c r="D1949" t="s">
        <v>1884</v>
      </c>
      <c r="E1949">
        <v>160000</v>
      </c>
      <c r="F1949" t="s">
        <v>151</v>
      </c>
      <c r="G1949" t="s">
        <v>48</v>
      </c>
      <c r="H1949" t="s">
        <v>29</v>
      </c>
      <c r="I1949" t="s">
        <v>30</v>
      </c>
      <c r="J1949">
        <v>2016</v>
      </c>
      <c r="K1949" t="s">
        <v>166</v>
      </c>
      <c r="L1949">
        <v>0</v>
      </c>
      <c r="M1949">
        <v>3.5</v>
      </c>
      <c r="N1949">
        <v>1</v>
      </c>
      <c r="O1949">
        <v>0</v>
      </c>
      <c r="P1949">
        <v>0</v>
      </c>
      <c r="Q1949">
        <v>0</v>
      </c>
      <c r="R1949">
        <v>1</v>
      </c>
      <c r="S1949">
        <v>1</v>
      </c>
      <c r="T1949" t="s">
        <v>1725</v>
      </c>
      <c r="U1949" t="s">
        <v>51</v>
      </c>
      <c r="V1949">
        <v>761</v>
      </c>
      <c r="W1949">
        <v>6</v>
      </c>
    </row>
    <row r="1950" spans="1:23" x14ac:dyDescent="0.3">
      <c r="A1950" t="s">
        <v>1968</v>
      </c>
      <c r="B1950" t="s">
        <v>1969</v>
      </c>
      <c r="C1950" t="s">
        <v>336</v>
      </c>
      <c r="D1950" t="s">
        <v>1970</v>
      </c>
      <c r="E1950">
        <v>160000</v>
      </c>
      <c r="F1950" t="s">
        <v>27</v>
      </c>
      <c r="G1950" t="s">
        <v>28</v>
      </c>
      <c r="H1950" t="s">
        <v>110</v>
      </c>
      <c r="I1950" t="s">
        <v>554</v>
      </c>
      <c r="J1950">
        <v>1973</v>
      </c>
      <c r="K1950" t="s">
        <v>31</v>
      </c>
      <c r="L1950">
        <v>0</v>
      </c>
      <c r="M1950">
        <v>4.0999999999999996</v>
      </c>
      <c r="N1950">
        <v>1</v>
      </c>
      <c r="O1950">
        <v>0</v>
      </c>
      <c r="P1950">
        <v>0</v>
      </c>
      <c r="Q1950">
        <v>1</v>
      </c>
      <c r="R1950">
        <v>0</v>
      </c>
      <c r="S1950">
        <v>1</v>
      </c>
      <c r="T1950" t="s">
        <v>509</v>
      </c>
      <c r="U1950" t="s">
        <v>51</v>
      </c>
      <c r="V1950">
        <v>491</v>
      </c>
      <c r="W1950">
        <v>49</v>
      </c>
    </row>
    <row r="1951" spans="1:23" x14ac:dyDescent="0.3">
      <c r="A1951" t="s">
        <v>1241</v>
      </c>
      <c r="B1951" t="s">
        <v>1101</v>
      </c>
      <c r="C1951" t="s">
        <v>36</v>
      </c>
      <c r="D1951" t="s">
        <v>1242</v>
      </c>
      <c r="E1951">
        <v>162100</v>
      </c>
      <c r="F1951" t="s">
        <v>67</v>
      </c>
      <c r="G1951" t="s">
        <v>48</v>
      </c>
      <c r="H1951" t="s">
        <v>29</v>
      </c>
      <c r="I1951" t="s">
        <v>69</v>
      </c>
      <c r="J1951">
        <v>2004</v>
      </c>
      <c r="K1951" t="s">
        <v>261</v>
      </c>
      <c r="L1951">
        <v>1</v>
      </c>
      <c r="M1951">
        <v>3.9</v>
      </c>
      <c r="N1951">
        <v>0</v>
      </c>
      <c r="O1951">
        <v>1</v>
      </c>
      <c r="P1951">
        <v>0</v>
      </c>
      <c r="Q1951">
        <v>1</v>
      </c>
      <c r="R1951">
        <v>0</v>
      </c>
      <c r="S1951">
        <v>0</v>
      </c>
      <c r="T1951" t="s">
        <v>222</v>
      </c>
      <c r="U1951" t="s">
        <v>51</v>
      </c>
      <c r="V1951">
        <v>173</v>
      </c>
      <c r="W1951">
        <v>18</v>
      </c>
    </row>
    <row r="1952" spans="1:23" x14ac:dyDescent="0.3">
      <c r="A1952" t="s">
        <v>1241</v>
      </c>
      <c r="B1952" t="s">
        <v>1101</v>
      </c>
      <c r="C1952" t="s">
        <v>36</v>
      </c>
      <c r="D1952" t="s">
        <v>1242</v>
      </c>
      <c r="E1952">
        <v>162100</v>
      </c>
      <c r="F1952" t="s">
        <v>67</v>
      </c>
      <c r="G1952" t="s">
        <v>48</v>
      </c>
      <c r="H1952" t="s">
        <v>29</v>
      </c>
      <c r="I1952" t="s">
        <v>69</v>
      </c>
      <c r="J1952">
        <v>2004</v>
      </c>
      <c r="K1952" t="s">
        <v>261</v>
      </c>
      <c r="L1952">
        <v>1</v>
      </c>
      <c r="M1952">
        <v>3.9</v>
      </c>
      <c r="N1952">
        <v>0</v>
      </c>
      <c r="O1952">
        <v>1</v>
      </c>
      <c r="P1952">
        <v>0</v>
      </c>
      <c r="Q1952">
        <v>1</v>
      </c>
      <c r="R1952">
        <v>0</v>
      </c>
      <c r="S1952">
        <v>0</v>
      </c>
      <c r="T1952" t="s">
        <v>222</v>
      </c>
      <c r="U1952" t="s">
        <v>51</v>
      </c>
      <c r="V1952">
        <v>173</v>
      </c>
      <c r="W1952">
        <v>18</v>
      </c>
    </row>
    <row r="1953" spans="1:23" x14ac:dyDescent="0.3">
      <c r="A1953" t="s">
        <v>713</v>
      </c>
      <c r="B1953" t="s">
        <v>58</v>
      </c>
      <c r="C1953" t="s">
        <v>45</v>
      </c>
      <c r="D1953" t="s">
        <v>714</v>
      </c>
      <c r="E1953">
        <v>162500</v>
      </c>
      <c r="F1953" t="s">
        <v>27</v>
      </c>
      <c r="G1953" t="s">
        <v>28</v>
      </c>
      <c r="H1953" t="s">
        <v>194</v>
      </c>
      <c r="I1953" t="s">
        <v>195</v>
      </c>
      <c r="J1953">
        <v>2000</v>
      </c>
      <c r="K1953" t="s">
        <v>31</v>
      </c>
      <c r="L1953">
        <v>0</v>
      </c>
      <c r="M1953">
        <v>3.8</v>
      </c>
      <c r="N1953">
        <v>1</v>
      </c>
      <c r="O1953">
        <v>0</v>
      </c>
      <c r="P1953">
        <v>0</v>
      </c>
      <c r="Q1953">
        <v>0</v>
      </c>
      <c r="R1953">
        <v>0</v>
      </c>
      <c r="S1953">
        <v>1</v>
      </c>
      <c r="T1953" t="s">
        <v>32</v>
      </c>
      <c r="U1953" t="s">
        <v>51</v>
      </c>
      <c r="V1953">
        <v>705</v>
      </c>
      <c r="W1953">
        <v>22</v>
      </c>
    </row>
    <row r="1954" spans="1:23" x14ac:dyDescent="0.3">
      <c r="A1954" t="s">
        <v>713</v>
      </c>
      <c r="B1954" t="s">
        <v>58</v>
      </c>
      <c r="C1954" t="s">
        <v>45</v>
      </c>
      <c r="D1954" t="s">
        <v>880</v>
      </c>
      <c r="E1954">
        <v>162500</v>
      </c>
      <c r="F1954" t="s">
        <v>27</v>
      </c>
      <c r="G1954" t="s">
        <v>28</v>
      </c>
      <c r="H1954" t="s">
        <v>194</v>
      </c>
      <c r="I1954" t="s">
        <v>195</v>
      </c>
      <c r="J1954">
        <v>2000</v>
      </c>
      <c r="K1954" t="s">
        <v>31</v>
      </c>
      <c r="L1954">
        <v>0</v>
      </c>
      <c r="M1954">
        <v>3.8</v>
      </c>
      <c r="N1954">
        <v>1</v>
      </c>
      <c r="O1954">
        <v>0</v>
      </c>
      <c r="P1954">
        <v>0</v>
      </c>
      <c r="Q1954">
        <v>0</v>
      </c>
      <c r="R1954">
        <v>0</v>
      </c>
      <c r="S1954">
        <v>1</v>
      </c>
      <c r="T1954" t="s">
        <v>32</v>
      </c>
      <c r="U1954" t="s">
        <v>51</v>
      </c>
      <c r="V1954">
        <v>707</v>
      </c>
      <c r="W1954">
        <v>22</v>
      </c>
    </row>
    <row r="1955" spans="1:23" x14ac:dyDescent="0.3">
      <c r="A1955" t="s">
        <v>1230</v>
      </c>
      <c r="B1955" t="s">
        <v>935</v>
      </c>
      <c r="C1955" t="s">
        <v>1231</v>
      </c>
      <c r="D1955" t="s">
        <v>1232</v>
      </c>
      <c r="E1955">
        <v>163000</v>
      </c>
      <c r="F1955" t="s">
        <v>151</v>
      </c>
      <c r="G1955" t="s">
        <v>48</v>
      </c>
      <c r="H1955" t="s">
        <v>259</v>
      </c>
      <c r="I1955" t="s">
        <v>260</v>
      </c>
      <c r="J1955">
        <v>2018</v>
      </c>
      <c r="K1955" t="s">
        <v>166</v>
      </c>
      <c r="L1955">
        <v>1</v>
      </c>
      <c r="M1955">
        <v>4.8</v>
      </c>
      <c r="N1955">
        <v>1</v>
      </c>
      <c r="O1955">
        <v>1</v>
      </c>
      <c r="P1955">
        <v>1</v>
      </c>
      <c r="Q1955">
        <v>1</v>
      </c>
      <c r="R1955">
        <v>1</v>
      </c>
      <c r="S1955">
        <v>0</v>
      </c>
      <c r="T1955" t="s">
        <v>222</v>
      </c>
      <c r="U1955" t="s">
        <v>42</v>
      </c>
      <c r="V1955">
        <v>238</v>
      </c>
      <c r="W1955">
        <v>4</v>
      </c>
    </row>
    <row r="1956" spans="1:23" x14ac:dyDescent="0.3">
      <c r="A1956" t="s">
        <v>721</v>
      </c>
      <c r="B1956" t="s">
        <v>117</v>
      </c>
      <c r="C1956" t="s">
        <v>336</v>
      </c>
      <c r="D1956" t="s">
        <v>722</v>
      </c>
      <c r="E1956">
        <v>163697</v>
      </c>
      <c r="F1956" t="s">
        <v>67</v>
      </c>
      <c r="G1956" t="s">
        <v>48</v>
      </c>
      <c r="H1956" t="s">
        <v>29</v>
      </c>
      <c r="I1956" t="s">
        <v>64</v>
      </c>
      <c r="J1956">
        <v>2008</v>
      </c>
      <c r="K1956" t="s">
        <v>50</v>
      </c>
      <c r="L1956">
        <v>0</v>
      </c>
      <c r="M1956">
        <v>4.3</v>
      </c>
      <c r="N1956">
        <v>1</v>
      </c>
      <c r="O1956">
        <v>0</v>
      </c>
      <c r="P1956">
        <v>0</v>
      </c>
      <c r="Q1956">
        <v>1</v>
      </c>
      <c r="R1956">
        <v>1</v>
      </c>
      <c r="S1956">
        <v>1</v>
      </c>
      <c r="T1956" t="s">
        <v>32</v>
      </c>
      <c r="U1956" t="s">
        <v>51</v>
      </c>
      <c r="V1956">
        <v>755</v>
      </c>
      <c r="W1956">
        <v>14</v>
      </c>
    </row>
    <row r="1957" spans="1:23" x14ac:dyDescent="0.3">
      <c r="A1957" t="s">
        <v>721</v>
      </c>
      <c r="B1957" t="s">
        <v>117</v>
      </c>
      <c r="C1957" t="s">
        <v>336</v>
      </c>
      <c r="D1957" t="s">
        <v>722</v>
      </c>
      <c r="E1957">
        <v>163697</v>
      </c>
      <c r="F1957" t="s">
        <v>67</v>
      </c>
      <c r="G1957" t="s">
        <v>48</v>
      </c>
      <c r="H1957" t="s">
        <v>29</v>
      </c>
      <c r="I1957" t="s">
        <v>64</v>
      </c>
      <c r="J1957">
        <v>2008</v>
      </c>
      <c r="K1957" t="s">
        <v>50</v>
      </c>
      <c r="L1957">
        <v>0</v>
      </c>
      <c r="M1957">
        <v>4.3</v>
      </c>
      <c r="N1957">
        <v>1</v>
      </c>
      <c r="O1957">
        <v>0</v>
      </c>
      <c r="P1957">
        <v>0</v>
      </c>
      <c r="Q1957">
        <v>1</v>
      </c>
      <c r="R1957">
        <v>1</v>
      </c>
      <c r="S1957">
        <v>1</v>
      </c>
      <c r="T1957" t="s">
        <v>32</v>
      </c>
      <c r="U1957" t="s">
        <v>51</v>
      </c>
      <c r="V1957">
        <v>755</v>
      </c>
      <c r="W1957">
        <v>14</v>
      </c>
    </row>
    <row r="1958" spans="1:23" x14ac:dyDescent="0.3">
      <c r="A1958" t="s">
        <v>721</v>
      </c>
      <c r="B1958" t="s">
        <v>117</v>
      </c>
      <c r="C1958" t="s">
        <v>336</v>
      </c>
      <c r="D1958" t="s">
        <v>722</v>
      </c>
      <c r="E1958">
        <v>163697</v>
      </c>
      <c r="F1958" t="s">
        <v>67</v>
      </c>
      <c r="G1958" t="s">
        <v>48</v>
      </c>
      <c r="H1958" t="s">
        <v>29</v>
      </c>
      <c r="I1958" t="s">
        <v>64</v>
      </c>
      <c r="J1958">
        <v>2008</v>
      </c>
      <c r="K1958" t="s">
        <v>50</v>
      </c>
      <c r="L1958">
        <v>0</v>
      </c>
      <c r="M1958">
        <v>4.3</v>
      </c>
      <c r="N1958">
        <v>1</v>
      </c>
      <c r="O1958">
        <v>0</v>
      </c>
      <c r="P1958">
        <v>0</v>
      </c>
      <c r="Q1958">
        <v>1</v>
      </c>
      <c r="R1958">
        <v>1</v>
      </c>
      <c r="S1958">
        <v>1</v>
      </c>
      <c r="T1958" t="s">
        <v>32</v>
      </c>
      <c r="U1958" t="s">
        <v>51</v>
      </c>
      <c r="V1958">
        <v>755</v>
      </c>
      <c r="W1958">
        <v>14</v>
      </c>
    </row>
    <row r="1959" spans="1:23" x14ac:dyDescent="0.3">
      <c r="A1959" t="s">
        <v>721</v>
      </c>
      <c r="B1959" t="s">
        <v>117</v>
      </c>
      <c r="C1959" t="s">
        <v>336</v>
      </c>
      <c r="D1959" t="s">
        <v>722</v>
      </c>
      <c r="E1959">
        <v>163697</v>
      </c>
      <c r="F1959" t="s">
        <v>67</v>
      </c>
      <c r="G1959" t="s">
        <v>48</v>
      </c>
      <c r="H1959" t="s">
        <v>29</v>
      </c>
      <c r="I1959" t="s">
        <v>64</v>
      </c>
      <c r="J1959">
        <v>2008</v>
      </c>
      <c r="K1959" t="s">
        <v>50</v>
      </c>
      <c r="L1959">
        <v>0</v>
      </c>
      <c r="M1959">
        <v>4.3</v>
      </c>
      <c r="N1959">
        <v>1</v>
      </c>
      <c r="O1959">
        <v>0</v>
      </c>
      <c r="P1959">
        <v>0</v>
      </c>
      <c r="Q1959">
        <v>1</v>
      </c>
      <c r="R1959">
        <v>1</v>
      </c>
      <c r="S1959">
        <v>1</v>
      </c>
      <c r="T1959" t="s">
        <v>32</v>
      </c>
      <c r="U1959" t="s">
        <v>51</v>
      </c>
      <c r="V1959">
        <v>755</v>
      </c>
      <c r="W1959">
        <v>14</v>
      </c>
    </row>
    <row r="1960" spans="1:23" x14ac:dyDescent="0.3">
      <c r="A1960" t="s">
        <v>738</v>
      </c>
      <c r="B1960" t="s">
        <v>739</v>
      </c>
      <c r="C1960" t="s">
        <v>210</v>
      </c>
      <c r="D1960" t="s">
        <v>740</v>
      </c>
      <c r="E1960">
        <v>165000</v>
      </c>
      <c r="F1960" t="s">
        <v>151</v>
      </c>
      <c r="G1960" t="s">
        <v>48</v>
      </c>
      <c r="H1960" t="s">
        <v>110</v>
      </c>
      <c r="I1960" t="s">
        <v>415</v>
      </c>
      <c r="J1960">
        <v>2012</v>
      </c>
      <c r="K1960" t="s">
        <v>173</v>
      </c>
      <c r="L1960">
        <v>0</v>
      </c>
      <c r="M1960">
        <v>3.8</v>
      </c>
      <c r="N1960">
        <v>1</v>
      </c>
      <c r="O1960">
        <v>0</v>
      </c>
      <c r="P1960">
        <v>0</v>
      </c>
      <c r="Q1960">
        <v>0</v>
      </c>
      <c r="R1960">
        <v>1</v>
      </c>
      <c r="S1960">
        <v>1</v>
      </c>
      <c r="T1960" t="s">
        <v>32</v>
      </c>
      <c r="U1960" t="s">
        <v>51</v>
      </c>
      <c r="V1960">
        <v>365</v>
      </c>
      <c r="W1960">
        <v>10</v>
      </c>
    </row>
    <row r="1961" spans="1:23" x14ac:dyDescent="0.3">
      <c r="A1961" t="s">
        <v>785</v>
      </c>
      <c r="B1961" t="s">
        <v>58</v>
      </c>
      <c r="C1961" t="s">
        <v>329</v>
      </c>
      <c r="D1961" t="s">
        <v>786</v>
      </c>
      <c r="E1961">
        <v>165000</v>
      </c>
      <c r="F1961" t="s">
        <v>151</v>
      </c>
      <c r="G1961" t="s">
        <v>48</v>
      </c>
      <c r="H1961" t="s">
        <v>39</v>
      </c>
      <c r="I1961" t="s">
        <v>554</v>
      </c>
      <c r="K1961" t="s">
        <v>261</v>
      </c>
      <c r="L1961">
        <v>0</v>
      </c>
      <c r="N1961">
        <v>1</v>
      </c>
      <c r="O1961">
        <v>0</v>
      </c>
      <c r="P1961">
        <v>0</v>
      </c>
      <c r="Q1961">
        <v>0</v>
      </c>
      <c r="R1961">
        <v>1</v>
      </c>
      <c r="S1961">
        <v>1</v>
      </c>
      <c r="T1961" t="s">
        <v>32</v>
      </c>
      <c r="U1961" t="s">
        <v>51</v>
      </c>
      <c r="V1961">
        <v>591</v>
      </c>
    </row>
    <row r="1962" spans="1:23" x14ac:dyDescent="0.3">
      <c r="A1962" t="s">
        <v>787</v>
      </c>
      <c r="B1962" t="s">
        <v>183</v>
      </c>
      <c r="C1962" t="s">
        <v>788</v>
      </c>
      <c r="D1962" t="s">
        <v>789</v>
      </c>
      <c r="E1962">
        <v>165000</v>
      </c>
      <c r="F1962" t="s">
        <v>55</v>
      </c>
      <c r="G1962" t="s">
        <v>28</v>
      </c>
      <c r="H1962" t="s">
        <v>56</v>
      </c>
      <c r="I1962" t="s">
        <v>56</v>
      </c>
      <c r="K1962" t="s">
        <v>50</v>
      </c>
      <c r="L1962">
        <v>0</v>
      </c>
      <c r="N1962">
        <v>1</v>
      </c>
      <c r="O1962">
        <v>0</v>
      </c>
      <c r="P1962">
        <v>1</v>
      </c>
      <c r="Q1962">
        <v>1</v>
      </c>
      <c r="R1962">
        <v>0</v>
      </c>
      <c r="S1962">
        <v>1</v>
      </c>
      <c r="T1962" t="s">
        <v>32</v>
      </c>
      <c r="U1962" t="s">
        <v>51</v>
      </c>
      <c r="V1962">
        <v>384</v>
      </c>
    </row>
    <row r="1963" spans="1:23" x14ac:dyDescent="0.3">
      <c r="A1963" t="s">
        <v>738</v>
      </c>
      <c r="B1963" t="s">
        <v>739</v>
      </c>
      <c r="C1963" t="s">
        <v>210</v>
      </c>
      <c r="D1963" t="s">
        <v>740</v>
      </c>
      <c r="E1963">
        <v>165000</v>
      </c>
      <c r="F1963" t="s">
        <v>151</v>
      </c>
      <c r="G1963" t="s">
        <v>48</v>
      </c>
      <c r="H1963" t="s">
        <v>110</v>
      </c>
      <c r="I1963" t="s">
        <v>415</v>
      </c>
      <c r="J1963">
        <v>2012</v>
      </c>
      <c r="K1963" t="s">
        <v>173</v>
      </c>
      <c r="L1963">
        <v>0</v>
      </c>
      <c r="M1963">
        <v>3.8</v>
      </c>
      <c r="N1963">
        <v>1</v>
      </c>
      <c r="O1963">
        <v>0</v>
      </c>
      <c r="P1963">
        <v>0</v>
      </c>
      <c r="Q1963">
        <v>0</v>
      </c>
      <c r="R1963">
        <v>1</v>
      </c>
      <c r="S1963">
        <v>1</v>
      </c>
      <c r="T1963" t="s">
        <v>32</v>
      </c>
      <c r="U1963" t="s">
        <v>51</v>
      </c>
      <c r="V1963">
        <v>365</v>
      </c>
      <c r="W1963">
        <v>10</v>
      </c>
    </row>
    <row r="1964" spans="1:23" x14ac:dyDescent="0.3">
      <c r="A1964" t="s">
        <v>785</v>
      </c>
      <c r="B1964" t="s">
        <v>58</v>
      </c>
      <c r="C1964" t="s">
        <v>329</v>
      </c>
      <c r="D1964" t="s">
        <v>786</v>
      </c>
      <c r="E1964">
        <v>165000</v>
      </c>
      <c r="F1964" t="s">
        <v>151</v>
      </c>
      <c r="G1964" t="s">
        <v>48</v>
      </c>
      <c r="H1964" t="s">
        <v>39</v>
      </c>
      <c r="I1964" t="s">
        <v>40</v>
      </c>
      <c r="J1964">
        <v>2016</v>
      </c>
      <c r="K1964" t="s">
        <v>50</v>
      </c>
      <c r="L1964">
        <v>0</v>
      </c>
      <c r="N1964">
        <v>1</v>
      </c>
      <c r="O1964">
        <v>0</v>
      </c>
      <c r="P1964">
        <v>0</v>
      </c>
      <c r="Q1964">
        <v>0</v>
      </c>
      <c r="R1964">
        <v>1</v>
      </c>
      <c r="S1964">
        <v>1</v>
      </c>
      <c r="T1964" t="s">
        <v>32</v>
      </c>
      <c r="U1964" t="s">
        <v>51</v>
      </c>
      <c r="V1964">
        <v>591</v>
      </c>
      <c r="W1964">
        <v>6</v>
      </c>
    </row>
    <row r="1965" spans="1:23" x14ac:dyDescent="0.3">
      <c r="A1965" t="s">
        <v>787</v>
      </c>
      <c r="B1965" t="s">
        <v>183</v>
      </c>
      <c r="C1965" t="s">
        <v>788</v>
      </c>
      <c r="D1965" t="s">
        <v>789</v>
      </c>
      <c r="E1965">
        <v>165000</v>
      </c>
      <c r="F1965" t="s">
        <v>55</v>
      </c>
      <c r="G1965" t="s">
        <v>28</v>
      </c>
      <c r="H1965" t="s">
        <v>56</v>
      </c>
      <c r="I1965" t="s">
        <v>56</v>
      </c>
      <c r="K1965" t="s">
        <v>50</v>
      </c>
      <c r="L1965">
        <v>0</v>
      </c>
      <c r="N1965">
        <v>1</v>
      </c>
      <c r="O1965">
        <v>0</v>
      </c>
      <c r="P1965">
        <v>1</v>
      </c>
      <c r="Q1965">
        <v>1</v>
      </c>
      <c r="R1965">
        <v>0</v>
      </c>
      <c r="S1965">
        <v>1</v>
      </c>
      <c r="T1965" t="s">
        <v>32</v>
      </c>
      <c r="U1965" t="s">
        <v>51</v>
      </c>
      <c r="V1965">
        <v>384</v>
      </c>
    </row>
    <row r="1966" spans="1:23" x14ac:dyDescent="0.3">
      <c r="A1966" t="s">
        <v>980</v>
      </c>
      <c r="B1966" t="s">
        <v>981</v>
      </c>
      <c r="C1966" t="s">
        <v>36</v>
      </c>
      <c r="D1966" t="s">
        <v>982</v>
      </c>
      <c r="E1966">
        <v>165000</v>
      </c>
      <c r="F1966" t="s">
        <v>55</v>
      </c>
      <c r="G1966" t="s">
        <v>28</v>
      </c>
      <c r="H1966" t="s">
        <v>56</v>
      </c>
      <c r="I1966" t="s">
        <v>56</v>
      </c>
      <c r="K1966" t="s">
        <v>50</v>
      </c>
      <c r="L1966">
        <v>1</v>
      </c>
      <c r="N1966">
        <v>0</v>
      </c>
      <c r="O1966">
        <v>0</v>
      </c>
      <c r="P1966">
        <v>1</v>
      </c>
      <c r="Q1966">
        <v>0</v>
      </c>
      <c r="R1966">
        <v>0</v>
      </c>
      <c r="S1966">
        <v>0</v>
      </c>
      <c r="T1966" t="s">
        <v>222</v>
      </c>
      <c r="U1966" t="s">
        <v>51</v>
      </c>
      <c r="V1966">
        <v>103</v>
      </c>
    </row>
    <row r="1967" spans="1:23" x14ac:dyDescent="0.3">
      <c r="A1967" t="s">
        <v>980</v>
      </c>
      <c r="B1967" t="s">
        <v>981</v>
      </c>
      <c r="C1967" t="s">
        <v>36</v>
      </c>
      <c r="D1967" t="s">
        <v>982</v>
      </c>
      <c r="E1967">
        <v>165000</v>
      </c>
      <c r="F1967" t="s">
        <v>55</v>
      </c>
      <c r="G1967" t="s">
        <v>28</v>
      </c>
      <c r="H1967" t="s">
        <v>56</v>
      </c>
      <c r="I1967" t="s">
        <v>56</v>
      </c>
      <c r="K1967" t="s">
        <v>50</v>
      </c>
      <c r="L1967">
        <v>1</v>
      </c>
      <c r="N1967">
        <v>0</v>
      </c>
      <c r="O1967">
        <v>0</v>
      </c>
      <c r="P1967">
        <v>1</v>
      </c>
      <c r="Q1967">
        <v>0</v>
      </c>
      <c r="R1967">
        <v>0</v>
      </c>
      <c r="S1967">
        <v>0</v>
      </c>
      <c r="T1967" t="s">
        <v>222</v>
      </c>
      <c r="U1967" t="s">
        <v>51</v>
      </c>
      <c r="V1967">
        <v>103</v>
      </c>
    </row>
    <row r="1968" spans="1:23" x14ac:dyDescent="0.3">
      <c r="A1968" t="s">
        <v>980</v>
      </c>
      <c r="B1968" t="s">
        <v>981</v>
      </c>
      <c r="C1968" t="s">
        <v>36</v>
      </c>
      <c r="D1968" t="s">
        <v>982</v>
      </c>
      <c r="E1968">
        <v>165000</v>
      </c>
      <c r="F1968" t="s">
        <v>55</v>
      </c>
      <c r="G1968" t="s">
        <v>28</v>
      </c>
      <c r="H1968" t="s">
        <v>56</v>
      </c>
      <c r="I1968" t="s">
        <v>56</v>
      </c>
      <c r="K1968" t="s">
        <v>50</v>
      </c>
      <c r="L1968">
        <v>1</v>
      </c>
      <c r="N1968">
        <v>0</v>
      </c>
      <c r="O1968">
        <v>0</v>
      </c>
      <c r="P1968">
        <v>1</v>
      </c>
      <c r="Q1968">
        <v>0</v>
      </c>
      <c r="R1968">
        <v>0</v>
      </c>
      <c r="S1968">
        <v>0</v>
      </c>
      <c r="T1968" t="s">
        <v>222</v>
      </c>
      <c r="U1968" t="s">
        <v>51</v>
      </c>
      <c r="V1968">
        <v>103</v>
      </c>
    </row>
    <row r="1969" spans="1:23" x14ac:dyDescent="0.3">
      <c r="A1969" t="s">
        <v>980</v>
      </c>
      <c r="B1969" t="s">
        <v>981</v>
      </c>
      <c r="C1969" t="s">
        <v>36</v>
      </c>
      <c r="D1969" t="s">
        <v>982</v>
      </c>
      <c r="E1969">
        <v>165000</v>
      </c>
      <c r="F1969" t="s">
        <v>55</v>
      </c>
      <c r="G1969" t="s">
        <v>28</v>
      </c>
      <c r="H1969" t="s">
        <v>56</v>
      </c>
      <c r="I1969" t="s">
        <v>56</v>
      </c>
      <c r="K1969" t="s">
        <v>50</v>
      </c>
      <c r="L1969">
        <v>1</v>
      </c>
      <c r="N1969">
        <v>0</v>
      </c>
      <c r="O1969">
        <v>0</v>
      </c>
      <c r="P1969">
        <v>1</v>
      </c>
      <c r="Q1969">
        <v>0</v>
      </c>
      <c r="R1969">
        <v>0</v>
      </c>
      <c r="S1969">
        <v>0</v>
      </c>
      <c r="T1969" t="s">
        <v>222</v>
      </c>
      <c r="U1969" t="s">
        <v>51</v>
      </c>
      <c r="V1969">
        <v>103</v>
      </c>
    </row>
    <row r="1970" spans="1:23" x14ac:dyDescent="0.3">
      <c r="A1970" t="s">
        <v>980</v>
      </c>
      <c r="B1970" t="s">
        <v>981</v>
      </c>
      <c r="C1970" t="s">
        <v>36</v>
      </c>
      <c r="D1970" t="s">
        <v>982</v>
      </c>
      <c r="E1970">
        <v>165000</v>
      </c>
      <c r="F1970" t="s">
        <v>55</v>
      </c>
      <c r="G1970" t="s">
        <v>28</v>
      </c>
      <c r="H1970" t="s">
        <v>56</v>
      </c>
      <c r="I1970" t="s">
        <v>56</v>
      </c>
      <c r="K1970" t="s">
        <v>50</v>
      </c>
      <c r="L1970">
        <v>1</v>
      </c>
      <c r="N1970">
        <v>0</v>
      </c>
      <c r="O1970">
        <v>0</v>
      </c>
      <c r="P1970">
        <v>1</v>
      </c>
      <c r="Q1970">
        <v>0</v>
      </c>
      <c r="R1970">
        <v>0</v>
      </c>
      <c r="S1970">
        <v>0</v>
      </c>
      <c r="T1970" t="s">
        <v>222</v>
      </c>
      <c r="U1970" t="s">
        <v>51</v>
      </c>
      <c r="V1970">
        <v>103</v>
      </c>
    </row>
    <row r="1971" spans="1:23" x14ac:dyDescent="0.3">
      <c r="A1971" t="s">
        <v>980</v>
      </c>
      <c r="B1971" t="s">
        <v>981</v>
      </c>
      <c r="C1971" t="s">
        <v>36</v>
      </c>
      <c r="D1971" t="s">
        <v>982</v>
      </c>
      <c r="E1971">
        <v>165000</v>
      </c>
      <c r="F1971" t="s">
        <v>55</v>
      </c>
      <c r="G1971" t="s">
        <v>28</v>
      </c>
      <c r="H1971" t="s">
        <v>56</v>
      </c>
      <c r="I1971" t="s">
        <v>56</v>
      </c>
      <c r="K1971" t="s">
        <v>50</v>
      </c>
      <c r="L1971">
        <v>1</v>
      </c>
      <c r="N1971">
        <v>0</v>
      </c>
      <c r="O1971">
        <v>0</v>
      </c>
      <c r="P1971">
        <v>1</v>
      </c>
      <c r="Q1971">
        <v>0</v>
      </c>
      <c r="R1971">
        <v>0</v>
      </c>
      <c r="S1971">
        <v>0</v>
      </c>
      <c r="T1971" t="s">
        <v>222</v>
      </c>
      <c r="U1971" t="s">
        <v>51</v>
      </c>
      <c r="V1971">
        <v>103</v>
      </c>
    </row>
    <row r="1972" spans="1:23" x14ac:dyDescent="0.3">
      <c r="A1972" t="s">
        <v>122</v>
      </c>
      <c r="B1972" t="s">
        <v>1922</v>
      </c>
      <c r="C1972" t="s">
        <v>124</v>
      </c>
      <c r="D1972" t="s">
        <v>1923</v>
      </c>
      <c r="E1972">
        <v>165186</v>
      </c>
      <c r="F1972" t="s">
        <v>67</v>
      </c>
      <c r="G1972" t="s">
        <v>48</v>
      </c>
      <c r="H1972" t="s">
        <v>29</v>
      </c>
      <c r="I1972" t="s">
        <v>64</v>
      </c>
      <c r="J1972">
        <v>2016</v>
      </c>
      <c r="K1972" t="s">
        <v>50</v>
      </c>
      <c r="L1972">
        <v>0</v>
      </c>
      <c r="M1972">
        <v>3.6</v>
      </c>
      <c r="N1972">
        <v>0</v>
      </c>
      <c r="O1972">
        <v>0</v>
      </c>
      <c r="P1972">
        <v>0</v>
      </c>
      <c r="Q1972">
        <v>0</v>
      </c>
      <c r="R1972">
        <v>0</v>
      </c>
      <c r="S1972">
        <v>1</v>
      </c>
      <c r="T1972" t="s">
        <v>509</v>
      </c>
      <c r="U1972" t="s">
        <v>51</v>
      </c>
      <c r="V1972">
        <v>602</v>
      </c>
      <c r="W1972">
        <v>6</v>
      </c>
    </row>
    <row r="1973" spans="1:23" x14ac:dyDescent="0.3">
      <c r="A1973" t="s">
        <v>23</v>
      </c>
      <c r="B1973" t="s">
        <v>117</v>
      </c>
      <c r="C1973" t="s">
        <v>25</v>
      </c>
      <c r="D1973" t="s">
        <v>630</v>
      </c>
      <c r="E1973">
        <v>165200</v>
      </c>
      <c r="F1973" t="s">
        <v>27</v>
      </c>
      <c r="G1973" t="s">
        <v>28</v>
      </c>
      <c r="H1973" t="s">
        <v>29</v>
      </c>
      <c r="I1973" t="s">
        <v>30</v>
      </c>
      <c r="J1973">
        <v>1975</v>
      </c>
      <c r="K1973" t="s">
        <v>31</v>
      </c>
      <c r="L1973">
        <v>0</v>
      </c>
      <c r="M1973">
        <v>4.4000000000000004</v>
      </c>
      <c r="N1973">
        <v>0</v>
      </c>
      <c r="O1973">
        <v>0</v>
      </c>
      <c r="P1973">
        <v>1</v>
      </c>
      <c r="Q1973">
        <v>1</v>
      </c>
      <c r="R1973">
        <v>0</v>
      </c>
      <c r="S1973">
        <v>1</v>
      </c>
      <c r="T1973" t="s">
        <v>32</v>
      </c>
      <c r="U1973" t="s">
        <v>51</v>
      </c>
      <c r="V1973">
        <v>921</v>
      </c>
      <c r="W1973">
        <v>47</v>
      </c>
    </row>
    <row r="1974" spans="1:23" x14ac:dyDescent="0.3">
      <c r="A1974" t="s">
        <v>23</v>
      </c>
      <c r="B1974" t="s">
        <v>117</v>
      </c>
      <c r="C1974" t="s">
        <v>25</v>
      </c>
      <c r="D1974" t="s">
        <v>630</v>
      </c>
      <c r="E1974">
        <v>165200</v>
      </c>
      <c r="F1974" t="s">
        <v>27</v>
      </c>
      <c r="G1974" t="s">
        <v>28</v>
      </c>
      <c r="H1974" t="s">
        <v>29</v>
      </c>
      <c r="I1974" t="s">
        <v>30</v>
      </c>
      <c r="J1974">
        <v>1975</v>
      </c>
      <c r="K1974" t="s">
        <v>31</v>
      </c>
      <c r="L1974">
        <v>0</v>
      </c>
      <c r="M1974">
        <v>4.4000000000000004</v>
      </c>
      <c r="N1974">
        <v>0</v>
      </c>
      <c r="O1974">
        <v>0</v>
      </c>
      <c r="P1974">
        <v>1</v>
      </c>
      <c r="Q1974">
        <v>1</v>
      </c>
      <c r="R1974">
        <v>0</v>
      </c>
      <c r="S1974">
        <v>1</v>
      </c>
      <c r="T1974" t="s">
        <v>32</v>
      </c>
      <c r="U1974" t="s">
        <v>51</v>
      </c>
      <c r="V1974">
        <v>921</v>
      </c>
      <c r="W1974">
        <v>47</v>
      </c>
    </row>
    <row r="1975" spans="1:23" x14ac:dyDescent="0.3">
      <c r="A1975" t="s">
        <v>376</v>
      </c>
      <c r="B1975" t="s">
        <v>326</v>
      </c>
      <c r="C1975" t="s">
        <v>36</v>
      </c>
      <c r="D1975" t="s">
        <v>377</v>
      </c>
      <c r="E1975">
        <v>166400</v>
      </c>
      <c r="F1975" t="s">
        <v>56</v>
      </c>
      <c r="G1975" t="s">
        <v>56</v>
      </c>
      <c r="H1975" t="s">
        <v>56</v>
      </c>
      <c r="I1975" t="s">
        <v>56</v>
      </c>
      <c r="K1975" t="s">
        <v>56</v>
      </c>
      <c r="L1975">
        <v>0</v>
      </c>
      <c r="N1975">
        <v>1</v>
      </c>
      <c r="O1975">
        <v>1</v>
      </c>
      <c r="P1975">
        <v>0</v>
      </c>
      <c r="Q1975">
        <v>0</v>
      </c>
      <c r="R1975">
        <v>1</v>
      </c>
      <c r="S1975">
        <v>1</v>
      </c>
      <c r="T1975" t="s">
        <v>32</v>
      </c>
      <c r="U1975" t="s">
        <v>51</v>
      </c>
      <c r="V1975">
        <v>556</v>
      </c>
    </row>
    <row r="1976" spans="1:23" x14ac:dyDescent="0.3">
      <c r="A1976" t="s">
        <v>354</v>
      </c>
      <c r="B1976" t="s">
        <v>58</v>
      </c>
      <c r="C1976" t="s">
        <v>356</v>
      </c>
      <c r="D1976" t="s">
        <v>661</v>
      </c>
      <c r="E1976">
        <v>168560</v>
      </c>
      <c r="F1976" t="s">
        <v>27</v>
      </c>
      <c r="G1976" t="s">
        <v>38</v>
      </c>
      <c r="H1976" t="s">
        <v>39</v>
      </c>
      <c r="I1976" t="s">
        <v>40</v>
      </c>
      <c r="J1976">
        <v>1957</v>
      </c>
      <c r="K1976" t="s">
        <v>41</v>
      </c>
      <c r="L1976">
        <v>1</v>
      </c>
      <c r="M1976">
        <v>4</v>
      </c>
      <c r="N1976">
        <v>1</v>
      </c>
      <c r="O1976">
        <v>0</v>
      </c>
      <c r="P1976">
        <v>0</v>
      </c>
      <c r="Q1976">
        <v>0</v>
      </c>
      <c r="R1976">
        <v>1</v>
      </c>
      <c r="S1976">
        <v>1</v>
      </c>
      <c r="T1976" t="s">
        <v>32</v>
      </c>
      <c r="U1976" t="s">
        <v>51</v>
      </c>
      <c r="V1976">
        <v>571</v>
      </c>
      <c r="W1976">
        <v>65</v>
      </c>
    </row>
    <row r="1977" spans="1:23" x14ac:dyDescent="0.3">
      <c r="A1977" t="s">
        <v>354</v>
      </c>
      <c r="B1977" t="s">
        <v>58</v>
      </c>
      <c r="C1977" t="s">
        <v>356</v>
      </c>
      <c r="D1977" t="s">
        <v>661</v>
      </c>
      <c r="E1977">
        <v>168560</v>
      </c>
      <c r="F1977" t="s">
        <v>27</v>
      </c>
      <c r="G1977" t="s">
        <v>38</v>
      </c>
      <c r="H1977" t="s">
        <v>39</v>
      </c>
      <c r="I1977" t="s">
        <v>40</v>
      </c>
      <c r="J1977">
        <v>1957</v>
      </c>
      <c r="K1977" t="s">
        <v>41</v>
      </c>
      <c r="L1977">
        <v>1</v>
      </c>
      <c r="M1977">
        <v>4</v>
      </c>
      <c r="N1977">
        <v>1</v>
      </c>
      <c r="O1977">
        <v>0</v>
      </c>
      <c r="P1977">
        <v>0</v>
      </c>
      <c r="Q1977">
        <v>0</v>
      </c>
      <c r="R1977">
        <v>1</v>
      </c>
      <c r="S1977">
        <v>1</v>
      </c>
      <c r="T1977" t="s">
        <v>32</v>
      </c>
      <c r="U1977" t="s">
        <v>51</v>
      </c>
      <c r="V1977">
        <v>571</v>
      </c>
      <c r="W1977">
        <v>65</v>
      </c>
    </row>
    <row r="1978" spans="1:23" x14ac:dyDescent="0.3">
      <c r="A1978" t="s">
        <v>331</v>
      </c>
      <c r="B1978" t="s">
        <v>332</v>
      </c>
      <c r="C1978" t="s">
        <v>36</v>
      </c>
      <c r="D1978" t="s">
        <v>333</v>
      </c>
      <c r="E1978">
        <v>170000</v>
      </c>
      <c r="F1978" t="s">
        <v>47</v>
      </c>
      <c r="G1978" t="s">
        <v>48</v>
      </c>
      <c r="H1978" t="s">
        <v>29</v>
      </c>
      <c r="I1978" t="s">
        <v>49</v>
      </c>
      <c r="J1978">
        <v>2000</v>
      </c>
      <c r="K1978" t="s">
        <v>50</v>
      </c>
      <c r="L1978">
        <v>1</v>
      </c>
      <c r="M1978">
        <v>3.7</v>
      </c>
      <c r="N1978">
        <v>0</v>
      </c>
      <c r="O1978">
        <v>0</v>
      </c>
      <c r="P1978">
        <v>0</v>
      </c>
      <c r="Q1978">
        <v>0</v>
      </c>
      <c r="R1978">
        <v>0</v>
      </c>
      <c r="S1978">
        <v>0</v>
      </c>
      <c r="T1978" t="s">
        <v>32</v>
      </c>
      <c r="U1978" t="s">
        <v>42</v>
      </c>
      <c r="V1978">
        <v>91</v>
      </c>
      <c r="W1978">
        <v>22</v>
      </c>
    </row>
    <row r="1979" spans="1:23" x14ac:dyDescent="0.3">
      <c r="A1979" t="s">
        <v>331</v>
      </c>
      <c r="B1979" t="s">
        <v>332</v>
      </c>
      <c r="C1979" t="s">
        <v>36</v>
      </c>
      <c r="D1979" t="s">
        <v>333</v>
      </c>
      <c r="E1979">
        <v>170000</v>
      </c>
      <c r="F1979" t="s">
        <v>47</v>
      </c>
      <c r="G1979" t="s">
        <v>48</v>
      </c>
      <c r="H1979" t="s">
        <v>29</v>
      </c>
      <c r="I1979" t="s">
        <v>49</v>
      </c>
      <c r="J1979">
        <v>2000</v>
      </c>
      <c r="K1979" t="s">
        <v>50</v>
      </c>
      <c r="L1979">
        <v>1</v>
      </c>
      <c r="M1979">
        <v>3.7</v>
      </c>
      <c r="N1979">
        <v>0</v>
      </c>
      <c r="O1979">
        <v>0</v>
      </c>
      <c r="P1979">
        <v>0</v>
      </c>
      <c r="Q1979">
        <v>0</v>
      </c>
      <c r="R1979">
        <v>0</v>
      </c>
      <c r="S1979">
        <v>0</v>
      </c>
      <c r="T1979" t="s">
        <v>32</v>
      </c>
      <c r="U1979" t="s">
        <v>42</v>
      </c>
      <c r="V1979">
        <v>91</v>
      </c>
      <c r="W1979">
        <v>22</v>
      </c>
    </row>
    <row r="1980" spans="1:23" x14ac:dyDescent="0.3">
      <c r="A1980" t="s">
        <v>386</v>
      </c>
      <c r="B1980" t="s">
        <v>387</v>
      </c>
      <c r="C1980" t="s">
        <v>36</v>
      </c>
      <c r="D1980" t="s">
        <v>388</v>
      </c>
      <c r="E1980">
        <v>170000</v>
      </c>
      <c r="F1980" t="s">
        <v>55</v>
      </c>
      <c r="G1980" t="s">
        <v>48</v>
      </c>
      <c r="H1980" t="s">
        <v>80</v>
      </c>
      <c r="I1980" t="s">
        <v>81</v>
      </c>
      <c r="J1980">
        <v>2018</v>
      </c>
      <c r="K1980" t="s">
        <v>166</v>
      </c>
      <c r="L1980">
        <v>1</v>
      </c>
      <c r="M1980">
        <v>4.5999999999999996</v>
      </c>
      <c r="N1980">
        <v>1</v>
      </c>
      <c r="O1980">
        <v>0</v>
      </c>
      <c r="P1980">
        <v>1</v>
      </c>
      <c r="Q1980">
        <v>0</v>
      </c>
      <c r="R1980">
        <v>0</v>
      </c>
      <c r="S1980">
        <v>0</v>
      </c>
      <c r="T1980" t="s">
        <v>222</v>
      </c>
      <c r="U1980" t="s">
        <v>51</v>
      </c>
      <c r="V1980">
        <v>284</v>
      </c>
      <c r="W1980">
        <v>4</v>
      </c>
    </row>
    <row r="1981" spans="1:23" x14ac:dyDescent="0.3">
      <c r="A1981" t="s">
        <v>386</v>
      </c>
      <c r="B1981" t="s">
        <v>387</v>
      </c>
      <c r="C1981" t="s">
        <v>36</v>
      </c>
      <c r="D1981" t="s">
        <v>794</v>
      </c>
      <c r="E1981">
        <v>170000</v>
      </c>
      <c r="F1981" t="s">
        <v>55</v>
      </c>
      <c r="G1981" t="s">
        <v>48</v>
      </c>
      <c r="H1981" t="s">
        <v>80</v>
      </c>
      <c r="I1981" t="s">
        <v>81</v>
      </c>
      <c r="J1981">
        <v>2018</v>
      </c>
      <c r="K1981" t="s">
        <v>166</v>
      </c>
      <c r="L1981">
        <v>1</v>
      </c>
      <c r="M1981">
        <v>4.5999999999999996</v>
      </c>
      <c r="N1981">
        <v>1</v>
      </c>
      <c r="O1981">
        <v>0</v>
      </c>
      <c r="P1981">
        <v>1</v>
      </c>
      <c r="Q1981">
        <v>0</v>
      </c>
      <c r="R1981">
        <v>0</v>
      </c>
      <c r="S1981">
        <v>0</v>
      </c>
      <c r="T1981" t="s">
        <v>222</v>
      </c>
      <c r="U1981" t="s">
        <v>51</v>
      </c>
      <c r="V1981">
        <v>288</v>
      </c>
      <c r="W1981">
        <v>4</v>
      </c>
    </row>
    <row r="1982" spans="1:23" x14ac:dyDescent="0.3">
      <c r="A1982" t="s">
        <v>386</v>
      </c>
      <c r="B1982" t="s">
        <v>387</v>
      </c>
      <c r="C1982" t="s">
        <v>36</v>
      </c>
      <c r="D1982" t="s">
        <v>794</v>
      </c>
      <c r="E1982">
        <v>170000</v>
      </c>
      <c r="F1982" t="s">
        <v>55</v>
      </c>
      <c r="G1982" t="s">
        <v>48</v>
      </c>
      <c r="H1982" t="s">
        <v>80</v>
      </c>
      <c r="I1982" t="s">
        <v>81</v>
      </c>
      <c r="J1982">
        <v>2018</v>
      </c>
      <c r="K1982" t="s">
        <v>166</v>
      </c>
      <c r="L1982">
        <v>1</v>
      </c>
      <c r="M1982">
        <v>4.5999999999999996</v>
      </c>
      <c r="N1982">
        <v>1</v>
      </c>
      <c r="O1982">
        <v>0</v>
      </c>
      <c r="P1982">
        <v>1</v>
      </c>
      <c r="Q1982">
        <v>0</v>
      </c>
      <c r="R1982">
        <v>0</v>
      </c>
      <c r="S1982">
        <v>0</v>
      </c>
      <c r="T1982" t="s">
        <v>222</v>
      </c>
      <c r="U1982" t="s">
        <v>51</v>
      </c>
      <c r="V1982">
        <v>288</v>
      </c>
      <c r="W1982">
        <v>4</v>
      </c>
    </row>
    <row r="1983" spans="1:23" x14ac:dyDescent="0.3">
      <c r="A1983" t="s">
        <v>386</v>
      </c>
      <c r="B1983" t="s">
        <v>387</v>
      </c>
      <c r="C1983" t="s">
        <v>36</v>
      </c>
      <c r="D1983" t="s">
        <v>794</v>
      </c>
      <c r="E1983">
        <v>170000</v>
      </c>
      <c r="F1983" t="s">
        <v>55</v>
      </c>
      <c r="G1983" t="s">
        <v>48</v>
      </c>
      <c r="H1983" t="s">
        <v>80</v>
      </c>
      <c r="I1983" t="s">
        <v>81</v>
      </c>
      <c r="J1983">
        <v>2018</v>
      </c>
      <c r="K1983" t="s">
        <v>166</v>
      </c>
      <c r="L1983">
        <v>1</v>
      </c>
      <c r="M1983">
        <v>4.5999999999999996</v>
      </c>
      <c r="N1983">
        <v>1</v>
      </c>
      <c r="O1983">
        <v>0</v>
      </c>
      <c r="P1983">
        <v>1</v>
      </c>
      <c r="Q1983">
        <v>0</v>
      </c>
      <c r="R1983">
        <v>0</v>
      </c>
      <c r="S1983">
        <v>0</v>
      </c>
      <c r="T1983" t="s">
        <v>222</v>
      </c>
      <c r="U1983" t="s">
        <v>51</v>
      </c>
      <c r="V1983">
        <v>288</v>
      </c>
      <c r="W1983">
        <v>4</v>
      </c>
    </row>
    <row r="1984" spans="1:23" x14ac:dyDescent="0.3">
      <c r="A1984" t="s">
        <v>386</v>
      </c>
      <c r="B1984" t="s">
        <v>387</v>
      </c>
      <c r="C1984" t="s">
        <v>36</v>
      </c>
      <c r="D1984" t="s">
        <v>794</v>
      </c>
      <c r="E1984">
        <v>170000</v>
      </c>
      <c r="F1984" t="s">
        <v>55</v>
      </c>
      <c r="G1984" t="s">
        <v>48</v>
      </c>
      <c r="H1984" t="s">
        <v>80</v>
      </c>
      <c r="I1984" t="s">
        <v>81</v>
      </c>
      <c r="J1984">
        <v>2018</v>
      </c>
      <c r="K1984" t="s">
        <v>166</v>
      </c>
      <c r="L1984">
        <v>1</v>
      </c>
      <c r="M1984">
        <v>4.5999999999999996</v>
      </c>
      <c r="N1984">
        <v>1</v>
      </c>
      <c r="O1984">
        <v>0</v>
      </c>
      <c r="P1984">
        <v>1</v>
      </c>
      <c r="Q1984">
        <v>0</v>
      </c>
      <c r="R1984">
        <v>0</v>
      </c>
      <c r="S1984">
        <v>0</v>
      </c>
      <c r="T1984" t="s">
        <v>222</v>
      </c>
      <c r="U1984" t="s">
        <v>51</v>
      </c>
      <c r="V1984">
        <v>288</v>
      </c>
      <c r="W1984">
        <v>4</v>
      </c>
    </row>
    <row r="1985" spans="1:23" x14ac:dyDescent="0.3">
      <c r="A1985" t="s">
        <v>665</v>
      </c>
      <c r="B1985" t="s">
        <v>1086</v>
      </c>
      <c r="C1985" t="s">
        <v>36</v>
      </c>
      <c r="D1985" t="s">
        <v>1087</v>
      </c>
      <c r="E1985">
        <v>170000</v>
      </c>
      <c r="F1985" t="s">
        <v>85</v>
      </c>
      <c r="G1985" t="s">
        <v>48</v>
      </c>
      <c r="H1985" t="s">
        <v>29</v>
      </c>
      <c r="I1985" t="s">
        <v>69</v>
      </c>
      <c r="J1985">
        <v>1996</v>
      </c>
      <c r="K1985" t="s">
        <v>261</v>
      </c>
      <c r="L1985">
        <v>1</v>
      </c>
      <c r="M1985">
        <v>4.3</v>
      </c>
      <c r="N1985">
        <v>1</v>
      </c>
      <c r="O1985">
        <v>1</v>
      </c>
      <c r="P1985">
        <v>0</v>
      </c>
      <c r="Q1985">
        <v>1</v>
      </c>
      <c r="R1985">
        <v>0</v>
      </c>
      <c r="S1985">
        <v>0</v>
      </c>
      <c r="T1985" t="s">
        <v>222</v>
      </c>
      <c r="U1985" t="s">
        <v>51</v>
      </c>
      <c r="V1985">
        <v>182</v>
      </c>
      <c r="W1985">
        <v>26</v>
      </c>
    </row>
    <row r="1986" spans="1:23" x14ac:dyDescent="0.3">
      <c r="A1986" t="s">
        <v>1172</v>
      </c>
      <c r="B1986" t="s">
        <v>1173</v>
      </c>
      <c r="C1986" t="s">
        <v>201</v>
      </c>
      <c r="D1986" t="s">
        <v>1174</v>
      </c>
      <c r="E1986">
        <v>170000</v>
      </c>
      <c r="F1986" t="s">
        <v>55</v>
      </c>
      <c r="G1986" t="s">
        <v>28</v>
      </c>
      <c r="H1986" t="s">
        <v>56</v>
      </c>
      <c r="I1986" t="s">
        <v>56</v>
      </c>
      <c r="K1986" t="s">
        <v>50</v>
      </c>
      <c r="L1986">
        <v>1</v>
      </c>
      <c r="N1986">
        <v>1</v>
      </c>
      <c r="O1986">
        <v>0</v>
      </c>
      <c r="P1986">
        <v>0</v>
      </c>
      <c r="Q1986">
        <v>0</v>
      </c>
      <c r="R1986">
        <v>1</v>
      </c>
      <c r="S1986">
        <v>0</v>
      </c>
      <c r="T1986" t="s">
        <v>222</v>
      </c>
      <c r="U1986" t="s">
        <v>51</v>
      </c>
      <c r="V1986">
        <v>511</v>
      </c>
    </row>
    <row r="1987" spans="1:23" x14ac:dyDescent="0.3">
      <c r="A1987" t="s">
        <v>386</v>
      </c>
      <c r="B1987" t="s">
        <v>387</v>
      </c>
      <c r="C1987" t="s">
        <v>36</v>
      </c>
      <c r="D1987" t="s">
        <v>794</v>
      </c>
      <c r="E1987">
        <v>170000</v>
      </c>
      <c r="F1987" t="s">
        <v>55</v>
      </c>
      <c r="G1987" t="s">
        <v>48</v>
      </c>
      <c r="H1987" t="s">
        <v>80</v>
      </c>
      <c r="I1987" t="s">
        <v>81</v>
      </c>
      <c r="J1987">
        <v>2018</v>
      </c>
      <c r="K1987" t="s">
        <v>166</v>
      </c>
      <c r="L1987">
        <v>1</v>
      </c>
      <c r="M1987">
        <v>4.5999999999999996</v>
      </c>
      <c r="N1987">
        <v>1</v>
      </c>
      <c r="O1987">
        <v>0</v>
      </c>
      <c r="P1987">
        <v>1</v>
      </c>
      <c r="Q1987">
        <v>0</v>
      </c>
      <c r="R1987">
        <v>0</v>
      </c>
      <c r="S1987">
        <v>0</v>
      </c>
      <c r="T1987" t="s">
        <v>222</v>
      </c>
      <c r="U1987" t="s">
        <v>51</v>
      </c>
      <c r="V1987">
        <v>288</v>
      </c>
      <c r="W1987">
        <v>4</v>
      </c>
    </row>
    <row r="1988" spans="1:23" x14ac:dyDescent="0.3">
      <c r="A1988" t="s">
        <v>386</v>
      </c>
      <c r="B1988" t="s">
        <v>387</v>
      </c>
      <c r="C1988" t="s">
        <v>36</v>
      </c>
      <c r="D1988" t="s">
        <v>794</v>
      </c>
      <c r="E1988">
        <v>170000</v>
      </c>
      <c r="F1988" t="s">
        <v>55</v>
      </c>
      <c r="G1988" t="s">
        <v>48</v>
      </c>
      <c r="H1988" t="s">
        <v>80</v>
      </c>
      <c r="I1988" t="s">
        <v>81</v>
      </c>
      <c r="J1988">
        <v>2018</v>
      </c>
      <c r="K1988" t="s">
        <v>166</v>
      </c>
      <c r="L1988">
        <v>1</v>
      </c>
      <c r="M1988">
        <v>4.5999999999999996</v>
      </c>
      <c r="N1988">
        <v>1</v>
      </c>
      <c r="O1988">
        <v>0</v>
      </c>
      <c r="P1988">
        <v>1</v>
      </c>
      <c r="Q1988">
        <v>0</v>
      </c>
      <c r="R1988">
        <v>0</v>
      </c>
      <c r="S1988">
        <v>0</v>
      </c>
      <c r="T1988" t="s">
        <v>222</v>
      </c>
      <c r="U1988" t="s">
        <v>51</v>
      </c>
      <c r="V1988">
        <v>288</v>
      </c>
      <c r="W1988">
        <v>4</v>
      </c>
    </row>
    <row r="1989" spans="1:23" x14ac:dyDescent="0.3">
      <c r="A1989" t="s">
        <v>386</v>
      </c>
      <c r="B1989" t="s">
        <v>387</v>
      </c>
      <c r="C1989" t="s">
        <v>36</v>
      </c>
      <c r="D1989" t="s">
        <v>794</v>
      </c>
      <c r="E1989">
        <v>170000</v>
      </c>
      <c r="F1989" t="s">
        <v>55</v>
      </c>
      <c r="G1989" t="s">
        <v>48</v>
      </c>
      <c r="H1989" t="s">
        <v>80</v>
      </c>
      <c r="I1989" t="s">
        <v>81</v>
      </c>
      <c r="J1989">
        <v>2018</v>
      </c>
      <c r="K1989" t="s">
        <v>166</v>
      </c>
      <c r="L1989">
        <v>1</v>
      </c>
      <c r="M1989">
        <v>4.5999999999999996</v>
      </c>
      <c r="N1989">
        <v>1</v>
      </c>
      <c r="O1989">
        <v>0</v>
      </c>
      <c r="P1989">
        <v>1</v>
      </c>
      <c r="Q1989">
        <v>0</v>
      </c>
      <c r="R1989">
        <v>0</v>
      </c>
      <c r="S1989">
        <v>0</v>
      </c>
      <c r="T1989" t="s">
        <v>222</v>
      </c>
      <c r="U1989" t="s">
        <v>51</v>
      </c>
      <c r="V1989">
        <v>288</v>
      </c>
      <c r="W1989">
        <v>4</v>
      </c>
    </row>
    <row r="1990" spans="1:23" x14ac:dyDescent="0.3">
      <c r="A1990" t="s">
        <v>386</v>
      </c>
      <c r="B1990" t="s">
        <v>387</v>
      </c>
      <c r="C1990" t="s">
        <v>36</v>
      </c>
      <c r="D1990" t="s">
        <v>794</v>
      </c>
      <c r="E1990">
        <v>170000</v>
      </c>
      <c r="F1990" t="s">
        <v>55</v>
      </c>
      <c r="G1990" t="s">
        <v>48</v>
      </c>
      <c r="H1990" t="s">
        <v>80</v>
      </c>
      <c r="I1990" t="s">
        <v>81</v>
      </c>
      <c r="J1990">
        <v>2018</v>
      </c>
      <c r="K1990" t="s">
        <v>166</v>
      </c>
      <c r="L1990">
        <v>1</v>
      </c>
      <c r="M1990">
        <v>4.5999999999999996</v>
      </c>
      <c r="N1990">
        <v>1</v>
      </c>
      <c r="O1990">
        <v>0</v>
      </c>
      <c r="P1990">
        <v>1</v>
      </c>
      <c r="Q1990">
        <v>0</v>
      </c>
      <c r="R1990">
        <v>0</v>
      </c>
      <c r="S1990">
        <v>0</v>
      </c>
      <c r="T1990" t="s">
        <v>222</v>
      </c>
      <c r="U1990" t="s">
        <v>51</v>
      </c>
      <c r="V1990">
        <v>288</v>
      </c>
      <c r="W1990">
        <v>4</v>
      </c>
    </row>
    <row r="1991" spans="1:23" x14ac:dyDescent="0.3">
      <c r="A1991" t="s">
        <v>1202</v>
      </c>
      <c r="B1991" t="s">
        <v>1033</v>
      </c>
      <c r="C1991" t="s">
        <v>45</v>
      </c>
      <c r="D1991" t="s">
        <v>1203</v>
      </c>
      <c r="E1991">
        <v>171289</v>
      </c>
      <c r="F1991" t="s">
        <v>67</v>
      </c>
      <c r="G1991" t="s">
        <v>68</v>
      </c>
      <c r="H1991" t="s">
        <v>29</v>
      </c>
      <c r="I1991" t="s">
        <v>49</v>
      </c>
      <c r="J1991">
        <v>1999</v>
      </c>
      <c r="K1991" t="s">
        <v>212</v>
      </c>
      <c r="L1991">
        <v>0</v>
      </c>
      <c r="M1991">
        <v>4.3</v>
      </c>
      <c r="N1991">
        <v>1</v>
      </c>
      <c r="O1991">
        <v>0</v>
      </c>
      <c r="P1991">
        <v>0</v>
      </c>
      <c r="Q1991">
        <v>1</v>
      </c>
      <c r="R1991">
        <v>0</v>
      </c>
      <c r="S1991">
        <v>0</v>
      </c>
      <c r="T1991" t="s">
        <v>222</v>
      </c>
      <c r="U1991" t="s">
        <v>51</v>
      </c>
      <c r="V1991">
        <v>794</v>
      </c>
      <c r="W1991">
        <v>23</v>
      </c>
    </row>
    <row r="1992" spans="1:23" x14ac:dyDescent="0.3">
      <c r="A1992" t="s">
        <v>769</v>
      </c>
      <c r="B1992" t="s">
        <v>770</v>
      </c>
      <c r="C1992" t="s">
        <v>771</v>
      </c>
      <c r="D1992" t="s">
        <v>772</v>
      </c>
      <c r="E1992">
        <v>171850</v>
      </c>
      <c r="F1992" t="s">
        <v>145</v>
      </c>
      <c r="G1992" t="s">
        <v>28</v>
      </c>
      <c r="H1992" t="s">
        <v>194</v>
      </c>
      <c r="I1992" t="s">
        <v>195</v>
      </c>
      <c r="J1992">
        <v>1986</v>
      </c>
      <c r="K1992" t="s">
        <v>41</v>
      </c>
      <c r="L1992">
        <v>0</v>
      </c>
      <c r="M1992">
        <v>4.2</v>
      </c>
      <c r="N1992">
        <v>1</v>
      </c>
      <c r="O1992">
        <v>1</v>
      </c>
      <c r="P1992">
        <v>0</v>
      </c>
      <c r="Q1992">
        <v>0</v>
      </c>
      <c r="R1992">
        <v>1</v>
      </c>
      <c r="S1992">
        <v>1</v>
      </c>
      <c r="T1992" t="s">
        <v>32</v>
      </c>
      <c r="U1992" t="s">
        <v>51</v>
      </c>
      <c r="V1992">
        <v>305</v>
      </c>
      <c r="W1992">
        <v>36</v>
      </c>
    </row>
    <row r="1993" spans="1:23" x14ac:dyDescent="0.3">
      <c r="A1993" t="s">
        <v>769</v>
      </c>
      <c r="B1993" t="s">
        <v>770</v>
      </c>
      <c r="C1993" t="s">
        <v>771</v>
      </c>
      <c r="D1993" t="s">
        <v>772</v>
      </c>
      <c r="E1993">
        <v>171850</v>
      </c>
      <c r="F1993" t="s">
        <v>145</v>
      </c>
      <c r="G1993" t="s">
        <v>28</v>
      </c>
      <c r="H1993" t="s">
        <v>194</v>
      </c>
      <c r="I1993" t="s">
        <v>195</v>
      </c>
      <c r="J1993">
        <v>1986</v>
      </c>
      <c r="K1993" t="s">
        <v>41</v>
      </c>
      <c r="L1993">
        <v>0</v>
      </c>
      <c r="M1993">
        <v>4.2</v>
      </c>
      <c r="N1993">
        <v>1</v>
      </c>
      <c r="O1993">
        <v>1</v>
      </c>
      <c r="P1993">
        <v>0</v>
      </c>
      <c r="Q1993">
        <v>0</v>
      </c>
      <c r="R1993">
        <v>1</v>
      </c>
      <c r="S1993">
        <v>1</v>
      </c>
      <c r="T1993" t="s">
        <v>32</v>
      </c>
      <c r="U1993" t="s">
        <v>51</v>
      </c>
      <c r="V1993">
        <v>305</v>
      </c>
      <c r="W1993">
        <v>36</v>
      </c>
    </row>
    <row r="1994" spans="1:23" x14ac:dyDescent="0.3">
      <c r="A1994" t="s">
        <v>769</v>
      </c>
      <c r="B1994" t="s">
        <v>387</v>
      </c>
      <c r="C1994" t="s">
        <v>1295</v>
      </c>
      <c r="D1994" t="s">
        <v>1296</v>
      </c>
      <c r="E1994">
        <v>173475</v>
      </c>
      <c r="F1994" t="s">
        <v>145</v>
      </c>
      <c r="G1994" t="s">
        <v>28</v>
      </c>
      <c r="H1994" t="s">
        <v>194</v>
      </c>
      <c r="I1994" t="s">
        <v>195</v>
      </c>
      <c r="J1994">
        <v>1986</v>
      </c>
      <c r="K1994" t="s">
        <v>41</v>
      </c>
      <c r="L1994">
        <v>0</v>
      </c>
      <c r="M1994">
        <v>4.2</v>
      </c>
      <c r="N1994">
        <v>1</v>
      </c>
      <c r="O1994">
        <v>1</v>
      </c>
      <c r="P1994">
        <v>1</v>
      </c>
      <c r="Q1994">
        <v>1</v>
      </c>
      <c r="R1994">
        <v>0</v>
      </c>
      <c r="S1994">
        <v>0</v>
      </c>
      <c r="T1994" t="s">
        <v>222</v>
      </c>
      <c r="U1994" t="s">
        <v>42</v>
      </c>
      <c r="V1994">
        <v>341</v>
      </c>
      <c r="W1994">
        <v>36</v>
      </c>
    </row>
    <row r="1995" spans="1:23" x14ac:dyDescent="0.3">
      <c r="A1995" t="s">
        <v>557</v>
      </c>
      <c r="B1995" t="s">
        <v>58</v>
      </c>
      <c r="C1995" t="s">
        <v>558</v>
      </c>
      <c r="D1995" t="s">
        <v>559</v>
      </c>
      <c r="E1995">
        <v>175500</v>
      </c>
      <c r="F1995" t="s">
        <v>67</v>
      </c>
      <c r="G1995" t="s">
        <v>28</v>
      </c>
      <c r="H1995" t="s">
        <v>29</v>
      </c>
      <c r="I1995" t="s">
        <v>49</v>
      </c>
      <c r="J1995">
        <v>2012</v>
      </c>
      <c r="K1995" t="s">
        <v>41</v>
      </c>
      <c r="L1995">
        <v>0</v>
      </c>
      <c r="M1995">
        <v>4.3</v>
      </c>
      <c r="N1995">
        <v>1</v>
      </c>
      <c r="O1995">
        <v>0</v>
      </c>
      <c r="P1995">
        <v>0</v>
      </c>
      <c r="Q1995">
        <v>0</v>
      </c>
      <c r="R1995">
        <v>1</v>
      </c>
      <c r="S1995">
        <v>0</v>
      </c>
      <c r="T1995" t="s">
        <v>32</v>
      </c>
      <c r="U1995" t="s">
        <v>51</v>
      </c>
      <c r="V1995">
        <v>355</v>
      </c>
      <c r="W1995">
        <v>10</v>
      </c>
    </row>
    <row r="1996" spans="1:23" x14ac:dyDescent="0.3">
      <c r="A1996" t="s">
        <v>557</v>
      </c>
      <c r="B1996" t="s">
        <v>58</v>
      </c>
      <c r="C1996" t="s">
        <v>558</v>
      </c>
      <c r="D1996" t="s">
        <v>559</v>
      </c>
      <c r="E1996">
        <v>175500</v>
      </c>
      <c r="F1996" t="s">
        <v>67</v>
      </c>
      <c r="G1996" t="s">
        <v>28</v>
      </c>
      <c r="H1996" t="s">
        <v>29</v>
      </c>
      <c r="I1996" t="s">
        <v>49</v>
      </c>
      <c r="J1996">
        <v>2012</v>
      </c>
      <c r="K1996" t="s">
        <v>41</v>
      </c>
      <c r="L1996">
        <v>0</v>
      </c>
      <c r="M1996">
        <v>4.3</v>
      </c>
      <c r="N1996">
        <v>1</v>
      </c>
      <c r="O1996">
        <v>0</v>
      </c>
      <c r="P1996">
        <v>0</v>
      </c>
      <c r="Q1996">
        <v>0</v>
      </c>
      <c r="R1996">
        <v>1</v>
      </c>
      <c r="S1996">
        <v>0</v>
      </c>
      <c r="T1996" t="s">
        <v>32</v>
      </c>
      <c r="U1996" t="s">
        <v>51</v>
      </c>
      <c r="V1996">
        <v>355</v>
      </c>
      <c r="W1996">
        <v>10</v>
      </c>
    </row>
    <row r="1997" spans="1:23" x14ac:dyDescent="0.3">
      <c r="A1997" t="s">
        <v>557</v>
      </c>
      <c r="B1997" t="s">
        <v>58</v>
      </c>
      <c r="C1997" t="s">
        <v>558</v>
      </c>
      <c r="D1997" t="s">
        <v>559</v>
      </c>
      <c r="E1997">
        <v>175500</v>
      </c>
      <c r="F1997" t="s">
        <v>67</v>
      </c>
      <c r="G1997" t="s">
        <v>28</v>
      </c>
      <c r="H1997" t="s">
        <v>29</v>
      </c>
      <c r="I1997" t="s">
        <v>49</v>
      </c>
      <c r="J1997">
        <v>2012</v>
      </c>
      <c r="K1997" t="s">
        <v>41</v>
      </c>
      <c r="L1997">
        <v>0</v>
      </c>
      <c r="M1997">
        <v>4.3</v>
      </c>
      <c r="N1997">
        <v>1</v>
      </c>
      <c r="O1997">
        <v>0</v>
      </c>
      <c r="P1997">
        <v>0</v>
      </c>
      <c r="Q1997">
        <v>0</v>
      </c>
      <c r="R1997">
        <v>1</v>
      </c>
      <c r="S1997">
        <v>0</v>
      </c>
      <c r="T1997" t="s">
        <v>32</v>
      </c>
      <c r="U1997" t="s">
        <v>51</v>
      </c>
      <c r="V1997">
        <v>355</v>
      </c>
      <c r="W1997">
        <v>10</v>
      </c>
    </row>
    <row r="1998" spans="1:23" x14ac:dyDescent="0.3">
      <c r="A1998" t="s">
        <v>557</v>
      </c>
      <c r="B1998" t="s">
        <v>58</v>
      </c>
      <c r="C1998" t="s">
        <v>558</v>
      </c>
      <c r="D1998" t="s">
        <v>559</v>
      </c>
      <c r="E1998">
        <v>175500</v>
      </c>
      <c r="F1998" t="s">
        <v>67</v>
      </c>
      <c r="G1998" t="s">
        <v>28</v>
      </c>
      <c r="H1998" t="s">
        <v>29</v>
      </c>
      <c r="I1998" t="s">
        <v>49</v>
      </c>
      <c r="J1998">
        <v>2012</v>
      </c>
      <c r="K1998" t="s">
        <v>41</v>
      </c>
      <c r="L1998">
        <v>0</v>
      </c>
      <c r="M1998">
        <v>4.3</v>
      </c>
      <c r="N1998">
        <v>1</v>
      </c>
      <c r="O1998">
        <v>0</v>
      </c>
      <c r="P1998">
        <v>0</v>
      </c>
      <c r="Q1998">
        <v>0</v>
      </c>
      <c r="R1998">
        <v>1</v>
      </c>
      <c r="S1998">
        <v>0</v>
      </c>
      <c r="T1998" t="s">
        <v>32</v>
      </c>
      <c r="U1998" t="s">
        <v>51</v>
      </c>
      <c r="V1998">
        <v>355</v>
      </c>
      <c r="W1998">
        <v>10</v>
      </c>
    </row>
    <row r="1999" spans="1:23" x14ac:dyDescent="0.3">
      <c r="A1999" t="s">
        <v>557</v>
      </c>
      <c r="B1999" t="s">
        <v>58</v>
      </c>
      <c r="C1999" t="s">
        <v>558</v>
      </c>
      <c r="D1999" t="s">
        <v>559</v>
      </c>
      <c r="E1999">
        <v>175500</v>
      </c>
      <c r="F1999" t="s">
        <v>67</v>
      </c>
      <c r="G1999" t="s">
        <v>28</v>
      </c>
      <c r="H1999" t="s">
        <v>29</v>
      </c>
      <c r="I1999" t="s">
        <v>49</v>
      </c>
      <c r="J1999">
        <v>2012</v>
      </c>
      <c r="K1999" t="s">
        <v>41</v>
      </c>
      <c r="L1999">
        <v>0</v>
      </c>
      <c r="M1999">
        <v>4.3</v>
      </c>
      <c r="N1999">
        <v>1</v>
      </c>
      <c r="O1999">
        <v>0</v>
      </c>
      <c r="P1999">
        <v>0</v>
      </c>
      <c r="Q1999">
        <v>0</v>
      </c>
      <c r="R1999">
        <v>1</v>
      </c>
      <c r="S1999">
        <v>0</v>
      </c>
      <c r="T1999" t="s">
        <v>32</v>
      </c>
      <c r="U1999" t="s">
        <v>51</v>
      </c>
      <c r="V1999">
        <v>355</v>
      </c>
      <c r="W1999">
        <v>10</v>
      </c>
    </row>
    <row r="2000" spans="1:23" x14ac:dyDescent="0.3">
      <c r="A2000" t="s">
        <v>557</v>
      </c>
      <c r="B2000" t="s">
        <v>58</v>
      </c>
      <c r="C2000" t="s">
        <v>558</v>
      </c>
      <c r="D2000" t="s">
        <v>559</v>
      </c>
      <c r="E2000">
        <v>175500</v>
      </c>
      <c r="F2000" t="s">
        <v>67</v>
      </c>
      <c r="G2000" t="s">
        <v>28</v>
      </c>
      <c r="H2000" t="s">
        <v>29</v>
      </c>
      <c r="I2000" t="s">
        <v>49</v>
      </c>
      <c r="J2000">
        <v>2012</v>
      </c>
      <c r="K2000" t="s">
        <v>41</v>
      </c>
      <c r="L2000">
        <v>0</v>
      </c>
      <c r="M2000">
        <v>4.3</v>
      </c>
      <c r="N2000">
        <v>1</v>
      </c>
      <c r="O2000">
        <v>0</v>
      </c>
      <c r="P2000">
        <v>0</v>
      </c>
      <c r="Q2000">
        <v>0</v>
      </c>
      <c r="R2000">
        <v>1</v>
      </c>
      <c r="S2000">
        <v>0</v>
      </c>
      <c r="T2000" t="s">
        <v>32</v>
      </c>
      <c r="U2000" t="s">
        <v>51</v>
      </c>
      <c r="V2000">
        <v>355</v>
      </c>
      <c r="W2000">
        <v>10</v>
      </c>
    </row>
    <row r="2001" spans="1:23" x14ac:dyDescent="0.3">
      <c r="A2001" t="s">
        <v>557</v>
      </c>
      <c r="B2001" t="s">
        <v>58</v>
      </c>
      <c r="C2001" t="s">
        <v>558</v>
      </c>
      <c r="D2001" t="s">
        <v>559</v>
      </c>
      <c r="E2001">
        <v>175500</v>
      </c>
      <c r="F2001" t="s">
        <v>67</v>
      </c>
      <c r="G2001" t="s">
        <v>28</v>
      </c>
      <c r="H2001" t="s">
        <v>29</v>
      </c>
      <c r="I2001" t="s">
        <v>49</v>
      </c>
      <c r="J2001">
        <v>2012</v>
      </c>
      <c r="K2001" t="s">
        <v>41</v>
      </c>
      <c r="L2001">
        <v>0</v>
      </c>
      <c r="M2001">
        <v>4.3</v>
      </c>
      <c r="N2001">
        <v>1</v>
      </c>
      <c r="O2001">
        <v>0</v>
      </c>
      <c r="P2001">
        <v>0</v>
      </c>
      <c r="Q2001">
        <v>0</v>
      </c>
      <c r="R2001">
        <v>1</v>
      </c>
      <c r="S2001">
        <v>0</v>
      </c>
      <c r="T2001" t="s">
        <v>32</v>
      </c>
      <c r="U2001" t="s">
        <v>51</v>
      </c>
      <c r="V2001">
        <v>355</v>
      </c>
      <c r="W2001">
        <v>10</v>
      </c>
    </row>
    <row r="2002" spans="1:23" x14ac:dyDescent="0.3">
      <c r="A2002" t="s">
        <v>557</v>
      </c>
      <c r="B2002" t="s">
        <v>58</v>
      </c>
      <c r="C2002" t="s">
        <v>558</v>
      </c>
      <c r="D2002" t="s">
        <v>559</v>
      </c>
      <c r="E2002">
        <v>175500</v>
      </c>
      <c r="F2002" t="s">
        <v>67</v>
      </c>
      <c r="G2002" t="s">
        <v>28</v>
      </c>
      <c r="H2002" t="s">
        <v>29</v>
      </c>
      <c r="I2002" t="s">
        <v>49</v>
      </c>
      <c r="J2002">
        <v>2012</v>
      </c>
      <c r="K2002" t="s">
        <v>41</v>
      </c>
      <c r="L2002">
        <v>0</v>
      </c>
      <c r="M2002">
        <v>4.3</v>
      </c>
      <c r="N2002">
        <v>1</v>
      </c>
      <c r="O2002">
        <v>0</v>
      </c>
      <c r="P2002">
        <v>0</v>
      </c>
      <c r="Q2002">
        <v>0</v>
      </c>
      <c r="R2002">
        <v>1</v>
      </c>
      <c r="S2002">
        <v>0</v>
      </c>
      <c r="T2002" t="s">
        <v>32</v>
      </c>
      <c r="U2002" t="s">
        <v>51</v>
      </c>
      <c r="V2002">
        <v>355</v>
      </c>
      <c r="W2002">
        <v>10</v>
      </c>
    </row>
    <row r="2003" spans="1:23" x14ac:dyDescent="0.3">
      <c r="A2003" t="s">
        <v>557</v>
      </c>
      <c r="B2003" t="s">
        <v>58</v>
      </c>
      <c r="C2003" t="s">
        <v>558</v>
      </c>
      <c r="D2003" t="s">
        <v>559</v>
      </c>
      <c r="E2003">
        <v>175500</v>
      </c>
      <c r="F2003" t="s">
        <v>67</v>
      </c>
      <c r="G2003" t="s">
        <v>28</v>
      </c>
      <c r="H2003" t="s">
        <v>29</v>
      </c>
      <c r="I2003" t="s">
        <v>49</v>
      </c>
      <c r="J2003">
        <v>2012</v>
      </c>
      <c r="K2003" t="s">
        <v>41</v>
      </c>
      <c r="L2003">
        <v>0</v>
      </c>
      <c r="M2003">
        <v>4.3</v>
      </c>
      <c r="N2003">
        <v>1</v>
      </c>
      <c r="O2003">
        <v>0</v>
      </c>
      <c r="P2003">
        <v>0</v>
      </c>
      <c r="Q2003">
        <v>0</v>
      </c>
      <c r="R2003">
        <v>1</v>
      </c>
      <c r="S2003">
        <v>0</v>
      </c>
      <c r="T2003" t="s">
        <v>32</v>
      </c>
      <c r="U2003" t="s">
        <v>51</v>
      </c>
      <c r="V2003">
        <v>355</v>
      </c>
      <c r="W2003">
        <v>10</v>
      </c>
    </row>
    <row r="2004" spans="1:23" x14ac:dyDescent="0.3">
      <c r="A2004" t="s">
        <v>557</v>
      </c>
      <c r="B2004" t="s">
        <v>58</v>
      </c>
      <c r="C2004" t="s">
        <v>558</v>
      </c>
      <c r="D2004" t="s">
        <v>559</v>
      </c>
      <c r="E2004">
        <v>175500</v>
      </c>
      <c r="F2004" t="s">
        <v>67</v>
      </c>
      <c r="G2004" t="s">
        <v>28</v>
      </c>
      <c r="H2004" t="s">
        <v>29</v>
      </c>
      <c r="I2004" t="s">
        <v>49</v>
      </c>
      <c r="J2004">
        <v>2012</v>
      </c>
      <c r="K2004" t="s">
        <v>41</v>
      </c>
      <c r="L2004">
        <v>0</v>
      </c>
      <c r="M2004">
        <v>4.3</v>
      </c>
      <c r="N2004">
        <v>1</v>
      </c>
      <c r="O2004">
        <v>0</v>
      </c>
      <c r="P2004">
        <v>0</v>
      </c>
      <c r="Q2004">
        <v>0</v>
      </c>
      <c r="R2004">
        <v>1</v>
      </c>
      <c r="S2004">
        <v>0</v>
      </c>
      <c r="T2004" t="s">
        <v>32</v>
      </c>
      <c r="U2004" t="s">
        <v>51</v>
      </c>
      <c r="V2004">
        <v>355</v>
      </c>
      <c r="W2004">
        <v>10</v>
      </c>
    </row>
    <row r="2005" spans="1:23" x14ac:dyDescent="0.3">
      <c r="A2005" t="s">
        <v>557</v>
      </c>
      <c r="B2005" t="s">
        <v>58</v>
      </c>
      <c r="C2005" t="s">
        <v>558</v>
      </c>
      <c r="D2005" t="s">
        <v>559</v>
      </c>
      <c r="E2005">
        <v>175500</v>
      </c>
      <c r="F2005" t="s">
        <v>67</v>
      </c>
      <c r="G2005" t="s">
        <v>28</v>
      </c>
      <c r="H2005" t="s">
        <v>29</v>
      </c>
      <c r="I2005" t="s">
        <v>49</v>
      </c>
      <c r="J2005">
        <v>2012</v>
      </c>
      <c r="K2005" t="s">
        <v>41</v>
      </c>
      <c r="L2005">
        <v>0</v>
      </c>
      <c r="M2005">
        <v>4.3</v>
      </c>
      <c r="N2005">
        <v>1</v>
      </c>
      <c r="O2005">
        <v>0</v>
      </c>
      <c r="P2005">
        <v>0</v>
      </c>
      <c r="Q2005">
        <v>0</v>
      </c>
      <c r="R2005">
        <v>1</v>
      </c>
      <c r="S2005">
        <v>0</v>
      </c>
      <c r="T2005" t="s">
        <v>32</v>
      </c>
      <c r="U2005" t="s">
        <v>51</v>
      </c>
      <c r="V2005">
        <v>355</v>
      </c>
      <c r="W2005">
        <v>10</v>
      </c>
    </row>
    <row r="2006" spans="1:23" x14ac:dyDescent="0.3">
      <c r="A2006" t="s">
        <v>557</v>
      </c>
      <c r="B2006" t="s">
        <v>58</v>
      </c>
      <c r="C2006" t="s">
        <v>558</v>
      </c>
      <c r="D2006" t="s">
        <v>559</v>
      </c>
      <c r="E2006">
        <v>175500</v>
      </c>
      <c r="F2006" t="s">
        <v>67</v>
      </c>
      <c r="G2006" t="s">
        <v>28</v>
      </c>
      <c r="H2006" t="s">
        <v>29</v>
      </c>
      <c r="I2006" t="s">
        <v>49</v>
      </c>
      <c r="J2006">
        <v>2012</v>
      </c>
      <c r="K2006" t="s">
        <v>41</v>
      </c>
      <c r="L2006">
        <v>0</v>
      </c>
      <c r="M2006">
        <v>4.3</v>
      </c>
      <c r="N2006">
        <v>1</v>
      </c>
      <c r="O2006">
        <v>0</v>
      </c>
      <c r="P2006">
        <v>0</v>
      </c>
      <c r="Q2006">
        <v>0</v>
      </c>
      <c r="R2006">
        <v>1</v>
      </c>
      <c r="S2006">
        <v>0</v>
      </c>
      <c r="T2006" t="s">
        <v>32</v>
      </c>
      <c r="U2006" t="s">
        <v>51</v>
      </c>
      <c r="V2006">
        <v>355</v>
      </c>
      <c r="W2006">
        <v>10</v>
      </c>
    </row>
    <row r="2007" spans="1:23" x14ac:dyDescent="0.3">
      <c r="A2007" t="s">
        <v>557</v>
      </c>
      <c r="B2007" t="s">
        <v>58</v>
      </c>
      <c r="C2007" t="s">
        <v>558</v>
      </c>
      <c r="D2007" t="s">
        <v>559</v>
      </c>
      <c r="E2007">
        <v>175500</v>
      </c>
      <c r="F2007" t="s">
        <v>67</v>
      </c>
      <c r="G2007" t="s">
        <v>28</v>
      </c>
      <c r="H2007" t="s">
        <v>29</v>
      </c>
      <c r="I2007" t="s">
        <v>49</v>
      </c>
      <c r="J2007">
        <v>2012</v>
      </c>
      <c r="K2007" t="s">
        <v>41</v>
      </c>
      <c r="L2007">
        <v>0</v>
      </c>
      <c r="M2007">
        <v>4.3</v>
      </c>
      <c r="N2007">
        <v>1</v>
      </c>
      <c r="O2007">
        <v>0</v>
      </c>
      <c r="P2007">
        <v>0</v>
      </c>
      <c r="Q2007">
        <v>0</v>
      </c>
      <c r="R2007">
        <v>1</v>
      </c>
      <c r="S2007">
        <v>0</v>
      </c>
      <c r="T2007" t="s">
        <v>32</v>
      </c>
      <c r="U2007" t="s">
        <v>51</v>
      </c>
      <c r="V2007">
        <v>355</v>
      </c>
      <c r="W2007">
        <v>10</v>
      </c>
    </row>
    <row r="2008" spans="1:23" x14ac:dyDescent="0.3">
      <c r="A2008" t="s">
        <v>458</v>
      </c>
      <c r="B2008" t="s">
        <v>362</v>
      </c>
      <c r="C2008" t="s">
        <v>36</v>
      </c>
      <c r="D2008" t="s">
        <v>459</v>
      </c>
      <c r="E2008">
        <v>176634</v>
      </c>
      <c r="F2008" t="s">
        <v>151</v>
      </c>
      <c r="G2008" t="s">
        <v>48</v>
      </c>
      <c r="H2008" t="s">
        <v>56</v>
      </c>
      <c r="I2008" t="s">
        <v>56</v>
      </c>
      <c r="K2008" t="s">
        <v>50</v>
      </c>
      <c r="L2008">
        <v>0</v>
      </c>
      <c r="M2008">
        <v>3.3</v>
      </c>
      <c r="N2008">
        <v>1</v>
      </c>
      <c r="O2008">
        <v>1</v>
      </c>
      <c r="P2008">
        <v>0</v>
      </c>
      <c r="Q2008">
        <v>0</v>
      </c>
      <c r="R2008">
        <v>0</v>
      </c>
      <c r="S2008">
        <v>1</v>
      </c>
      <c r="T2008" t="s">
        <v>32</v>
      </c>
      <c r="U2008" t="s">
        <v>51</v>
      </c>
      <c r="V2008">
        <v>688</v>
      </c>
    </row>
    <row r="2009" spans="1:23" x14ac:dyDescent="0.3">
      <c r="A2009" t="s">
        <v>1314</v>
      </c>
      <c r="B2009" t="s">
        <v>1504</v>
      </c>
      <c r="C2009" t="s">
        <v>134</v>
      </c>
      <c r="D2009" t="s">
        <v>1505</v>
      </c>
      <c r="E2009">
        <v>177000</v>
      </c>
      <c r="F2009" t="s">
        <v>47</v>
      </c>
      <c r="G2009" t="s">
        <v>48</v>
      </c>
      <c r="H2009" t="s">
        <v>259</v>
      </c>
      <c r="I2009" t="s">
        <v>638</v>
      </c>
      <c r="J2009">
        <v>2001</v>
      </c>
      <c r="K2009" t="s">
        <v>261</v>
      </c>
      <c r="L2009">
        <v>1</v>
      </c>
      <c r="M2009">
        <v>4.9000000000000004</v>
      </c>
      <c r="N2009">
        <v>1</v>
      </c>
      <c r="O2009">
        <v>0</v>
      </c>
      <c r="P2009">
        <v>0</v>
      </c>
      <c r="Q2009">
        <v>0</v>
      </c>
      <c r="R2009">
        <v>0</v>
      </c>
      <c r="S2009">
        <v>0</v>
      </c>
      <c r="T2009" t="s">
        <v>92</v>
      </c>
      <c r="U2009" t="s">
        <v>51</v>
      </c>
      <c r="V2009">
        <v>179</v>
      </c>
      <c r="W2009">
        <v>21</v>
      </c>
    </row>
    <row r="2010" spans="1:23" x14ac:dyDescent="0.3">
      <c r="A2010" t="s">
        <v>483</v>
      </c>
      <c r="B2010" t="s">
        <v>484</v>
      </c>
      <c r="C2010" t="s">
        <v>36</v>
      </c>
      <c r="D2010" t="s">
        <v>485</v>
      </c>
      <c r="E2010">
        <v>180000</v>
      </c>
      <c r="F2010" t="s">
        <v>56</v>
      </c>
      <c r="G2010" t="s">
        <v>56</v>
      </c>
      <c r="H2010" t="s">
        <v>56</v>
      </c>
      <c r="I2010" t="s">
        <v>56</v>
      </c>
      <c r="K2010" t="s">
        <v>56</v>
      </c>
      <c r="L2010">
        <v>1</v>
      </c>
      <c r="N2010">
        <v>1</v>
      </c>
      <c r="O2010">
        <v>1</v>
      </c>
      <c r="P2010">
        <v>0</v>
      </c>
      <c r="Q2010">
        <v>1</v>
      </c>
      <c r="R2010">
        <v>0</v>
      </c>
      <c r="S2010">
        <v>1</v>
      </c>
      <c r="T2010" t="s">
        <v>32</v>
      </c>
      <c r="U2010" t="s">
        <v>51</v>
      </c>
      <c r="V2010">
        <v>239</v>
      </c>
    </row>
    <row r="2011" spans="1:23" x14ac:dyDescent="0.3">
      <c r="A2011" t="s">
        <v>1726</v>
      </c>
      <c r="B2011" t="s">
        <v>1727</v>
      </c>
      <c r="C2011" t="s">
        <v>1728</v>
      </c>
      <c r="D2011" t="s">
        <v>1729</v>
      </c>
      <c r="E2011">
        <v>180900</v>
      </c>
      <c r="F2011" t="s">
        <v>47</v>
      </c>
      <c r="G2011" t="s">
        <v>68</v>
      </c>
      <c r="H2011" t="s">
        <v>80</v>
      </c>
      <c r="I2011" t="s">
        <v>545</v>
      </c>
      <c r="J2011">
        <v>2016</v>
      </c>
      <c r="K2011" t="s">
        <v>50</v>
      </c>
      <c r="L2011">
        <v>0</v>
      </c>
      <c r="M2011">
        <v>4.3</v>
      </c>
      <c r="N2011">
        <v>1</v>
      </c>
      <c r="O2011">
        <v>0</v>
      </c>
      <c r="P2011">
        <v>0</v>
      </c>
      <c r="Q2011">
        <v>0</v>
      </c>
      <c r="R2011">
        <v>0</v>
      </c>
      <c r="S2011">
        <v>1</v>
      </c>
      <c r="T2011" t="s">
        <v>1725</v>
      </c>
      <c r="U2011" t="s">
        <v>51</v>
      </c>
      <c r="V2011">
        <v>471</v>
      </c>
      <c r="W2011">
        <v>6</v>
      </c>
    </row>
    <row r="2012" spans="1:23" x14ac:dyDescent="0.3">
      <c r="A2012" t="s">
        <v>1726</v>
      </c>
      <c r="B2012" t="s">
        <v>1727</v>
      </c>
      <c r="C2012" t="s">
        <v>1728</v>
      </c>
      <c r="D2012" t="s">
        <v>1729</v>
      </c>
      <c r="E2012">
        <v>180900</v>
      </c>
      <c r="F2012" t="s">
        <v>47</v>
      </c>
      <c r="G2012" t="s">
        <v>68</v>
      </c>
      <c r="H2012" t="s">
        <v>80</v>
      </c>
      <c r="I2012" t="s">
        <v>545</v>
      </c>
      <c r="J2012">
        <v>2016</v>
      </c>
      <c r="K2012" t="s">
        <v>50</v>
      </c>
      <c r="L2012">
        <v>0</v>
      </c>
      <c r="M2012">
        <v>4.3</v>
      </c>
      <c r="N2012">
        <v>1</v>
      </c>
      <c r="O2012">
        <v>0</v>
      </c>
      <c r="P2012">
        <v>0</v>
      </c>
      <c r="Q2012">
        <v>0</v>
      </c>
      <c r="R2012">
        <v>0</v>
      </c>
      <c r="S2012">
        <v>1</v>
      </c>
      <c r="T2012" t="s">
        <v>1725</v>
      </c>
      <c r="U2012" t="s">
        <v>51</v>
      </c>
      <c r="V2012">
        <v>471</v>
      </c>
      <c r="W2012">
        <v>6</v>
      </c>
    </row>
    <row r="2013" spans="1:23" x14ac:dyDescent="0.3">
      <c r="A2013" t="s">
        <v>1726</v>
      </c>
      <c r="B2013" t="s">
        <v>1727</v>
      </c>
      <c r="C2013" t="s">
        <v>1728</v>
      </c>
      <c r="D2013" t="s">
        <v>1729</v>
      </c>
      <c r="E2013">
        <v>180900</v>
      </c>
      <c r="F2013" t="s">
        <v>47</v>
      </c>
      <c r="G2013" t="s">
        <v>68</v>
      </c>
      <c r="H2013" t="s">
        <v>80</v>
      </c>
      <c r="I2013" t="s">
        <v>545</v>
      </c>
      <c r="J2013">
        <v>2016</v>
      </c>
      <c r="K2013" t="s">
        <v>50</v>
      </c>
      <c r="L2013">
        <v>0</v>
      </c>
      <c r="M2013">
        <v>4.3</v>
      </c>
      <c r="N2013">
        <v>1</v>
      </c>
      <c r="O2013">
        <v>0</v>
      </c>
      <c r="P2013">
        <v>0</v>
      </c>
      <c r="Q2013">
        <v>0</v>
      </c>
      <c r="R2013">
        <v>0</v>
      </c>
      <c r="S2013">
        <v>1</v>
      </c>
      <c r="T2013" t="s">
        <v>1725</v>
      </c>
      <c r="U2013" t="s">
        <v>51</v>
      </c>
      <c r="V2013">
        <v>471</v>
      </c>
      <c r="W2013">
        <v>6</v>
      </c>
    </row>
    <row r="2014" spans="1:23" x14ac:dyDescent="0.3">
      <c r="A2014" t="s">
        <v>1726</v>
      </c>
      <c r="B2014" t="s">
        <v>1727</v>
      </c>
      <c r="C2014" t="s">
        <v>1728</v>
      </c>
      <c r="D2014" t="s">
        <v>1729</v>
      </c>
      <c r="E2014">
        <v>180900</v>
      </c>
      <c r="F2014" t="s">
        <v>47</v>
      </c>
      <c r="G2014" t="s">
        <v>68</v>
      </c>
      <c r="H2014" t="s">
        <v>80</v>
      </c>
      <c r="I2014" t="s">
        <v>545</v>
      </c>
      <c r="J2014">
        <v>2016</v>
      </c>
      <c r="K2014" t="s">
        <v>50</v>
      </c>
      <c r="L2014">
        <v>0</v>
      </c>
      <c r="M2014">
        <v>4.3</v>
      </c>
      <c r="N2014">
        <v>1</v>
      </c>
      <c r="O2014">
        <v>0</v>
      </c>
      <c r="P2014">
        <v>0</v>
      </c>
      <c r="Q2014">
        <v>0</v>
      </c>
      <c r="R2014">
        <v>0</v>
      </c>
      <c r="S2014">
        <v>1</v>
      </c>
      <c r="T2014" t="s">
        <v>1725</v>
      </c>
      <c r="U2014" t="s">
        <v>51</v>
      </c>
      <c r="V2014">
        <v>471</v>
      </c>
      <c r="W2014">
        <v>6</v>
      </c>
    </row>
    <row r="2015" spans="1:23" x14ac:dyDescent="0.3">
      <c r="A2015" t="s">
        <v>1726</v>
      </c>
      <c r="B2015" t="s">
        <v>1727</v>
      </c>
      <c r="C2015" t="s">
        <v>1728</v>
      </c>
      <c r="D2015" t="s">
        <v>1729</v>
      </c>
      <c r="E2015">
        <v>180900</v>
      </c>
      <c r="F2015" t="s">
        <v>47</v>
      </c>
      <c r="G2015" t="s">
        <v>68</v>
      </c>
      <c r="H2015" t="s">
        <v>80</v>
      </c>
      <c r="I2015" t="s">
        <v>545</v>
      </c>
      <c r="J2015">
        <v>2016</v>
      </c>
      <c r="K2015" t="s">
        <v>50</v>
      </c>
      <c r="L2015">
        <v>0</v>
      </c>
      <c r="M2015">
        <v>4.3</v>
      </c>
      <c r="N2015">
        <v>1</v>
      </c>
      <c r="O2015">
        <v>0</v>
      </c>
      <c r="P2015">
        <v>0</v>
      </c>
      <c r="Q2015">
        <v>0</v>
      </c>
      <c r="R2015">
        <v>0</v>
      </c>
      <c r="S2015">
        <v>1</v>
      </c>
      <c r="T2015" t="s">
        <v>1725</v>
      </c>
      <c r="U2015" t="s">
        <v>51</v>
      </c>
      <c r="V2015">
        <v>471</v>
      </c>
      <c r="W2015">
        <v>6</v>
      </c>
    </row>
    <row r="2016" spans="1:23" x14ac:dyDescent="0.3">
      <c r="A2016" t="s">
        <v>557</v>
      </c>
      <c r="B2016" t="s">
        <v>326</v>
      </c>
      <c r="C2016" t="s">
        <v>558</v>
      </c>
      <c r="D2016" t="s">
        <v>828</v>
      </c>
      <c r="E2016">
        <v>183250</v>
      </c>
      <c r="F2016" t="s">
        <v>67</v>
      </c>
      <c r="G2016" t="s">
        <v>28</v>
      </c>
      <c r="H2016" t="s">
        <v>29</v>
      </c>
      <c r="I2016" t="s">
        <v>49</v>
      </c>
      <c r="J2016">
        <v>2012</v>
      </c>
      <c r="K2016" t="s">
        <v>41</v>
      </c>
      <c r="L2016">
        <v>0</v>
      </c>
      <c r="M2016">
        <v>4.3</v>
      </c>
      <c r="N2016">
        <v>1</v>
      </c>
      <c r="O2016">
        <v>0</v>
      </c>
      <c r="P2016">
        <v>0</v>
      </c>
      <c r="Q2016">
        <v>0</v>
      </c>
      <c r="R2016">
        <v>1</v>
      </c>
      <c r="S2016">
        <v>1</v>
      </c>
      <c r="T2016" t="s">
        <v>32</v>
      </c>
      <c r="U2016" t="s">
        <v>51</v>
      </c>
      <c r="V2016">
        <v>349</v>
      </c>
      <c r="W2016">
        <v>10</v>
      </c>
    </row>
    <row r="2017" spans="1:23" x14ac:dyDescent="0.3">
      <c r="A2017" t="s">
        <v>557</v>
      </c>
      <c r="B2017" t="s">
        <v>326</v>
      </c>
      <c r="C2017" t="s">
        <v>558</v>
      </c>
      <c r="D2017" t="s">
        <v>828</v>
      </c>
      <c r="E2017">
        <v>183250</v>
      </c>
      <c r="F2017" t="s">
        <v>67</v>
      </c>
      <c r="G2017" t="s">
        <v>28</v>
      </c>
      <c r="H2017" t="s">
        <v>29</v>
      </c>
      <c r="I2017" t="s">
        <v>49</v>
      </c>
      <c r="J2017">
        <v>2012</v>
      </c>
      <c r="K2017" t="s">
        <v>41</v>
      </c>
      <c r="L2017">
        <v>0</v>
      </c>
      <c r="M2017">
        <v>4.3</v>
      </c>
      <c r="N2017">
        <v>1</v>
      </c>
      <c r="O2017">
        <v>0</v>
      </c>
      <c r="P2017">
        <v>0</v>
      </c>
      <c r="Q2017">
        <v>0</v>
      </c>
      <c r="R2017">
        <v>1</v>
      </c>
      <c r="S2017">
        <v>1</v>
      </c>
      <c r="T2017" t="s">
        <v>32</v>
      </c>
      <c r="U2017" t="s">
        <v>51</v>
      </c>
      <c r="V2017">
        <v>349</v>
      </c>
      <c r="W2017">
        <v>10</v>
      </c>
    </row>
    <row r="2018" spans="1:23" x14ac:dyDescent="0.3">
      <c r="A2018" t="s">
        <v>122</v>
      </c>
      <c r="B2018" t="s">
        <v>912</v>
      </c>
      <c r="C2018" t="s">
        <v>134</v>
      </c>
      <c r="D2018" t="s">
        <v>913</v>
      </c>
      <c r="E2018">
        <v>184845</v>
      </c>
      <c r="F2018" t="s">
        <v>67</v>
      </c>
      <c r="G2018" t="s">
        <v>48</v>
      </c>
      <c r="H2018" t="s">
        <v>29</v>
      </c>
      <c r="I2018" t="s">
        <v>64</v>
      </c>
      <c r="J2018">
        <v>2016</v>
      </c>
      <c r="K2018" t="s">
        <v>50</v>
      </c>
      <c r="L2018">
        <v>0</v>
      </c>
      <c r="M2018">
        <v>3.6</v>
      </c>
      <c r="N2018">
        <v>1</v>
      </c>
      <c r="O2018">
        <v>0</v>
      </c>
      <c r="P2018">
        <v>0</v>
      </c>
      <c r="Q2018">
        <v>0</v>
      </c>
      <c r="R2018">
        <v>0</v>
      </c>
      <c r="S2018">
        <v>1</v>
      </c>
      <c r="T2018" t="s">
        <v>32</v>
      </c>
      <c r="U2018" t="s">
        <v>51</v>
      </c>
      <c r="V2018">
        <v>564</v>
      </c>
      <c r="W2018">
        <v>6</v>
      </c>
    </row>
    <row r="2019" spans="1:23" x14ac:dyDescent="0.3">
      <c r="A2019" t="s">
        <v>325</v>
      </c>
      <c r="B2019" t="s">
        <v>326</v>
      </c>
      <c r="C2019" t="s">
        <v>36</v>
      </c>
      <c r="D2019" t="s">
        <v>327</v>
      </c>
      <c r="E2019">
        <v>185000</v>
      </c>
      <c r="F2019" t="s">
        <v>60</v>
      </c>
      <c r="G2019" t="s">
        <v>48</v>
      </c>
      <c r="H2019" t="s">
        <v>56</v>
      </c>
      <c r="I2019" t="s">
        <v>56</v>
      </c>
      <c r="K2019" t="s">
        <v>50</v>
      </c>
      <c r="L2019">
        <v>0</v>
      </c>
      <c r="M2019">
        <v>4.7</v>
      </c>
      <c r="N2019">
        <v>1</v>
      </c>
      <c r="O2019">
        <v>0</v>
      </c>
      <c r="P2019">
        <v>0</v>
      </c>
      <c r="Q2019">
        <v>0</v>
      </c>
      <c r="R2019">
        <v>0</v>
      </c>
      <c r="S2019">
        <v>0</v>
      </c>
      <c r="T2019" t="s">
        <v>32</v>
      </c>
      <c r="U2019" t="s">
        <v>51</v>
      </c>
      <c r="V2019">
        <v>166</v>
      </c>
    </row>
    <row r="2020" spans="1:23" x14ac:dyDescent="0.3">
      <c r="A2020" t="s">
        <v>361</v>
      </c>
      <c r="B2020" t="s">
        <v>362</v>
      </c>
      <c r="C2020" t="s">
        <v>329</v>
      </c>
      <c r="D2020" t="s">
        <v>363</v>
      </c>
      <c r="E2020">
        <v>185000</v>
      </c>
      <c r="F2020" t="s">
        <v>85</v>
      </c>
      <c r="G2020" t="s">
        <v>48</v>
      </c>
      <c r="H2020" t="s">
        <v>29</v>
      </c>
      <c r="I2020" t="s">
        <v>64</v>
      </c>
      <c r="J2020">
        <v>2012</v>
      </c>
      <c r="K2020" t="s">
        <v>50</v>
      </c>
      <c r="L2020">
        <v>0</v>
      </c>
      <c r="M2020">
        <v>3.8</v>
      </c>
      <c r="N2020">
        <v>1</v>
      </c>
      <c r="O2020">
        <v>1</v>
      </c>
      <c r="P2020">
        <v>0</v>
      </c>
      <c r="Q2020">
        <v>0</v>
      </c>
      <c r="R2020">
        <v>1</v>
      </c>
      <c r="S2020">
        <v>1</v>
      </c>
      <c r="T2020" t="s">
        <v>32</v>
      </c>
      <c r="U2020" t="s">
        <v>51</v>
      </c>
      <c r="V2020">
        <v>688</v>
      </c>
      <c r="W2020">
        <v>10</v>
      </c>
    </row>
    <row r="2021" spans="1:23" x14ac:dyDescent="0.3">
      <c r="A2021" t="s">
        <v>532</v>
      </c>
      <c r="B2021" t="s">
        <v>58</v>
      </c>
      <c r="C2021" t="s">
        <v>45</v>
      </c>
      <c r="D2021" t="s">
        <v>533</v>
      </c>
      <c r="E2021">
        <v>185000</v>
      </c>
      <c r="F2021" t="s">
        <v>27</v>
      </c>
      <c r="G2021" t="s">
        <v>28</v>
      </c>
      <c r="H2021" t="s">
        <v>110</v>
      </c>
      <c r="I2021" t="s">
        <v>181</v>
      </c>
      <c r="J2021">
        <v>1690</v>
      </c>
      <c r="K2021" t="s">
        <v>31</v>
      </c>
      <c r="L2021">
        <v>0</v>
      </c>
      <c r="M2021">
        <v>4</v>
      </c>
      <c r="N2021">
        <v>1</v>
      </c>
      <c r="O2021">
        <v>0</v>
      </c>
      <c r="P2021">
        <v>0</v>
      </c>
      <c r="Q2021">
        <v>0</v>
      </c>
      <c r="R2021">
        <v>1</v>
      </c>
      <c r="S2021">
        <v>1</v>
      </c>
      <c r="T2021" t="s">
        <v>32</v>
      </c>
      <c r="U2021" t="s">
        <v>51</v>
      </c>
      <c r="V2021">
        <v>561</v>
      </c>
      <c r="W2021">
        <v>332</v>
      </c>
    </row>
    <row r="2022" spans="1:23" x14ac:dyDescent="0.3">
      <c r="A2022" t="s">
        <v>635</v>
      </c>
      <c r="B2022" t="s">
        <v>636</v>
      </c>
      <c r="C2022" t="s">
        <v>356</v>
      </c>
      <c r="D2022" t="s">
        <v>637</v>
      </c>
      <c r="E2022">
        <v>185000</v>
      </c>
      <c r="F2022" t="s">
        <v>55</v>
      </c>
      <c r="G2022" t="s">
        <v>48</v>
      </c>
      <c r="H2022" t="s">
        <v>259</v>
      </c>
      <c r="I2022" t="s">
        <v>638</v>
      </c>
      <c r="K2022" t="s">
        <v>50</v>
      </c>
      <c r="L2022">
        <v>0</v>
      </c>
      <c r="M2022">
        <v>3.7</v>
      </c>
      <c r="N2022">
        <v>0</v>
      </c>
      <c r="O2022">
        <v>0</v>
      </c>
      <c r="P2022">
        <v>0</v>
      </c>
      <c r="Q2022">
        <v>0</v>
      </c>
      <c r="R2022">
        <v>1</v>
      </c>
      <c r="S2022">
        <v>1</v>
      </c>
      <c r="T2022" t="s">
        <v>32</v>
      </c>
      <c r="U2022" t="s">
        <v>42</v>
      </c>
      <c r="V2022">
        <v>294</v>
      </c>
    </row>
    <row r="2023" spans="1:23" x14ac:dyDescent="0.3">
      <c r="A2023" t="s">
        <v>532</v>
      </c>
      <c r="B2023" t="s">
        <v>58</v>
      </c>
      <c r="C2023" t="s">
        <v>45</v>
      </c>
      <c r="D2023" t="s">
        <v>533</v>
      </c>
      <c r="E2023">
        <v>185000</v>
      </c>
      <c r="F2023" t="s">
        <v>27</v>
      </c>
      <c r="G2023" t="s">
        <v>28</v>
      </c>
      <c r="H2023" t="s">
        <v>110</v>
      </c>
      <c r="I2023" t="s">
        <v>181</v>
      </c>
      <c r="J2023">
        <v>1690</v>
      </c>
      <c r="K2023" t="s">
        <v>31</v>
      </c>
      <c r="L2023">
        <v>0</v>
      </c>
      <c r="M2023">
        <v>4</v>
      </c>
      <c r="N2023">
        <v>1</v>
      </c>
      <c r="O2023">
        <v>0</v>
      </c>
      <c r="P2023">
        <v>0</v>
      </c>
      <c r="Q2023">
        <v>0</v>
      </c>
      <c r="R2023">
        <v>1</v>
      </c>
      <c r="S2023">
        <v>1</v>
      </c>
      <c r="T2023" t="s">
        <v>32</v>
      </c>
      <c r="U2023" t="s">
        <v>51</v>
      </c>
      <c r="V2023">
        <v>561</v>
      </c>
      <c r="W2023">
        <v>332</v>
      </c>
    </row>
    <row r="2024" spans="1:23" x14ac:dyDescent="0.3">
      <c r="A2024" t="s">
        <v>532</v>
      </c>
      <c r="B2024" t="s">
        <v>58</v>
      </c>
      <c r="C2024" t="s">
        <v>45</v>
      </c>
      <c r="D2024" t="s">
        <v>533</v>
      </c>
      <c r="E2024">
        <v>185000</v>
      </c>
      <c r="F2024" t="s">
        <v>27</v>
      </c>
      <c r="G2024" t="s">
        <v>28</v>
      </c>
      <c r="H2024" t="s">
        <v>110</v>
      </c>
      <c r="I2024" t="s">
        <v>181</v>
      </c>
      <c r="J2024">
        <v>1690</v>
      </c>
      <c r="K2024" t="s">
        <v>31</v>
      </c>
      <c r="L2024">
        <v>0</v>
      </c>
      <c r="M2024">
        <v>4</v>
      </c>
      <c r="N2024">
        <v>1</v>
      </c>
      <c r="O2024">
        <v>0</v>
      </c>
      <c r="P2024">
        <v>0</v>
      </c>
      <c r="Q2024">
        <v>0</v>
      </c>
      <c r="R2024">
        <v>1</v>
      </c>
      <c r="S2024">
        <v>1</v>
      </c>
      <c r="T2024" t="s">
        <v>32</v>
      </c>
      <c r="U2024" t="s">
        <v>51</v>
      </c>
      <c r="V2024">
        <v>561</v>
      </c>
      <c r="W2024">
        <v>332</v>
      </c>
    </row>
    <row r="2025" spans="1:23" x14ac:dyDescent="0.3">
      <c r="A2025" t="s">
        <v>532</v>
      </c>
      <c r="B2025" t="s">
        <v>58</v>
      </c>
      <c r="C2025" t="s">
        <v>45</v>
      </c>
      <c r="D2025" t="s">
        <v>533</v>
      </c>
      <c r="E2025">
        <v>185000</v>
      </c>
      <c r="F2025" t="s">
        <v>27</v>
      </c>
      <c r="G2025" t="s">
        <v>28</v>
      </c>
      <c r="H2025" t="s">
        <v>110</v>
      </c>
      <c r="I2025" t="s">
        <v>181</v>
      </c>
      <c r="J2025">
        <v>1690</v>
      </c>
      <c r="K2025" t="s">
        <v>31</v>
      </c>
      <c r="L2025">
        <v>0</v>
      </c>
      <c r="M2025">
        <v>4</v>
      </c>
      <c r="N2025">
        <v>1</v>
      </c>
      <c r="O2025">
        <v>0</v>
      </c>
      <c r="P2025">
        <v>0</v>
      </c>
      <c r="Q2025">
        <v>0</v>
      </c>
      <c r="R2025">
        <v>1</v>
      </c>
      <c r="S2025">
        <v>1</v>
      </c>
      <c r="T2025" t="s">
        <v>32</v>
      </c>
      <c r="U2025" t="s">
        <v>51</v>
      </c>
      <c r="V2025">
        <v>561</v>
      </c>
      <c r="W2025">
        <v>332</v>
      </c>
    </row>
    <row r="2026" spans="1:23" x14ac:dyDescent="0.3">
      <c r="A2026" t="s">
        <v>532</v>
      </c>
      <c r="B2026" t="s">
        <v>58</v>
      </c>
      <c r="C2026" t="s">
        <v>45</v>
      </c>
      <c r="D2026" t="s">
        <v>533</v>
      </c>
      <c r="E2026">
        <v>185000</v>
      </c>
      <c r="F2026" t="s">
        <v>27</v>
      </c>
      <c r="G2026" t="s">
        <v>28</v>
      </c>
      <c r="H2026" t="s">
        <v>110</v>
      </c>
      <c r="I2026" t="s">
        <v>181</v>
      </c>
      <c r="J2026">
        <v>1690</v>
      </c>
      <c r="K2026" t="s">
        <v>31</v>
      </c>
      <c r="L2026">
        <v>0</v>
      </c>
      <c r="M2026">
        <v>4</v>
      </c>
      <c r="N2026">
        <v>1</v>
      </c>
      <c r="O2026">
        <v>0</v>
      </c>
      <c r="P2026">
        <v>0</v>
      </c>
      <c r="Q2026">
        <v>0</v>
      </c>
      <c r="R2026">
        <v>1</v>
      </c>
      <c r="S2026">
        <v>1</v>
      </c>
      <c r="T2026" t="s">
        <v>32</v>
      </c>
      <c r="U2026" t="s">
        <v>51</v>
      </c>
      <c r="V2026">
        <v>561</v>
      </c>
      <c r="W2026">
        <v>332</v>
      </c>
    </row>
    <row r="2027" spans="1:23" x14ac:dyDescent="0.3">
      <c r="A2027" t="s">
        <v>532</v>
      </c>
      <c r="B2027" t="s">
        <v>58</v>
      </c>
      <c r="C2027" t="s">
        <v>45</v>
      </c>
      <c r="D2027" t="s">
        <v>533</v>
      </c>
      <c r="E2027">
        <v>185000</v>
      </c>
      <c r="F2027" t="s">
        <v>27</v>
      </c>
      <c r="G2027" t="s">
        <v>28</v>
      </c>
      <c r="H2027" t="s">
        <v>110</v>
      </c>
      <c r="I2027" t="s">
        <v>181</v>
      </c>
      <c r="J2027">
        <v>1690</v>
      </c>
      <c r="K2027" t="s">
        <v>31</v>
      </c>
      <c r="L2027">
        <v>0</v>
      </c>
      <c r="M2027">
        <v>4</v>
      </c>
      <c r="N2027">
        <v>1</v>
      </c>
      <c r="O2027">
        <v>0</v>
      </c>
      <c r="P2027">
        <v>0</v>
      </c>
      <c r="Q2027">
        <v>0</v>
      </c>
      <c r="R2027">
        <v>1</v>
      </c>
      <c r="S2027">
        <v>1</v>
      </c>
      <c r="T2027" t="s">
        <v>32</v>
      </c>
      <c r="U2027" t="s">
        <v>51</v>
      </c>
      <c r="V2027">
        <v>561</v>
      </c>
      <c r="W2027">
        <v>332</v>
      </c>
    </row>
    <row r="2028" spans="1:23" x14ac:dyDescent="0.3">
      <c r="A2028" t="s">
        <v>635</v>
      </c>
      <c r="B2028" t="s">
        <v>636</v>
      </c>
      <c r="C2028" t="s">
        <v>356</v>
      </c>
      <c r="D2028" t="s">
        <v>637</v>
      </c>
      <c r="E2028">
        <v>185000</v>
      </c>
      <c r="F2028" t="s">
        <v>55</v>
      </c>
      <c r="G2028" t="s">
        <v>48</v>
      </c>
      <c r="H2028" t="s">
        <v>259</v>
      </c>
      <c r="I2028" t="s">
        <v>638</v>
      </c>
      <c r="K2028" t="s">
        <v>50</v>
      </c>
      <c r="L2028">
        <v>0</v>
      </c>
      <c r="M2028">
        <v>3.7</v>
      </c>
      <c r="N2028">
        <v>0</v>
      </c>
      <c r="O2028">
        <v>0</v>
      </c>
      <c r="P2028">
        <v>0</v>
      </c>
      <c r="Q2028">
        <v>0</v>
      </c>
      <c r="R2028">
        <v>1</v>
      </c>
      <c r="S2028">
        <v>1</v>
      </c>
      <c r="T2028" t="s">
        <v>32</v>
      </c>
      <c r="U2028" t="s">
        <v>42</v>
      </c>
      <c r="V2028">
        <v>294</v>
      </c>
    </row>
    <row r="2029" spans="1:23" x14ac:dyDescent="0.3">
      <c r="A2029" t="s">
        <v>532</v>
      </c>
      <c r="B2029" t="s">
        <v>58</v>
      </c>
      <c r="C2029" t="s">
        <v>45</v>
      </c>
      <c r="D2029" t="s">
        <v>533</v>
      </c>
      <c r="E2029">
        <v>185000</v>
      </c>
      <c r="F2029" t="s">
        <v>27</v>
      </c>
      <c r="G2029" t="s">
        <v>28</v>
      </c>
      <c r="H2029" t="s">
        <v>110</v>
      </c>
      <c r="I2029" t="s">
        <v>181</v>
      </c>
      <c r="J2029">
        <v>1690</v>
      </c>
      <c r="K2029" t="s">
        <v>31</v>
      </c>
      <c r="L2029">
        <v>0</v>
      </c>
      <c r="M2029">
        <v>4</v>
      </c>
      <c r="N2029">
        <v>1</v>
      </c>
      <c r="O2029">
        <v>0</v>
      </c>
      <c r="P2029">
        <v>0</v>
      </c>
      <c r="Q2029">
        <v>0</v>
      </c>
      <c r="R2029">
        <v>1</v>
      </c>
      <c r="S2029">
        <v>1</v>
      </c>
      <c r="T2029" t="s">
        <v>32</v>
      </c>
      <c r="U2029" t="s">
        <v>51</v>
      </c>
      <c r="V2029">
        <v>561</v>
      </c>
      <c r="W2029">
        <v>332</v>
      </c>
    </row>
    <row r="2030" spans="1:23" x14ac:dyDescent="0.3">
      <c r="A2030" t="s">
        <v>532</v>
      </c>
      <c r="B2030" t="s">
        <v>58</v>
      </c>
      <c r="C2030" t="s">
        <v>45</v>
      </c>
      <c r="D2030" t="s">
        <v>533</v>
      </c>
      <c r="E2030">
        <v>185000</v>
      </c>
      <c r="F2030" t="s">
        <v>27</v>
      </c>
      <c r="G2030" t="s">
        <v>28</v>
      </c>
      <c r="H2030" t="s">
        <v>110</v>
      </c>
      <c r="I2030" t="s">
        <v>181</v>
      </c>
      <c r="J2030">
        <v>1690</v>
      </c>
      <c r="K2030" t="s">
        <v>31</v>
      </c>
      <c r="L2030">
        <v>0</v>
      </c>
      <c r="M2030">
        <v>4</v>
      </c>
      <c r="N2030">
        <v>1</v>
      </c>
      <c r="O2030">
        <v>0</v>
      </c>
      <c r="P2030">
        <v>0</v>
      </c>
      <c r="Q2030">
        <v>0</v>
      </c>
      <c r="R2030">
        <v>1</v>
      </c>
      <c r="S2030">
        <v>1</v>
      </c>
      <c r="T2030" t="s">
        <v>32</v>
      </c>
      <c r="U2030" t="s">
        <v>51</v>
      </c>
      <c r="V2030">
        <v>561</v>
      </c>
      <c r="W2030">
        <v>332</v>
      </c>
    </row>
    <row r="2031" spans="1:23" x14ac:dyDescent="0.3">
      <c r="A2031" t="s">
        <v>532</v>
      </c>
      <c r="B2031" t="s">
        <v>58</v>
      </c>
      <c r="C2031" t="s">
        <v>45</v>
      </c>
      <c r="D2031" t="s">
        <v>533</v>
      </c>
      <c r="E2031">
        <v>185000</v>
      </c>
      <c r="F2031" t="s">
        <v>27</v>
      </c>
      <c r="G2031" t="s">
        <v>28</v>
      </c>
      <c r="H2031" t="s">
        <v>110</v>
      </c>
      <c r="I2031" t="s">
        <v>181</v>
      </c>
      <c r="J2031">
        <v>1690</v>
      </c>
      <c r="K2031" t="s">
        <v>31</v>
      </c>
      <c r="L2031">
        <v>0</v>
      </c>
      <c r="M2031">
        <v>4</v>
      </c>
      <c r="N2031">
        <v>1</v>
      </c>
      <c r="O2031">
        <v>0</v>
      </c>
      <c r="P2031">
        <v>0</v>
      </c>
      <c r="Q2031">
        <v>0</v>
      </c>
      <c r="R2031">
        <v>1</v>
      </c>
      <c r="S2031">
        <v>1</v>
      </c>
      <c r="T2031" t="s">
        <v>32</v>
      </c>
      <c r="U2031" t="s">
        <v>51</v>
      </c>
      <c r="V2031">
        <v>561</v>
      </c>
      <c r="W2031">
        <v>332</v>
      </c>
    </row>
    <row r="2032" spans="1:23" x14ac:dyDescent="0.3">
      <c r="A2032" t="s">
        <v>532</v>
      </c>
      <c r="B2032" t="s">
        <v>58</v>
      </c>
      <c r="C2032" t="s">
        <v>45</v>
      </c>
      <c r="D2032" t="s">
        <v>533</v>
      </c>
      <c r="E2032">
        <v>185000</v>
      </c>
      <c r="F2032" t="s">
        <v>27</v>
      </c>
      <c r="G2032" t="s">
        <v>28</v>
      </c>
      <c r="H2032" t="s">
        <v>110</v>
      </c>
      <c r="I2032" t="s">
        <v>181</v>
      </c>
      <c r="J2032">
        <v>1690</v>
      </c>
      <c r="K2032" t="s">
        <v>31</v>
      </c>
      <c r="L2032">
        <v>0</v>
      </c>
      <c r="M2032">
        <v>4</v>
      </c>
      <c r="N2032">
        <v>1</v>
      </c>
      <c r="O2032">
        <v>0</v>
      </c>
      <c r="P2032">
        <v>0</v>
      </c>
      <c r="Q2032">
        <v>0</v>
      </c>
      <c r="R2032">
        <v>1</v>
      </c>
      <c r="S2032">
        <v>1</v>
      </c>
      <c r="T2032" t="s">
        <v>32</v>
      </c>
      <c r="U2032" t="s">
        <v>51</v>
      </c>
      <c r="V2032">
        <v>561</v>
      </c>
      <c r="W2032">
        <v>332</v>
      </c>
    </row>
    <row r="2033" spans="1:23" x14ac:dyDescent="0.3">
      <c r="A2033" t="s">
        <v>532</v>
      </c>
      <c r="B2033" t="s">
        <v>58</v>
      </c>
      <c r="C2033" t="s">
        <v>45</v>
      </c>
      <c r="D2033" t="s">
        <v>533</v>
      </c>
      <c r="E2033">
        <v>185000</v>
      </c>
      <c r="F2033" t="s">
        <v>27</v>
      </c>
      <c r="G2033" t="s">
        <v>28</v>
      </c>
      <c r="H2033" t="s">
        <v>110</v>
      </c>
      <c r="I2033" t="s">
        <v>181</v>
      </c>
      <c r="J2033">
        <v>1690</v>
      </c>
      <c r="K2033" t="s">
        <v>31</v>
      </c>
      <c r="L2033">
        <v>0</v>
      </c>
      <c r="M2033">
        <v>4</v>
      </c>
      <c r="N2033">
        <v>1</v>
      </c>
      <c r="O2033">
        <v>0</v>
      </c>
      <c r="P2033">
        <v>0</v>
      </c>
      <c r="Q2033">
        <v>0</v>
      </c>
      <c r="R2033">
        <v>1</v>
      </c>
      <c r="S2033">
        <v>1</v>
      </c>
      <c r="T2033" t="s">
        <v>32</v>
      </c>
      <c r="U2033" t="s">
        <v>51</v>
      </c>
      <c r="V2033">
        <v>561</v>
      </c>
      <c r="W2033">
        <v>332</v>
      </c>
    </row>
    <row r="2034" spans="1:23" x14ac:dyDescent="0.3">
      <c r="A2034" t="s">
        <v>532</v>
      </c>
      <c r="B2034" t="s">
        <v>58</v>
      </c>
      <c r="C2034" t="s">
        <v>45</v>
      </c>
      <c r="D2034" t="s">
        <v>533</v>
      </c>
      <c r="E2034">
        <v>185000</v>
      </c>
      <c r="F2034" t="s">
        <v>27</v>
      </c>
      <c r="G2034" t="s">
        <v>28</v>
      </c>
      <c r="H2034" t="s">
        <v>110</v>
      </c>
      <c r="I2034" t="s">
        <v>181</v>
      </c>
      <c r="J2034">
        <v>1690</v>
      </c>
      <c r="K2034" t="s">
        <v>31</v>
      </c>
      <c r="L2034">
        <v>0</v>
      </c>
      <c r="M2034">
        <v>4</v>
      </c>
      <c r="N2034">
        <v>1</v>
      </c>
      <c r="O2034">
        <v>0</v>
      </c>
      <c r="P2034">
        <v>0</v>
      </c>
      <c r="Q2034">
        <v>0</v>
      </c>
      <c r="R2034">
        <v>1</v>
      </c>
      <c r="S2034">
        <v>1</v>
      </c>
      <c r="T2034" t="s">
        <v>32</v>
      </c>
      <c r="U2034" t="s">
        <v>51</v>
      </c>
      <c r="V2034">
        <v>561</v>
      </c>
      <c r="W2034">
        <v>332</v>
      </c>
    </row>
    <row r="2035" spans="1:23" x14ac:dyDescent="0.3">
      <c r="A2035" t="s">
        <v>532</v>
      </c>
      <c r="B2035" t="s">
        <v>58</v>
      </c>
      <c r="C2035" t="s">
        <v>45</v>
      </c>
      <c r="D2035" t="s">
        <v>533</v>
      </c>
      <c r="E2035">
        <v>185000</v>
      </c>
      <c r="F2035" t="s">
        <v>27</v>
      </c>
      <c r="G2035" t="s">
        <v>28</v>
      </c>
      <c r="H2035" t="s">
        <v>110</v>
      </c>
      <c r="I2035" t="s">
        <v>181</v>
      </c>
      <c r="J2035">
        <v>1690</v>
      </c>
      <c r="K2035" t="s">
        <v>31</v>
      </c>
      <c r="L2035">
        <v>0</v>
      </c>
      <c r="M2035">
        <v>4</v>
      </c>
      <c r="N2035">
        <v>1</v>
      </c>
      <c r="O2035">
        <v>0</v>
      </c>
      <c r="P2035">
        <v>0</v>
      </c>
      <c r="Q2035">
        <v>0</v>
      </c>
      <c r="R2035">
        <v>1</v>
      </c>
      <c r="S2035">
        <v>1</v>
      </c>
      <c r="T2035" t="s">
        <v>32</v>
      </c>
      <c r="U2035" t="s">
        <v>51</v>
      </c>
      <c r="V2035">
        <v>561</v>
      </c>
      <c r="W2035">
        <v>332</v>
      </c>
    </row>
    <row r="2036" spans="1:23" x14ac:dyDescent="0.3">
      <c r="A2036" t="s">
        <v>532</v>
      </c>
      <c r="B2036" t="s">
        <v>58</v>
      </c>
      <c r="C2036" t="s">
        <v>45</v>
      </c>
      <c r="D2036" t="s">
        <v>533</v>
      </c>
      <c r="E2036">
        <v>185000</v>
      </c>
      <c r="F2036" t="s">
        <v>27</v>
      </c>
      <c r="G2036" t="s">
        <v>28</v>
      </c>
      <c r="H2036" t="s">
        <v>110</v>
      </c>
      <c r="I2036" t="s">
        <v>181</v>
      </c>
      <c r="J2036">
        <v>1690</v>
      </c>
      <c r="K2036" t="s">
        <v>31</v>
      </c>
      <c r="L2036">
        <v>0</v>
      </c>
      <c r="M2036">
        <v>4</v>
      </c>
      <c r="N2036">
        <v>1</v>
      </c>
      <c r="O2036">
        <v>0</v>
      </c>
      <c r="P2036">
        <v>0</v>
      </c>
      <c r="Q2036">
        <v>0</v>
      </c>
      <c r="R2036">
        <v>1</v>
      </c>
      <c r="S2036">
        <v>1</v>
      </c>
      <c r="T2036" t="s">
        <v>32</v>
      </c>
      <c r="U2036" t="s">
        <v>51</v>
      </c>
      <c r="V2036">
        <v>561</v>
      </c>
      <c r="W2036">
        <v>332</v>
      </c>
    </row>
    <row r="2037" spans="1:23" x14ac:dyDescent="0.3">
      <c r="A2037" t="s">
        <v>532</v>
      </c>
      <c r="B2037" t="s">
        <v>58</v>
      </c>
      <c r="C2037" t="s">
        <v>45</v>
      </c>
      <c r="D2037" t="s">
        <v>533</v>
      </c>
      <c r="E2037">
        <v>185000</v>
      </c>
      <c r="F2037" t="s">
        <v>27</v>
      </c>
      <c r="G2037" t="s">
        <v>28</v>
      </c>
      <c r="H2037" t="s">
        <v>110</v>
      </c>
      <c r="I2037" t="s">
        <v>181</v>
      </c>
      <c r="J2037">
        <v>1690</v>
      </c>
      <c r="K2037" t="s">
        <v>31</v>
      </c>
      <c r="L2037">
        <v>0</v>
      </c>
      <c r="M2037">
        <v>4</v>
      </c>
      <c r="N2037">
        <v>1</v>
      </c>
      <c r="O2037">
        <v>0</v>
      </c>
      <c r="P2037">
        <v>0</v>
      </c>
      <c r="Q2037">
        <v>0</v>
      </c>
      <c r="R2037">
        <v>1</v>
      </c>
      <c r="S2037">
        <v>1</v>
      </c>
      <c r="T2037" t="s">
        <v>32</v>
      </c>
      <c r="U2037" t="s">
        <v>51</v>
      </c>
      <c r="V2037">
        <v>561</v>
      </c>
      <c r="W2037">
        <v>332</v>
      </c>
    </row>
    <row r="2038" spans="1:23" x14ac:dyDescent="0.3">
      <c r="A2038" t="s">
        <v>532</v>
      </c>
      <c r="B2038" t="s">
        <v>58</v>
      </c>
      <c r="C2038" t="s">
        <v>45</v>
      </c>
      <c r="D2038" t="s">
        <v>533</v>
      </c>
      <c r="E2038">
        <v>185000</v>
      </c>
      <c r="F2038" t="s">
        <v>27</v>
      </c>
      <c r="G2038" t="s">
        <v>28</v>
      </c>
      <c r="H2038" t="s">
        <v>110</v>
      </c>
      <c r="I2038" t="s">
        <v>181</v>
      </c>
      <c r="J2038">
        <v>1690</v>
      </c>
      <c r="K2038" t="s">
        <v>31</v>
      </c>
      <c r="L2038">
        <v>0</v>
      </c>
      <c r="M2038">
        <v>4</v>
      </c>
      <c r="N2038">
        <v>1</v>
      </c>
      <c r="O2038">
        <v>0</v>
      </c>
      <c r="P2038">
        <v>0</v>
      </c>
      <c r="Q2038">
        <v>0</v>
      </c>
      <c r="R2038">
        <v>1</v>
      </c>
      <c r="S2038">
        <v>1</v>
      </c>
      <c r="T2038" t="s">
        <v>32</v>
      </c>
      <c r="U2038" t="s">
        <v>51</v>
      </c>
      <c r="V2038">
        <v>561</v>
      </c>
      <c r="W2038">
        <v>332</v>
      </c>
    </row>
    <row r="2039" spans="1:23" x14ac:dyDescent="0.3">
      <c r="A2039" t="s">
        <v>532</v>
      </c>
      <c r="B2039" t="s">
        <v>58</v>
      </c>
      <c r="C2039" t="s">
        <v>45</v>
      </c>
      <c r="D2039" t="s">
        <v>533</v>
      </c>
      <c r="E2039">
        <v>185000</v>
      </c>
      <c r="F2039" t="s">
        <v>27</v>
      </c>
      <c r="G2039" t="s">
        <v>28</v>
      </c>
      <c r="H2039" t="s">
        <v>110</v>
      </c>
      <c r="I2039" t="s">
        <v>181</v>
      </c>
      <c r="J2039">
        <v>1690</v>
      </c>
      <c r="K2039" t="s">
        <v>31</v>
      </c>
      <c r="L2039">
        <v>0</v>
      </c>
      <c r="M2039">
        <v>4</v>
      </c>
      <c r="N2039">
        <v>1</v>
      </c>
      <c r="O2039">
        <v>0</v>
      </c>
      <c r="P2039">
        <v>0</v>
      </c>
      <c r="Q2039">
        <v>0</v>
      </c>
      <c r="R2039">
        <v>1</v>
      </c>
      <c r="S2039">
        <v>1</v>
      </c>
      <c r="T2039" t="s">
        <v>32</v>
      </c>
      <c r="U2039" t="s">
        <v>51</v>
      </c>
      <c r="V2039">
        <v>561</v>
      </c>
      <c r="W2039">
        <v>332</v>
      </c>
    </row>
    <row r="2040" spans="1:23" x14ac:dyDescent="0.3">
      <c r="A2040" t="s">
        <v>532</v>
      </c>
      <c r="B2040" t="s">
        <v>58</v>
      </c>
      <c r="C2040" t="s">
        <v>45</v>
      </c>
      <c r="D2040" t="s">
        <v>533</v>
      </c>
      <c r="E2040">
        <v>185000</v>
      </c>
      <c r="F2040" t="s">
        <v>27</v>
      </c>
      <c r="G2040" t="s">
        <v>28</v>
      </c>
      <c r="H2040" t="s">
        <v>110</v>
      </c>
      <c r="I2040" t="s">
        <v>181</v>
      </c>
      <c r="J2040">
        <v>1690</v>
      </c>
      <c r="K2040" t="s">
        <v>31</v>
      </c>
      <c r="L2040">
        <v>0</v>
      </c>
      <c r="M2040">
        <v>4</v>
      </c>
      <c r="N2040">
        <v>1</v>
      </c>
      <c r="O2040">
        <v>0</v>
      </c>
      <c r="P2040">
        <v>0</v>
      </c>
      <c r="Q2040">
        <v>0</v>
      </c>
      <c r="R2040">
        <v>1</v>
      </c>
      <c r="S2040">
        <v>1</v>
      </c>
      <c r="T2040" t="s">
        <v>32</v>
      </c>
      <c r="U2040" t="s">
        <v>51</v>
      </c>
      <c r="V2040">
        <v>561</v>
      </c>
      <c r="W2040">
        <v>332</v>
      </c>
    </row>
    <row r="2041" spans="1:23" x14ac:dyDescent="0.3">
      <c r="A2041" t="s">
        <v>532</v>
      </c>
      <c r="B2041" t="s">
        <v>58</v>
      </c>
      <c r="C2041" t="s">
        <v>45</v>
      </c>
      <c r="D2041" t="s">
        <v>533</v>
      </c>
      <c r="E2041">
        <v>185000</v>
      </c>
      <c r="F2041" t="s">
        <v>27</v>
      </c>
      <c r="G2041" t="s">
        <v>28</v>
      </c>
      <c r="H2041" t="s">
        <v>110</v>
      </c>
      <c r="I2041" t="s">
        <v>181</v>
      </c>
      <c r="J2041">
        <v>1690</v>
      </c>
      <c r="K2041" t="s">
        <v>31</v>
      </c>
      <c r="L2041">
        <v>0</v>
      </c>
      <c r="M2041">
        <v>4</v>
      </c>
      <c r="N2041">
        <v>1</v>
      </c>
      <c r="O2041">
        <v>0</v>
      </c>
      <c r="P2041">
        <v>0</v>
      </c>
      <c r="Q2041">
        <v>0</v>
      </c>
      <c r="R2041">
        <v>1</v>
      </c>
      <c r="S2041">
        <v>1</v>
      </c>
      <c r="T2041" t="s">
        <v>32</v>
      </c>
      <c r="U2041" t="s">
        <v>51</v>
      </c>
      <c r="V2041">
        <v>561</v>
      </c>
      <c r="W2041">
        <v>332</v>
      </c>
    </row>
    <row r="2042" spans="1:23" x14ac:dyDescent="0.3">
      <c r="A2042" t="s">
        <v>532</v>
      </c>
      <c r="B2042" t="s">
        <v>58</v>
      </c>
      <c r="C2042" t="s">
        <v>45</v>
      </c>
      <c r="D2042" t="s">
        <v>533</v>
      </c>
      <c r="E2042">
        <v>185000</v>
      </c>
      <c r="F2042" t="s">
        <v>27</v>
      </c>
      <c r="G2042" t="s">
        <v>28</v>
      </c>
      <c r="H2042" t="s">
        <v>110</v>
      </c>
      <c r="I2042" t="s">
        <v>181</v>
      </c>
      <c r="J2042">
        <v>1690</v>
      </c>
      <c r="K2042" t="s">
        <v>31</v>
      </c>
      <c r="L2042">
        <v>0</v>
      </c>
      <c r="M2042">
        <v>4</v>
      </c>
      <c r="N2042">
        <v>1</v>
      </c>
      <c r="O2042">
        <v>0</v>
      </c>
      <c r="P2042">
        <v>0</v>
      </c>
      <c r="Q2042">
        <v>0</v>
      </c>
      <c r="R2042">
        <v>1</v>
      </c>
      <c r="S2042">
        <v>1</v>
      </c>
      <c r="T2042" t="s">
        <v>32</v>
      </c>
      <c r="U2042" t="s">
        <v>51</v>
      </c>
      <c r="V2042">
        <v>561</v>
      </c>
      <c r="W2042">
        <v>332</v>
      </c>
    </row>
    <row r="2043" spans="1:23" x14ac:dyDescent="0.3">
      <c r="A2043" t="s">
        <v>532</v>
      </c>
      <c r="B2043" t="s">
        <v>58</v>
      </c>
      <c r="C2043" t="s">
        <v>45</v>
      </c>
      <c r="D2043" t="s">
        <v>533</v>
      </c>
      <c r="E2043">
        <v>185000</v>
      </c>
      <c r="F2043" t="s">
        <v>27</v>
      </c>
      <c r="G2043" t="s">
        <v>28</v>
      </c>
      <c r="H2043" t="s">
        <v>110</v>
      </c>
      <c r="I2043" t="s">
        <v>181</v>
      </c>
      <c r="J2043">
        <v>1690</v>
      </c>
      <c r="K2043" t="s">
        <v>31</v>
      </c>
      <c r="L2043">
        <v>0</v>
      </c>
      <c r="M2043">
        <v>4</v>
      </c>
      <c r="N2043">
        <v>1</v>
      </c>
      <c r="O2043">
        <v>0</v>
      </c>
      <c r="P2043">
        <v>0</v>
      </c>
      <c r="Q2043">
        <v>0</v>
      </c>
      <c r="R2043">
        <v>1</v>
      </c>
      <c r="S2043">
        <v>1</v>
      </c>
      <c r="T2043" t="s">
        <v>32</v>
      </c>
      <c r="U2043" t="s">
        <v>51</v>
      </c>
      <c r="V2043">
        <v>561</v>
      </c>
      <c r="W2043">
        <v>332</v>
      </c>
    </row>
    <row r="2044" spans="1:23" x14ac:dyDescent="0.3">
      <c r="A2044" t="s">
        <v>532</v>
      </c>
      <c r="B2044" t="s">
        <v>58</v>
      </c>
      <c r="C2044" t="s">
        <v>45</v>
      </c>
      <c r="D2044" t="s">
        <v>533</v>
      </c>
      <c r="E2044">
        <v>185000</v>
      </c>
      <c r="F2044" t="s">
        <v>27</v>
      </c>
      <c r="G2044" t="s">
        <v>28</v>
      </c>
      <c r="H2044" t="s">
        <v>110</v>
      </c>
      <c r="I2044" t="s">
        <v>181</v>
      </c>
      <c r="J2044">
        <v>1690</v>
      </c>
      <c r="K2044" t="s">
        <v>31</v>
      </c>
      <c r="L2044">
        <v>0</v>
      </c>
      <c r="M2044">
        <v>4</v>
      </c>
      <c r="N2044">
        <v>1</v>
      </c>
      <c r="O2044">
        <v>0</v>
      </c>
      <c r="P2044">
        <v>0</v>
      </c>
      <c r="Q2044">
        <v>0</v>
      </c>
      <c r="R2044">
        <v>1</v>
      </c>
      <c r="S2044">
        <v>1</v>
      </c>
      <c r="T2044" t="s">
        <v>32</v>
      </c>
      <c r="U2044" t="s">
        <v>51</v>
      </c>
      <c r="V2044">
        <v>561</v>
      </c>
      <c r="W2044">
        <v>332</v>
      </c>
    </row>
    <row r="2045" spans="1:23" x14ac:dyDescent="0.3">
      <c r="A2045" t="s">
        <v>381</v>
      </c>
      <c r="B2045" t="s">
        <v>778</v>
      </c>
      <c r="C2045" t="s">
        <v>336</v>
      </c>
      <c r="D2045" t="s">
        <v>779</v>
      </c>
      <c r="E2045">
        <v>185250</v>
      </c>
      <c r="F2045" t="s">
        <v>47</v>
      </c>
      <c r="G2045" t="s">
        <v>48</v>
      </c>
      <c r="H2045" t="s">
        <v>384</v>
      </c>
      <c r="I2045" t="s">
        <v>385</v>
      </c>
      <c r="J2045">
        <v>2017</v>
      </c>
      <c r="K2045" t="s">
        <v>50</v>
      </c>
      <c r="L2045">
        <v>0</v>
      </c>
      <c r="M2045">
        <v>4.8</v>
      </c>
      <c r="N2045">
        <v>0</v>
      </c>
      <c r="O2045">
        <v>0</v>
      </c>
      <c r="P2045">
        <v>0</v>
      </c>
      <c r="Q2045">
        <v>0</v>
      </c>
      <c r="R2045">
        <v>0</v>
      </c>
      <c r="S2045">
        <v>1</v>
      </c>
      <c r="T2045" t="s">
        <v>32</v>
      </c>
      <c r="U2045" t="s">
        <v>51</v>
      </c>
      <c r="V2045">
        <v>812</v>
      </c>
      <c r="W2045">
        <v>5</v>
      </c>
    </row>
    <row r="2046" spans="1:23" x14ac:dyDescent="0.3">
      <c r="A2046" t="s">
        <v>381</v>
      </c>
      <c r="B2046" t="s">
        <v>778</v>
      </c>
      <c r="C2046" t="s">
        <v>336</v>
      </c>
      <c r="D2046" t="s">
        <v>897</v>
      </c>
      <c r="E2046">
        <v>185250</v>
      </c>
      <c r="F2046" t="s">
        <v>47</v>
      </c>
      <c r="G2046" t="s">
        <v>48</v>
      </c>
      <c r="H2046" t="s">
        <v>384</v>
      </c>
      <c r="I2046" t="s">
        <v>385</v>
      </c>
      <c r="J2046">
        <v>2017</v>
      </c>
      <c r="K2046" t="s">
        <v>50</v>
      </c>
      <c r="L2046">
        <v>0</v>
      </c>
      <c r="M2046">
        <v>4.8</v>
      </c>
      <c r="N2046">
        <v>0</v>
      </c>
      <c r="O2046">
        <v>0</v>
      </c>
      <c r="P2046">
        <v>0</v>
      </c>
      <c r="Q2046">
        <v>0</v>
      </c>
      <c r="R2046">
        <v>0</v>
      </c>
      <c r="S2046">
        <v>1</v>
      </c>
      <c r="T2046" t="s">
        <v>32</v>
      </c>
      <c r="U2046" t="s">
        <v>51</v>
      </c>
      <c r="V2046">
        <v>810</v>
      </c>
      <c r="W2046">
        <v>5</v>
      </c>
    </row>
    <row r="2047" spans="1:23" x14ac:dyDescent="0.3">
      <c r="A2047" t="s">
        <v>250</v>
      </c>
      <c r="B2047" t="s">
        <v>58</v>
      </c>
      <c r="C2047" t="s">
        <v>36</v>
      </c>
      <c r="D2047" t="s">
        <v>251</v>
      </c>
      <c r="E2047">
        <v>190000</v>
      </c>
      <c r="F2047" t="s">
        <v>55</v>
      </c>
      <c r="G2047" t="s">
        <v>28</v>
      </c>
      <c r="H2047" t="s">
        <v>29</v>
      </c>
      <c r="I2047" t="s">
        <v>69</v>
      </c>
      <c r="K2047" t="s">
        <v>50</v>
      </c>
      <c r="L2047">
        <v>1</v>
      </c>
      <c r="M2047">
        <v>5</v>
      </c>
      <c r="N2047">
        <v>1</v>
      </c>
      <c r="O2047">
        <v>0</v>
      </c>
      <c r="P2047">
        <v>0</v>
      </c>
      <c r="Q2047">
        <v>0</v>
      </c>
      <c r="R2047">
        <v>0</v>
      </c>
      <c r="S2047">
        <v>1</v>
      </c>
      <c r="T2047" t="s">
        <v>32</v>
      </c>
      <c r="U2047" t="s">
        <v>51</v>
      </c>
      <c r="V2047">
        <v>193</v>
      </c>
    </row>
    <row r="2048" spans="1:23" x14ac:dyDescent="0.3">
      <c r="A2048" t="s">
        <v>267</v>
      </c>
      <c r="B2048" t="s">
        <v>268</v>
      </c>
      <c r="C2048" t="s">
        <v>36</v>
      </c>
      <c r="D2048" t="s">
        <v>269</v>
      </c>
      <c r="E2048">
        <v>190000</v>
      </c>
      <c r="F2048" t="s">
        <v>55</v>
      </c>
      <c r="G2048" t="s">
        <v>270</v>
      </c>
      <c r="H2048" t="s">
        <v>29</v>
      </c>
      <c r="I2048" t="s">
        <v>49</v>
      </c>
      <c r="K2048" t="s">
        <v>50</v>
      </c>
      <c r="L2048">
        <v>1</v>
      </c>
      <c r="M2048">
        <v>4.2</v>
      </c>
      <c r="N2048">
        <v>1</v>
      </c>
      <c r="O2048">
        <v>1</v>
      </c>
      <c r="P2048">
        <v>0</v>
      </c>
      <c r="Q2048">
        <v>0</v>
      </c>
      <c r="R2048">
        <v>1</v>
      </c>
      <c r="S2048">
        <v>1</v>
      </c>
      <c r="T2048" t="s">
        <v>32</v>
      </c>
      <c r="U2048" t="s">
        <v>42</v>
      </c>
      <c r="V2048">
        <v>68</v>
      </c>
    </row>
    <row r="2049" spans="1:23" x14ac:dyDescent="0.3">
      <c r="A2049" t="s">
        <v>338</v>
      </c>
      <c r="B2049" t="s">
        <v>58</v>
      </c>
      <c r="C2049" t="s">
        <v>36</v>
      </c>
      <c r="D2049" t="s">
        <v>339</v>
      </c>
      <c r="E2049">
        <v>190000</v>
      </c>
      <c r="F2049" t="s">
        <v>60</v>
      </c>
      <c r="G2049" t="s">
        <v>48</v>
      </c>
      <c r="H2049" t="s">
        <v>86</v>
      </c>
      <c r="I2049" t="s">
        <v>340</v>
      </c>
      <c r="K2049" t="s">
        <v>173</v>
      </c>
      <c r="L2049">
        <v>1</v>
      </c>
      <c r="M2049">
        <v>3</v>
      </c>
      <c r="N2049">
        <v>1</v>
      </c>
      <c r="O2049">
        <v>0</v>
      </c>
      <c r="P2049">
        <v>0</v>
      </c>
      <c r="Q2049">
        <v>0</v>
      </c>
      <c r="R2049">
        <v>1</v>
      </c>
      <c r="S2049">
        <v>1</v>
      </c>
      <c r="T2049" t="s">
        <v>32</v>
      </c>
      <c r="U2049" t="s">
        <v>51</v>
      </c>
      <c r="V2049">
        <v>317</v>
      </c>
    </row>
    <row r="2050" spans="1:23" x14ac:dyDescent="0.3">
      <c r="A2050" t="s">
        <v>303</v>
      </c>
      <c r="B2050" t="s">
        <v>304</v>
      </c>
      <c r="C2050" t="s">
        <v>36</v>
      </c>
      <c r="D2050" t="s">
        <v>305</v>
      </c>
      <c r="E2050">
        <v>191100</v>
      </c>
      <c r="F2050" t="s">
        <v>27</v>
      </c>
      <c r="G2050" t="s">
        <v>28</v>
      </c>
      <c r="H2050" t="s">
        <v>29</v>
      </c>
      <c r="I2050" t="s">
        <v>64</v>
      </c>
      <c r="J2050">
        <v>1994</v>
      </c>
      <c r="K2050" t="s">
        <v>31</v>
      </c>
      <c r="L2050">
        <v>0</v>
      </c>
      <c r="M2050">
        <v>3.8</v>
      </c>
      <c r="N2050">
        <v>1</v>
      </c>
      <c r="O2050">
        <v>0</v>
      </c>
      <c r="P2050">
        <v>0</v>
      </c>
      <c r="Q2050">
        <v>1</v>
      </c>
      <c r="R2050">
        <v>0</v>
      </c>
      <c r="S2050">
        <v>0</v>
      </c>
      <c r="T2050" t="s">
        <v>32</v>
      </c>
      <c r="U2050" t="s">
        <v>51</v>
      </c>
      <c r="V2050">
        <v>759</v>
      </c>
      <c r="W2050">
        <v>28</v>
      </c>
    </row>
    <row r="2051" spans="1:23" x14ac:dyDescent="0.3">
      <c r="A2051" t="s">
        <v>303</v>
      </c>
      <c r="B2051" t="s">
        <v>304</v>
      </c>
      <c r="C2051" t="s">
        <v>36</v>
      </c>
      <c r="D2051" t="s">
        <v>306</v>
      </c>
      <c r="E2051">
        <v>191100</v>
      </c>
      <c r="F2051" t="s">
        <v>27</v>
      </c>
      <c r="G2051" t="s">
        <v>28</v>
      </c>
      <c r="H2051" t="s">
        <v>29</v>
      </c>
      <c r="I2051" t="s">
        <v>64</v>
      </c>
      <c r="J2051">
        <v>1994</v>
      </c>
      <c r="K2051" t="s">
        <v>31</v>
      </c>
      <c r="L2051">
        <v>0</v>
      </c>
      <c r="M2051">
        <v>3.8</v>
      </c>
      <c r="N2051">
        <v>1</v>
      </c>
      <c r="O2051">
        <v>0</v>
      </c>
      <c r="P2051">
        <v>0</v>
      </c>
      <c r="Q2051">
        <v>1</v>
      </c>
      <c r="R2051">
        <v>0</v>
      </c>
      <c r="S2051">
        <v>0</v>
      </c>
      <c r="T2051" t="s">
        <v>32</v>
      </c>
      <c r="U2051" t="s">
        <v>51</v>
      </c>
      <c r="V2051">
        <v>759</v>
      </c>
      <c r="W2051">
        <v>28</v>
      </c>
    </row>
    <row r="2052" spans="1:23" x14ac:dyDescent="0.3">
      <c r="A2052" t="s">
        <v>349</v>
      </c>
      <c r="B2052" t="s">
        <v>1929</v>
      </c>
      <c r="C2052" t="s">
        <v>45</v>
      </c>
      <c r="D2052" t="s">
        <v>1930</v>
      </c>
      <c r="E2052">
        <v>191125</v>
      </c>
      <c r="F2052" t="s">
        <v>27</v>
      </c>
      <c r="G2052" t="s">
        <v>28</v>
      </c>
      <c r="H2052" t="s">
        <v>110</v>
      </c>
      <c r="I2052" t="s">
        <v>181</v>
      </c>
      <c r="J2052">
        <v>1799</v>
      </c>
      <c r="K2052" t="s">
        <v>31</v>
      </c>
      <c r="L2052">
        <v>0</v>
      </c>
      <c r="M2052">
        <v>3.8</v>
      </c>
      <c r="N2052">
        <v>0</v>
      </c>
      <c r="O2052">
        <v>0</v>
      </c>
      <c r="P2052">
        <v>0</v>
      </c>
      <c r="Q2052">
        <v>0</v>
      </c>
      <c r="R2052">
        <v>0</v>
      </c>
      <c r="S2052">
        <v>0</v>
      </c>
      <c r="T2052" t="s">
        <v>509</v>
      </c>
      <c r="U2052" t="s">
        <v>51</v>
      </c>
      <c r="V2052">
        <v>548</v>
      </c>
      <c r="W2052">
        <v>223</v>
      </c>
    </row>
    <row r="2053" spans="1:23" x14ac:dyDescent="0.3">
      <c r="A2053" t="s">
        <v>349</v>
      </c>
      <c r="B2053" t="s">
        <v>1929</v>
      </c>
      <c r="C2053" t="s">
        <v>45</v>
      </c>
      <c r="D2053" t="s">
        <v>1940</v>
      </c>
      <c r="E2053">
        <v>191125</v>
      </c>
      <c r="F2053" t="s">
        <v>27</v>
      </c>
      <c r="G2053" t="s">
        <v>28</v>
      </c>
      <c r="H2053" t="s">
        <v>110</v>
      </c>
      <c r="I2053" t="s">
        <v>181</v>
      </c>
      <c r="J2053">
        <v>1799</v>
      </c>
      <c r="K2053" t="s">
        <v>31</v>
      </c>
      <c r="L2053">
        <v>0</v>
      </c>
      <c r="M2053">
        <v>3.8</v>
      </c>
      <c r="N2053">
        <v>0</v>
      </c>
      <c r="O2053">
        <v>0</v>
      </c>
      <c r="P2053">
        <v>0</v>
      </c>
      <c r="Q2053">
        <v>0</v>
      </c>
      <c r="R2053">
        <v>0</v>
      </c>
      <c r="S2053">
        <v>0</v>
      </c>
      <c r="T2053" t="s">
        <v>509</v>
      </c>
      <c r="U2053" t="s">
        <v>51</v>
      </c>
      <c r="V2053">
        <v>550</v>
      </c>
      <c r="W2053">
        <v>223</v>
      </c>
    </row>
    <row r="2054" spans="1:23" x14ac:dyDescent="0.3">
      <c r="A2054" t="s">
        <v>769</v>
      </c>
      <c r="B2054" t="s">
        <v>1759</v>
      </c>
      <c r="C2054" t="s">
        <v>1896</v>
      </c>
      <c r="D2054" t="s">
        <v>1897</v>
      </c>
      <c r="E2054">
        <v>194350</v>
      </c>
      <c r="F2054" t="s">
        <v>145</v>
      </c>
      <c r="G2054" t="s">
        <v>28</v>
      </c>
      <c r="H2054" t="s">
        <v>194</v>
      </c>
      <c r="I2054" t="s">
        <v>195</v>
      </c>
      <c r="J2054">
        <v>1986</v>
      </c>
      <c r="K2054" t="s">
        <v>41</v>
      </c>
      <c r="L2054">
        <v>0</v>
      </c>
      <c r="M2054">
        <v>4.2</v>
      </c>
      <c r="N2054">
        <v>1</v>
      </c>
      <c r="O2054">
        <v>1</v>
      </c>
      <c r="P2054">
        <v>0</v>
      </c>
      <c r="Q2054">
        <v>0</v>
      </c>
      <c r="R2054">
        <v>0</v>
      </c>
      <c r="S2054">
        <v>1</v>
      </c>
      <c r="T2054" t="s">
        <v>1725</v>
      </c>
      <c r="U2054" t="s">
        <v>51</v>
      </c>
      <c r="V2054">
        <v>458</v>
      </c>
      <c r="W2054">
        <v>36</v>
      </c>
    </row>
    <row r="2055" spans="1:23" x14ac:dyDescent="0.3">
      <c r="A2055" t="s">
        <v>909</v>
      </c>
      <c r="B2055" t="s">
        <v>910</v>
      </c>
      <c r="C2055" t="s">
        <v>36</v>
      </c>
      <c r="D2055" t="s">
        <v>911</v>
      </c>
      <c r="E2055">
        <v>195000</v>
      </c>
      <c r="F2055" t="s">
        <v>60</v>
      </c>
      <c r="G2055" t="s">
        <v>48</v>
      </c>
      <c r="H2055" t="s">
        <v>86</v>
      </c>
      <c r="I2055" t="s">
        <v>203</v>
      </c>
      <c r="J2055">
        <v>2007</v>
      </c>
      <c r="K2055" t="s">
        <v>50</v>
      </c>
      <c r="L2055">
        <v>0</v>
      </c>
      <c r="M2055">
        <v>4</v>
      </c>
      <c r="N2055">
        <v>1</v>
      </c>
      <c r="O2055">
        <v>1</v>
      </c>
      <c r="P2055">
        <v>0</v>
      </c>
      <c r="Q2055">
        <v>0</v>
      </c>
      <c r="R2055">
        <v>0</v>
      </c>
      <c r="S2055">
        <v>1</v>
      </c>
      <c r="T2055" t="s">
        <v>32</v>
      </c>
      <c r="U2055" t="s">
        <v>51</v>
      </c>
      <c r="V2055">
        <v>440</v>
      </c>
      <c r="W2055">
        <v>15</v>
      </c>
    </row>
    <row r="2056" spans="1:23" x14ac:dyDescent="0.3">
      <c r="A2056" t="s">
        <v>1885</v>
      </c>
      <c r="B2056" t="s">
        <v>1886</v>
      </c>
      <c r="C2056" t="s">
        <v>45</v>
      </c>
      <c r="D2056" t="s">
        <v>1887</v>
      </c>
      <c r="E2056">
        <v>205000</v>
      </c>
      <c r="F2056" t="s">
        <v>27</v>
      </c>
      <c r="G2056" t="s">
        <v>48</v>
      </c>
      <c r="H2056" t="s">
        <v>29</v>
      </c>
      <c r="I2056" t="s">
        <v>30</v>
      </c>
      <c r="J2056">
        <v>1981</v>
      </c>
      <c r="K2056" t="s">
        <v>50</v>
      </c>
      <c r="L2056">
        <v>0</v>
      </c>
      <c r="M2056">
        <v>4.0999999999999996</v>
      </c>
      <c r="N2056">
        <v>1</v>
      </c>
      <c r="O2056">
        <v>1</v>
      </c>
      <c r="P2056">
        <v>0</v>
      </c>
      <c r="Q2056">
        <v>0</v>
      </c>
      <c r="R2056">
        <v>0</v>
      </c>
      <c r="S2056">
        <v>1</v>
      </c>
      <c r="T2056" t="s">
        <v>32</v>
      </c>
      <c r="U2056" t="s">
        <v>42</v>
      </c>
      <c r="V2056">
        <v>461</v>
      </c>
      <c r="W2056">
        <v>41</v>
      </c>
    </row>
    <row r="2057" spans="1:23" x14ac:dyDescent="0.3">
      <c r="A2057" t="s">
        <v>1885</v>
      </c>
      <c r="B2057" t="s">
        <v>1886</v>
      </c>
      <c r="C2057" t="s">
        <v>45</v>
      </c>
      <c r="D2057" t="s">
        <v>1889</v>
      </c>
      <c r="E2057">
        <v>205000</v>
      </c>
      <c r="F2057" t="s">
        <v>27</v>
      </c>
      <c r="G2057" t="s">
        <v>48</v>
      </c>
      <c r="H2057" t="s">
        <v>29</v>
      </c>
      <c r="I2057" t="s">
        <v>30</v>
      </c>
      <c r="J2057">
        <v>1981</v>
      </c>
      <c r="K2057" t="s">
        <v>50</v>
      </c>
      <c r="L2057">
        <v>0</v>
      </c>
      <c r="M2057">
        <v>4.0999999999999996</v>
      </c>
      <c r="N2057">
        <v>1</v>
      </c>
      <c r="O2057">
        <v>1</v>
      </c>
      <c r="P2057">
        <v>0</v>
      </c>
      <c r="Q2057">
        <v>0</v>
      </c>
      <c r="R2057">
        <v>0</v>
      </c>
      <c r="S2057">
        <v>1</v>
      </c>
      <c r="T2057" t="s">
        <v>32</v>
      </c>
      <c r="U2057" t="s">
        <v>42</v>
      </c>
      <c r="V2057">
        <v>459</v>
      </c>
      <c r="W2057">
        <v>41</v>
      </c>
    </row>
    <row r="2058" spans="1:23" x14ac:dyDescent="0.3">
      <c r="A2058" t="s">
        <v>1885</v>
      </c>
      <c r="B2058" t="s">
        <v>1886</v>
      </c>
      <c r="C2058" t="s">
        <v>45</v>
      </c>
      <c r="D2058" t="s">
        <v>1887</v>
      </c>
      <c r="E2058">
        <v>205000</v>
      </c>
      <c r="F2058" t="s">
        <v>27</v>
      </c>
      <c r="G2058" t="s">
        <v>48</v>
      </c>
      <c r="H2058" t="s">
        <v>29</v>
      </c>
      <c r="I2058" t="s">
        <v>30</v>
      </c>
      <c r="J2058">
        <v>1981</v>
      </c>
      <c r="K2058" t="s">
        <v>50</v>
      </c>
      <c r="L2058">
        <v>0</v>
      </c>
      <c r="M2058">
        <v>4.0999999999999996</v>
      </c>
      <c r="N2058">
        <v>1</v>
      </c>
      <c r="O2058">
        <v>1</v>
      </c>
      <c r="P2058">
        <v>0</v>
      </c>
      <c r="Q2058">
        <v>0</v>
      </c>
      <c r="R2058">
        <v>0</v>
      </c>
      <c r="S2058">
        <v>1</v>
      </c>
      <c r="T2058" t="s">
        <v>32</v>
      </c>
      <c r="U2058" t="s">
        <v>42</v>
      </c>
      <c r="V2058">
        <v>461</v>
      </c>
      <c r="W2058">
        <v>41</v>
      </c>
    </row>
    <row r="2059" spans="1:23" x14ac:dyDescent="0.3">
      <c r="A2059" t="s">
        <v>1885</v>
      </c>
      <c r="B2059" t="s">
        <v>1886</v>
      </c>
      <c r="C2059" t="s">
        <v>45</v>
      </c>
      <c r="D2059" t="s">
        <v>1887</v>
      </c>
      <c r="E2059">
        <v>205000</v>
      </c>
      <c r="F2059" t="s">
        <v>27</v>
      </c>
      <c r="G2059" t="s">
        <v>48</v>
      </c>
      <c r="H2059" t="s">
        <v>29</v>
      </c>
      <c r="I2059" t="s">
        <v>30</v>
      </c>
      <c r="J2059">
        <v>1981</v>
      </c>
      <c r="K2059" t="s">
        <v>50</v>
      </c>
      <c r="L2059">
        <v>0</v>
      </c>
      <c r="M2059">
        <v>4.0999999999999996</v>
      </c>
      <c r="N2059">
        <v>1</v>
      </c>
      <c r="O2059">
        <v>1</v>
      </c>
      <c r="P2059">
        <v>0</v>
      </c>
      <c r="Q2059">
        <v>0</v>
      </c>
      <c r="R2059">
        <v>0</v>
      </c>
      <c r="S2059">
        <v>1</v>
      </c>
      <c r="T2059" t="s">
        <v>32</v>
      </c>
      <c r="U2059" t="s">
        <v>42</v>
      </c>
      <c r="V2059">
        <v>461</v>
      </c>
      <c r="W2059">
        <v>41</v>
      </c>
    </row>
    <row r="2060" spans="1:23" x14ac:dyDescent="0.3">
      <c r="A2060" t="s">
        <v>1813</v>
      </c>
      <c r="B2060" t="s">
        <v>1814</v>
      </c>
      <c r="C2060" t="s">
        <v>36</v>
      </c>
      <c r="D2060" t="s">
        <v>1815</v>
      </c>
      <c r="E2060">
        <v>210000</v>
      </c>
      <c r="F2060" t="s">
        <v>55</v>
      </c>
      <c r="G2060" t="s">
        <v>28</v>
      </c>
      <c r="H2060" t="s">
        <v>56</v>
      </c>
      <c r="I2060" t="s">
        <v>56</v>
      </c>
      <c r="K2060" t="s">
        <v>50</v>
      </c>
      <c r="L2060">
        <v>1</v>
      </c>
      <c r="N2060">
        <v>0</v>
      </c>
      <c r="O2060">
        <v>0</v>
      </c>
      <c r="P2060">
        <v>1</v>
      </c>
      <c r="Q2060">
        <v>1</v>
      </c>
      <c r="R2060">
        <v>0</v>
      </c>
      <c r="S2060">
        <v>1</v>
      </c>
      <c r="T2060" t="s">
        <v>1725</v>
      </c>
      <c r="U2060" t="s">
        <v>51</v>
      </c>
      <c r="V2060">
        <v>151</v>
      </c>
    </row>
    <row r="2061" spans="1:23" x14ac:dyDescent="0.3">
      <c r="A2061" t="s">
        <v>586</v>
      </c>
      <c r="B2061" t="s">
        <v>1822</v>
      </c>
      <c r="C2061" t="s">
        <v>95</v>
      </c>
      <c r="D2061" t="s">
        <v>1823</v>
      </c>
      <c r="E2061">
        <v>213000</v>
      </c>
      <c r="F2061" t="s">
        <v>67</v>
      </c>
      <c r="G2061" t="s">
        <v>28</v>
      </c>
      <c r="H2061" t="s">
        <v>384</v>
      </c>
      <c r="I2061" t="s">
        <v>588</v>
      </c>
      <c r="J2061">
        <v>2005</v>
      </c>
      <c r="K2061" t="s">
        <v>41</v>
      </c>
      <c r="L2061">
        <v>0</v>
      </c>
      <c r="M2061">
        <v>4.5</v>
      </c>
      <c r="N2061">
        <v>1</v>
      </c>
      <c r="O2061">
        <v>1</v>
      </c>
      <c r="P2061">
        <v>0</v>
      </c>
      <c r="Q2061">
        <v>0</v>
      </c>
      <c r="R2061">
        <v>0</v>
      </c>
      <c r="S2061">
        <v>1</v>
      </c>
      <c r="T2061" t="s">
        <v>1725</v>
      </c>
      <c r="U2061" t="s">
        <v>51</v>
      </c>
      <c r="V2061">
        <v>588</v>
      </c>
      <c r="W2061">
        <v>17</v>
      </c>
    </row>
    <row r="2062" spans="1:23" x14ac:dyDescent="0.3">
      <c r="A2062" t="s">
        <v>586</v>
      </c>
      <c r="B2062" t="s">
        <v>1822</v>
      </c>
      <c r="C2062" t="s">
        <v>95</v>
      </c>
      <c r="D2062" t="s">
        <v>1823</v>
      </c>
      <c r="E2062">
        <v>213000</v>
      </c>
      <c r="F2062" t="s">
        <v>67</v>
      </c>
      <c r="G2062" t="s">
        <v>28</v>
      </c>
      <c r="H2062" t="s">
        <v>384</v>
      </c>
      <c r="I2062" t="s">
        <v>588</v>
      </c>
      <c r="J2062">
        <v>2005</v>
      </c>
      <c r="K2062" t="s">
        <v>41</v>
      </c>
      <c r="L2062">
        <v>0</v>
      </c>
      <c r="M2062">
        <v>4.5</v>
      </c>
      <c r="N2062">
        <v>1</v>
      </c>
      <c r="O2062">
        <v>1</v>
      </c>
      <c r="P2062">
        <v>0</v>
      </c>
      <c r="Q2062">
        <v>0</v>
      </c>
      <c r="R2062">
        <v>0</v>
      </c>
      <c r="S2062">
        <v>1</v>
      </c>
      <c r="T2062" t="s">
        <v>1725</v>
      </c>
      <c r="U2062" t="s">
        <v>51</v>
      </c>
      <c r="V2062">
        <v>588</v>
      </c>
      <c r="W2062">
        <v>17</v>
      </c>
    </row>
    <row r="2063" spans="1:23" x14ac:dyDescent="0.3">
      <c r="A2063" t="s">
        <v>586</v>
      </c>
      <c r="B2063" t="s">
        <v>1990</v>
      </c>
      <c r="C2063" t="s">
        <v>95</v>
      </c>
      <c r="D2063" t="s">
        <v>1991</v>
      </c>
      <c r="E2063">
        <v>213000</v>
      </c>
      <c r="F2063" t="s">
        <v>67</v>
      </c>
      <c r="G2063" t="s">
        <v>28</v>
      </c>
      <c r="H2063" t="s">
        <v>384</v>
      </c>
      <c r="I2063" t="s">
        <v>588</v>
      </c>
      <c r="J2063">
        <v>2005</v>
      </c>
      <c r="K2063" t="s">
        <v>41</v>
      </c>
      <c r="L2063">
        <v>0</v>
      </c>
      <c r="M2063">
        <v>4.5</v>
      </c>
      <c r="N2063">
        <v>0</v>
      </c>
      <c r="O2063">
        <v>1</v>
      </c>
      <c r="P2063">
        <v>0</v>
      </c>
      <c r="Q2063">
        <v>0</v>
      </c>
      <c r="R2063">
        <v>0</v>
      </c>
      <c r="S2063">
        <v>1</v>
      </c>
      <c r="T2063" t="s">
        <v>509</v>
      </c>
      <c r="U2063" t="s">
        <v>51</v>
      </c>
      <c r="V2063">
        <v>569</v>
      </c>
      <c r="W2063">
        <v>17</v>
      </c>
    </row>
    <row r="2064" spans="1:23" x14ac:dyDescent="0.3">
      <c r="A2064" t="s">
        <v>278</v>
      </c>
      <c r="B2064" t="s">
        <v>396</v>
      </c>
      <c r="C2064" t="s">
        <v>279</v>
      </c>
      <c r="D2064" t="s">
        <v>803</v>
      </c>
      <c r="E2064">
        <v>219592</v>
      </c>
      <c r="F2064" t="s">
        <v>67</v>
      </c>
      <c r="G2064" t="s">
        <v>68</v>
      </c>
      <c r="H2064" t="s">
        <v>86</v>
      </c>
      <c r="I2064" t="s">
        <v>281</v>
      </c>
      <c r="J2064">
        <v>1979</v>
      </c>
      <c r="K2064" t="s">
        <v>212</v>
      </c>
      <c r="L2064">
        <v>0</v>
      </c>
      <c r="M2064">
        <v>3.5</v>
      </c>
      <c r="N2064">
        <v>1</v>
      </c>
      <c r="O2064">
        <v>0</v>
      </c>
      <c r="P2064">
        <v>0</v>
      </c>
      <c r="Q2064">
        <v>0</v>
      </c>
      <c r="R2064">
        <v>0</v>
      </c>
      <c r="S2064">
        <v>0</v>
      </c>
      <c r="T2064" t="s">
        <v>32</v>
      </c>
      <c r="U2064" t="s">
        <v>51</v>
      </c>
      <c r="V2064">
        <v>756</v>
      </c>
      <c r="W2064">
        <v>43</v>
      </c>
    </row>
    <row r="2065" spans="1:23" x14ac:dyDescent="0.3">
      <c r="A2065" t="s">
        <v>278</v>
      </c>
      <c r="B2065" t="s">
        <v>396</v>
      </c>
      <c r="C2065" t="s">
        <v>279</v>
      </c>
      <c r="D2065" t="s">
        <v>906</v>
      </c>
      <c r="E2065">
        <v>219592</v>
      </c>
      <c r="F2065" t="s">
        <v>67</v>
      </c>
      <c r="G2065" t="s">
        <v>68</v>
      </c>
      <c r="H2065" t="s">
        <v>86</v>
      </c>
      <c r="I2065" t="s">
        <v>281</v>
      </c>
      <c r="J2065">
        <v>1979</v>
      </c>
      <c r="K2065" t="s">
        <v>212</v>
      </c>
      <c r="L2065">
        <v>0</v>
      </c>
      <c r="M2065">
        <v>3.5</v>
      </c>
      <c r="N2065">
        <v>1</v>
      </c>
      <c r="O2065">
        <v>0</v>
      </c>
      <c r="P2065">
        <v>0</v>
      </c>
      <c r="Q2065">
        <v>0</v>
      </c>
      <c r="R2065">
        <v>0</v>
      </c>
      <c r="S2065">
        <v>0</v>
      </c>
      <c r="T2065" t="s">
        <v>32</v>
      </c>
      <c r="U2065" t="s">
        <v>51</v>
      </c>
      <c r="V2065">
        <v>758</v>
      </c>
      <c r="W2065">
        <v>43</v>
      </c>
    </row>
    <row r="2066" spans="1:23" x14ac:dyDescent="0.3">
      <c r="A2066" t="s">
        <v>386</v>
      </c>
      <c r="B2066" t="s">
        <v>1759</v>
      </c>
      <c r="C2066" t="s">
        <v>336</v>
      </c>
      <c r="D2066" t="s">
        <v>1797</v>
      </c>
      <c r="E2066">
        <v>220000</v>
      </c>
      <c r="F2066" t="s">
        <v>55</v>
      </c>
      <c r="G2066" t="s">
        <v>48</v>
      </c>
      <c r="H2066" t="s">
        <v>80</v>
      </c>
      <c r="I2066" t="s">
        <v>81</v>
      </c>
      <c r="J2066">
        <v>2018</v>
      </c>
      <c r="K2066" t="s">
        <v>166</v>
      </c>
      <c r="L2066">
        <v>1</v>
      </c>
      <c r="M2066">
        <v>4.5999999999999996</v>
      </c>
      <c r="N2066">
        <v>1</v>
      </c>
      <c r="O2066">
        <v>1</v>
      </c>
      <c r="P2066">
        <v>0</v>
      </c>
      <c r="Q2066">
        <v>0</v>
      </c>
      <c r="R2066">
        <v>0</v>
      </c>
      <c r="S2066">
        <v>1</v>
      </c>
      <c r="T2066" t="s">
        <v>1725</v>
      </c>
      <c r="U2066" t="s">
        <v>51</v>
      </c>
      <c r="V2066">
        <v>520</v>
      </c>
      <c r="W2066">
        <v>4</v>
      </c>
    </row>
    <row r="2067" spans="1:23" x14ac:dyDescent="0.3">
      <c r="A2067" t="s">
        <v>122</v>
      </c>
      <c r="B2067" t="s">
        <v>948</v>
      </c>
      <c r="C2067" t="s">
        <v>124</v>
      </c>
      <c r="D2067" t="s">
        <v>949</v>
      </c>
      <c r="E2067">
        <v>223775</v>
      </c>
      <c r="F2067" t="s">
        <v>67</v>
      </c>
      <c r="G2067" t="s">
        <v>48</v>
      </c>
      <c r="H2067" t="s">
        <v>29</v>
      </c>
      <c r="I2067" t="s">
        <v>64</v>
      </c>
      <c r="J2067">
        <v>2016</v>
      </c>
      <c r="K2067" t="s">
        <v>50</v>
      </c>
      <c r="L2067">
        <v>0</v>
      </c>
      <c r="M2067">
        <v>3.6</v>
      </c>
      <c r="N2067">
        <v>0</v>
      </c>
      <c r="O2067">
        <v>1</v>
      </c>
      <c r="P2067">
        <v>0</v>
      </c>
      <c r="Q2067">
        <v>0</v>
      </c>
      <c r="R2067">
        <v>0</v>
      </c>
      <c r="S2067">
        <v>0</v>
      </c>
      <c r="T2067" t="s">
        <v>222</v>
      </c>
      <c r="U2067" t="s">
        <v>51</v>
      </c>
      <c r="V2067">
        <v>525</v>
      </c>
      <c r="W2067">
        <v>6</v>
      </c>
    </row>
    <row r="2068" spans="1:23" x14ac:dyDescent="0.3">
      <c r="A2068" t="s">
        <v>122</v>
      </c>
      <c r="B2068" t="s">
        <v>948</v>
      </c>
      <c r="C2068" t="s">
        <v>124</v>
      </c>
      <c r="D2068" t="s">
        <v>1075</v>
      </c>
      <c r="E2068">
        <v>223775</v>
      </c>
      <c r="F2068" t="s">
        <v>67</v>
      </c>
      <c r="G2068" t="s">
        <v>48</v>
      </c>
      <c r="H2068" t="s">
        <v>29</v>
      </c>
      <c r="I2068" t="s">
        <v>64</v>
      </c>
      <c r="J2068">
        <v>2016</v>
      </c>
      <c r="K2068" t="s">
        <v>50</v>
      </c>
      <c r="L2068">
        <v>0</v>
      </c>
      <c r="M2068">
        <v>3.6</v>
      </c>
      <c r="N2068">
        <v>0</v>
      </c>
      <c r="O2068">
        <v>1</v>
      </c>
      <c r="P2068">
        <v>0</v>
      </c>
      <c r="Q2068">
        <v>0</v>
      </c>
      <c r="R2068">
        <v>0</v>
      </c>
      <c r="S2068">
        <v>0</v>
      </c>
      <c r="T2068" t="s">
        <v>222</v>
      </c>
      <c r="U2068" t="s">
        <v>51</v>
      </c>
      <c r="V2068">
        <v>527</v>
      </c>
      <c r="W2068">
        <v>6</v>
      </c>
    </row>
    <row r="2069" spans="1:23" x14ac:dyDescent="0.3">
      <c r="A2069" t="s">
        <v>122</v>
      </c>
      <c r="B2069" t="s">
        <v>948</v>
      </c>
      <c r="C2069" t="s">
        <v>124</v>
      </c>
      <c r="D2069" t="s">
        <v>1075</v>
      </c>
      <c r="E2069">
        <v>223775</v>
      </c>
      <c r="F2069" t="s">
        <v>67</v>
      </c>
      <c r="G2069" t="s">
        <v>48</v>
      </c>
      <c r="H2069" t="s">
        <v>29</v>
      </c>
      <c r="I2069" t="s">
        <v>64</v>
      </c>
      <c r="J2069">
        <v>2016</v>
      </c>
      <c r="K2069" t="s">
        <v>50</v>
      </c>
      <c r="L2069">
        <v>0</v>
      </c>
      <c r="M2069">
        <v>3.6</v>
      </c>
      <c r="N2069">
        <v>0</v>
      </c>
      <c r="O2069">
        <v>1</v>
      </c>
      <c r="P2069">
        <v>0</v>
      </c>
      <c r="Q2069">
        <v>0</v>
      </c>
      <c r="R2069">
        <v>0</v>
      </c>
      <c r="S2069">
        <v>0</v>
      </c>
      <c r="T2069" t="s">
        <v>222</v>
      </c>
      <c r="U2069" t="s">
        <v>51</v>
      </c>
      <c r="V2069">
        <v>527</v>
      </c>
      <c r="W2069">
        <v>6</v>
      </c>
    </row>
    <row r="2070" spans="1:23" x14ac:dyDescent="0.3">
      <c r="A2070" t="s">
        <v>122</v>
      </c>
      <c r="B2070" t="s">
        <v>948</v>
      </c>
      <c r="C2070" t="s">
        <v>124</v>
      </c>
      <c r="D2070" t="s">
        <v>1075</v>
      </c>
      <c r="E2070">
        <v>223775</v>
      </c>
      <c r="F2070" t="s">
        <v>67</v>
      </c>
      <c r="G2070" t="s">
        <v>48</v>
      </c>
      <c r="H2070" t="s">
        <v>29</v>
      </c>
      <c r="I2070" t="s">
        <v>64</v>
      </c>
      <c r="J2070">
        <v>2016</v>
      </c>
      <c r="K2070" t="s">
        <v>50</v>
      </c>
      <c r="L2070">
        <v>0</v>
      </c>
      <c r="M2070">
        <v>3.6</v>
      </c>
      <c r="N2070">
        <v>0</v>
      </c>
      <c r="O2070">
        <v>1</v>
      </c>
      <c r="P2070">
        <v>0</v>
      </c>
      <c r="Q2070">
        <v>0</v>
      </c>
      <c r="R2070">
        <v>0</v>
      </c>
      <c r="S2070">
        <v>0</v>
      </c>
      <c r="T2070" t="s">
        <v>222</v>
      </c>
      <c r="U2070" t="s">
        <v>51</v>
      </c>
      <c r="V2070">
        <v>527</v>
      </c>
      <c r="W2070">
        <v>6</v>
      </c>
    </row>
    <row r="2071" spans="1:23" x14ac:dyDescent="0.3">
      <c r="A2071" t="s">
        <v>122</v>
      </c>
      <c r="B2071" t="s">
        <v>948</v>
      </c>
      <c r="C2071" t="s">
        <v>124</v>
      </c>
      <c r="D2071" t="s">
        <v>1075</v>
      </c>
      <c r="E2071">
        <v>223775</v>
      </c>
      <c r="F2071" t="s">
        <v>67</v>
      </c>
      <c r="G2071" t="s">
        <v>48</v>
      </c>
      <c r="H2071" t="s">
        <v>29</v>
      </c>
      <c r="I2071" t="s">
        <v>64</v>
      </c>
      <c r="J2071">
        <v>2016</v>
      </c>
      <c r="K2071" t="s">
        <v>50</v>
      </c>
      <c r="L2071">
        <v>0</v>
      </c>
      <c r="M2071">
        <v>3.6</v>
      </c>
      <c r="N2071">
        <v>0</v>
      </c>
      <c r="O2071">
        <v>1</v>
      </c>
      <c r="P2071">
        <v>0</v>
      </c>
      <c r="Q2071">
        <v>0</v>
      </c>
      <c r="R2071">
        <v>0</v>
      </c>
      <c r="S2071">
        <v>0</v>
      </c>
      <c r="T2071" t="s">
        <v>222</v>
      </c>
      <c r="U2071" t="s">
        <v>51</v>
      </c>
      <c r="V2071">
        <v>527</v>
      </c>
      <c r="W2071">
        <v>6</v>
      </c>
    </row>
    <row r="2072" spans="1:23" x14ac:dyDescent="0.3">
      <c r="A2072" t="s">
        <v>122</v>
      </c>
      <c r="B2072" t="s">
        <v>948</v>
      </c>
      <c r="C2072" t="s">
        <v>124</v>
      </c>
      <c r="D2072" t="s">
        <v>1317</v>
      </c>
      <c r="E2072">
        <v>223775</v>
      </c>
      <c r="F2072" t="s">
        <v>67</v>
      </c>
      <c r="G2072" t="s">
        <v>48</v>
      </c>
      <c r="H2072" t="s">
        <v>29</v>
      </c>
      <c r="I2072" t="s">
        <v>64</v>
      </c>
      <c r="J2072">
        <v>2016</v>
      </c>
      <c r="K2072" t="s">
        <v>50</v>
      </c>
      <c r="L2072">
        <v>0</v>
      </c>
      <c r="M2072">
        <v>3.6</v>
      </c>
      <c r="N2072">
        <v>0</v>
      </c>
      <c r="O2072">
        <v>1</v>
      </c>
      <c r="P2072">
        <v>0</v>
      </c>
      <c r="Q2072">
        <v>0</v>
      </c>
      <c r="R2072">
        <v>0</v>
      </c>
      <c r="S2072">
        <v>0</v>
      </c>
      <c r="T2072" t="s">
        <v>222</v>
      </c>
      <c r="U2072" t="s">
        <v>51</v>
      </c>
      <c r="V2072">
        <v>527</v>
      </c>
      <c r="W2072">
        <v>6</v>
      </c>
    </row>
    <row r="2073" spans="1:23" x14ac:dyDescent="0.3">
      <c r="A2073" t="s">
        <v>122</v>
      </c>
      <c r="B2073" t="s">
        <v>918</v>
      </c>
      <c r="C2073" t="s">
        <v>134</v>
      </c>
      <c r="D2073" t="s">
        <v>919</v>
      </c>
      <c r="E2073">
        <v>224500</v>
      </c>
      <c r="F2073" t="s">
        <v>67</v>
      </c>
      <c r="G2073" t="s">
        <v>48</v>
      </c>
      <c r="H2073" t="s">
        <v>29</v>
      </c>
      <c r="I2073" t="s">
        <v>64</v>
      </c>
      <c r="J2073">
        <v>2016</v>
      </c>
      <c r="K2073" t="s">
        <v>50</v>
      </c>
      <c r="L2073">
        <v>0</v>
      </c>
      <c r="M2073">
        <v>3.6</v>
      </c>
      <c r="N2073">
        <v>1</v>
      </c>
      <c r="O2073">
        <v>0</v>
      </c>
      <c r="P2073">
        <v>0</v>
      </c>
      <c r="Q2073">
        <v>0</v>
      </c>
      <c r="R2073">
        <v>0</v>
      </c>
      <c r="S2073">
        <v>0</v>
      </c>
      <c r="T2073" t="s">
        <v>32</v>
      </c>
      <c r="U2073" t="s">
        <v>51</v>
      </c>
      <c r="V2073">
        <v>540</v>
      </c>
      <c r="W2073">
        <v>6</v>
      </c>
    </row>
    <row r="2074" spans="1:23" x14ac:dyDescent="0.3">
      <c r="A2074" t="s">
        <v>139</v>
      </c>
      <c r="B2074" t="s">
        <v>1862</v>
      </c>
      <c r="C2074" t="s">
        <v>210</v>
      </c>
      <c r="D2074" t="s">
        <v>1863</v>
      </c>
      <c r="E2074">
        <v>233000</v>
      </c>
      <c r="F2074" t="s">
        <v>27</v>
      </c>
      <c r="G2074" t="s">
        <v>28</v>
      </c>
      <c r="H2074" t="s">
        <v>29</v>
      </c>
      <c r="I2074" t="s">
        <v>69</v>
      </c>
      <c r="J2074">
        <v>1911</v>
      </c>
      <c r="K2074" t="s">
        <v>31</v>
      </c>
      <c r="L2074">
        <v>0</v>
      </c>
      <c r="M2074">
        <v>4.2</v>
      </c>
      <c r="N2074">
        <v>0</v>
      </c>
      <c r="O2074">
        <v>0</v>
      </c>
      <c r="P2074">
        <v>0</v>
      </c>
      <c r="Q2074">
        <v>1</v>
      </c>
      <c r="R2074">
        <v>1</v>
      </c>
      <c r="S2074">
        <v>1</v>
      </c>
      <c r="T2074" t="s">
        <v>509</v>
      </c>
      <c r="U2074" t="s">
        <v>51</v>
      </c>
      <c r="V2074">
        <v>647</v>
      </c>
      <c r="W2074">
        <v>111</v>
      </c>
    </row>
    <row r="2075" spans="1:23" x14ac:dyDescent="0.3">
      <c r="A2075" t="s">
        <v>804</v>
      </c>
      <c r="B2075" t="s">
        <v>58</v>
      </c>
      <c r="C2075" t="s">
        <v>168</v>
      </c>
      <c r="D2075" t="s">
        <v>805</v>
      </c>
      <c r="E2075">
        <v>237000</v>
      </c>
      <c r="F2075" t="s">
        <v>47</v>
      </c>
      <c r="G2075" t="s">
        <v>48</v>
      </c>
      <c r="H2075" t="s">
        <v>86</v>
      </c>
      <c r="I2075" t="s">
        <v>203</v>
      </c>
      <c r="J2075">
        <v>2009</v>
      </c>
      <c r="K2075" t="s">
        <v>204</v>
      </c>
      <c r="L2075">
        <v>0</v>
      </c>
      <c r="M2075">
        <v>4.0999999999999996</v>
      </c>
      <c r="N2075">
        <v>1</v>
      </c>
      <c r="O2075">
        <v>0</v>
      </c>
      <c r="P2075">
        <v>0</v>
      </c>
      <c r="Q2075">
        <v>1</v>
      </c>
      <c r="R2075">
        <v>1</v>
      </c>
      <c r="S2075">
        <v>1</v>
      </c>
      <c r="T2075" t="s">
        <v>32</v>
      </c>
      <c r="U2075" t="s">
        <v>51</v>
      </c>
      <c r="V2075">
        <v>467</v>
      </c>
      <c r="W2075">
        <v>13</v>
      </c>
    </row>
    <row r="2076" spans="1:23" x14ac:dyDescent="0.3">
      <c r="A2076" t="s">
        <v>804</v>
      </c>
      <c r="B2076" t="s">
        <v>58</v>
      </c>
      <c r="C2076" t="s">
        <v>168</v>
      </c>
      <c r="D2076" t="s">
        <v>805</v>
      </c>
      <c r="E2076">
        <v>237000</v>
      </c>
      <c r="F2076" t="s">
        <v>47</v>
      </c>
      <c r="G2076" t="s">
        <v>48</v>
      </c>
      <c r="H2076" t="s">
        <v>86</v>
      </c>
      <c r="I2076" t="s">
        <v>203</v>
      </c>
      <c r="J2076">
        <v>2009</v>
      </c>
      <c r="K2076" t="s">
        <v>204</v>
      </c>
      <c r="L2076">
        <v>0</v>
      </c>
      <c r="M2076">
        <v>4.0999999999999996</v>
      </c>
      <c r="N2076">
        <v>1</v>
      </c>
      <c r="O2076">
        <v>0</v>
      </c>
      <c r="P2076">
        <v>0</v>
      </c>
      <c r="Q2076">
        <v>1</v>
      </c>
      <c r="R2076">
        <v>1</v>
      </c>
      <c r="S2076">
        <v>1</v>
      </c>
      <c r="T2076" t="s">
        <v>32</v>
      </c>
      <c r="U2076" t="s">
        <v>51</v>
      </c>
      <c r="V2076">
        <v>467</v>
      </c>
      <c r="W2076">
        <v>13</v>
      </c>
    </row>
    <row r="2077" spans="1:23" x14ac:dyDescent="0.3">
      <c r="A2077" t="s">
        <v>1954</v>
      </c>
      <c r="B2077" t="s">
        <v>1955</v>
      </c>
      <c r="C2077" t="s">
        <v>45</v>
      </c>
      <c r="D2077" t="s">
        <v>1956</v>
      </c>
      <c r="E2077">
        <v>247750</v>
      </c>
      <c r="F2077" t="s">
        <v>47</v>
      </c>
      <c r="G2077" t="s">
        <v>48</v>
      </c>
      <c r="H2077" t="s">
        <v>29</v>
      </c>
      <c r="I2077" t="s">
        <v>64</v>
      </c>
      <c r="J2077">
        <v>2005</v>
      </c>
      <c r="K2077" t="s">
        <v>50</v>
      </c>
      <c r="L2077">
        <v>0</v>
      </c>
      <c r="M2077">
        <v>4.2</v>
      </c>
      <c r="N2077">
        <v>1</v>
      </c>
      <c r="O2077">
        <v>0</v>
      </c>
      <c r="P2077">
        <v>0</v>
      </c>
      <c r="Q2077">
        <v>0</v>
      </c>
      <c r="R2077">
        <v>0</v>
      </c>
      <c r="S2077">
        <v>1</v>
      </c>
      <c r="T2077" t="s">
        <v>1725</v>
      </c>
      <c r="U2077" t="s">
        <v>51</v>
      </c>
      <c r="V2077">
        <v>641</v>
      </c>
      <c r="W2077">
        <v>17</v>
      </c>
    </row>
    <row r="2078" spans="1:23" x14ac:dyDescent="0.3">
      <c r="A2078" t="s">
        <v>1954</v>
      </c>
      <c r="B2078" t="s">
        <v>1955</v>
      </c>
      <c r="C2078" t="s">
        <v>45</v>
      </c>
      <c r="D2078" t="s">
        <v>1956</v>
      </c>
      <c r="E2078">
        <v>247750</v>
      </c>
      <c r="F2078" t="s">
        <v>47</v>
      </c>
      <c r="G2078" t="s">
        <v>48</v>
      </c>
      <c r="H2078" t="s">
        <v>29</v>
      </c>
      <c r="I2078" t="s">
        <v>64</v>
      </c>
      <c r="J2078">
        <v>2005</v>
      </c>
      <c r="K2078" t="s">
        <v>50</v>
      </c>
      <c r="L2078">
        <v>0</v>
      </c>
      <c r="M2078">
        <v>4.2</v>
      </c>
      <c r="N2078">
        <v>1</v>
      </c>
      <c r="O2078">
        <v>0</v>
      </c>
      <c r="P2078">
        <v>0</v>
      </c>
      <c r="Q2078">
        <v>0</v>
      </c>
      <c r="R2078">
        <v>0</v>
      </c>
      <c r="S2078">
        <v>1</v>
      </c>
      <c r="T2078" t="s">
        <v>1725</v>
      </c>
      <c r="U2078" t="s">
        <v>51</v>
      </c>
      <c r="V2078">
        <v>641</v>
      </c>
      <c r="W2078">
        <v>17</v>
      </c>
    </row>
    <row r="2079" spans="1:23" x14ac:dyDescent="0.3">
      <c r="A2079" t="s">
        <v>1758</v>
      </c>
      <c r="B2079" t="s">
        <v>1759</v>
      </c>
      <c r="C2079" t="s">
        <v>36</v>
      </c>
      <c r="D2079" t="s">
        <v>1760</v>
      </c>
      <c r="E2079">
        <v>250000</v>
      </c>
      <c r="F2079" t="s">
        <v>56</v>
      </c>
      <c r="G2079" t="s">
        <v>56</v>
      </c>
      <c r="H2079" t="s">
        <v>56</v>
      </c>
      <c r="I2079" t="s">
        <v>56</v>
      </c>
      <c r="K2079" t="s">
        <v>56</v>
      </c>
      <c r="L2079">
        <v>0</v>
      </c>
      <c r="N2079">
        <v>0</v>
      </c>
      <c r="O2079">
        <v>0</v>
      </c>
      <c r="P2079">
        <v>0</v>
      </c>
      <c r="Q2079">
        <v>0</v>
      </c>
      <c r="R2079">
        <v>1</v>
      </c>
      <c r="S2079">
        <v>1</v>
      </c>
      <c r="T2079" t="s">
        <v>1725</v>
      </c>
      <c r="U2079" t="s">
        <v>42</v>
      </c>
      <c r="V2079">
        <v>397</v>
      </c>
    </row>
    <row r="2080" spans="1:23" x14ac:dyDescent="0.3">
      <c r="A2080" t="s">
        <v>1758</v>
      </c>
      <c r="B2080" t="s">
        <v>1759</v>
      </c>
      <c r="C2080" t="s">
        <v>36</v>
      </c>
      <c r="D2080" t="s">
        <v>1760</v>
      </c>
      <c r="E2080">
        <v>250000</v>
      </c>
      <c r="F2080" t="s">
        <v>56</v>
      </c>
      <c r="G2080" t="s">
        <v>56</v>
      </c>
      <c r="H2080" t="s">
        <v>56</v>
      </c>
      <c r="I2080" t="s">
        <v>56</v>
      </c>
      <c r="K2080" t="s">
        <v>56</v>
      </c>
      <c r="L2080">
        <v>0</v>
      </c>
      <c r="N2080">
        <v>0</v>
      </c>
      <c r="O2080">
        <v>0</v>
      </c>
      <c r="P2080">
        <v>0</v>
      </c>
      <c r="Q2080">
        <v>0</v>
      </c>
      <c r="R2080">
        <v>1</v>
      </c>
      <c r="S2080">
        <v>1</v>
      </c>
      <c r="T2080" t="s">
        <v>1725</v>
      </c>
      <c r="U2080" t="s">
        <v>42</v>
      </c>
      <c r="V2080">
        <v>397</v>
      </c>
    </row>
    <row r="2081" spans="1:23" x14ac:dyDescent="0.3">
      <c r="A2081" t="s">
        <v>1758</v>
      </c>
      <c r="B2081" t="s">
        <v>1759</v>
      </c>
      <c r="C2081" t="s">
        <v>36</v>
      </c>
      <c r="D2081" t="s">
        <v>1760</v>
      </c>
      <c r="E2081">
        <v>250000</v>
      </c>
      <c r="F2081" t="s">
        <v>56</v>
      </c>
      <c r="G2081" t="s">
        <v>56</v>
      </c>
      <c r="H2081" t="s">
        <v>56</v>
      </c>
      <c r="I2081" t="s">
        <v>56</v>
      </c>
      <c r="K2081" t="s">
        <v>56</v>
      </c>
      <c r="L2081">
        <v>0</v>
      </c>
      <c r="N2081">
        <v>0</v>
      </c>
      <c r="O2081">
        <v>0</v>
      </c>
      <c r="P2081">
        <v>0</v>
      </c>
      <c r="Q2081">
        <v>0</v>
      </c>
      <c r="R2081">
        <v>1</v>
      </c>
      <c r="S2081">
        <v>1</v>
      </c>
      <c r="T2081" t="s">
        <v>1725</v>
      </c>
      <c r="U2081" t="s">
        <v>42</v>
      </c>
      <c r="V2081">
        <v>397</v>
      </c>
    </row>
    <row r="2082" spans="1:23" x14ac:dyDescent="0.3">
      <c r="A2082" t="s">
        <v>1758</v>
      </c>
      <c r="B2082" t="s">
        <v>1759</v>
      </c>
      <c r="C2082" t="s">
        <v>36</v>
      </c>
      <c r="D2082" t="s">
        <v>1760</v>
      </c>
      <c r="E2082">
        <v>250000</v>
      </c>
      <c r="F2082" t="s">
        <v>56</v>
      </c>
      <c r="G2082" t="s">
        <v>56</v>
      </c>
      <c r="H2082" t="s">
        <v>56</v>
      </c>
      <c r="I2082" t="s">
        <v>56</v>
      </c>
      <c r="K2082" t="s">
        <v>56</v>
      </c>
      <c r="L2082">
        <v>0</v>
      </c>
      <c r="N2082">
        <v>0</v>
      </c>
      <c r="O2082">
        <v>0</v>
      </c>
      <c r="P2082">
        <v>0</v>
      </c>
      <c r="Q2082">
        <v>0</v>
      </c>
      <c r="R2082">
        <v>1</v>
      </c>
      <c r="S2082">
        <v>1</v>
      </c>
      <c r="T2082" t="s">
        <v>1725</v>
      </c>
      <c r="U2082" t="s">
        <v>42</v>
      </c>
      <c r="V2082">
        <v>397</v>
      </c>
    </row>
    <row r="2083" spans="1:23" x14ac:dyDescent="0.3">
      <c r="A2083" t="s">
        <v>1758</v>
      </c>
      <c r="B2083" t="s">
        <v>1759</v>
      </c>
      <c r="C2083" t="s">
        <v>36</v>
      </c>
      <c r="D2083" t="s">
        <v>1760</v>
      </c>
      <c r="E2083">
        <v>250000</v>
      </c>
      <c r="F2083" t="s">
        <v>56</v>
      </c>
      <c r="G2083" t="s">
        <v>56</v>
      </c>
      <c r="H2083" t="s">
        <v>56</v>
      </c>
      <c r="I2083" t="s">
        <v>56</v>
      </c>
      <c r="K2083" t="s">
        <v>56</v>
      </c>
      <c r="L2083">
        <v>0</v>
      </c>
      <c r="N2083">
        <v>0</v>
      </c>
      <c r="O2083">
        <v>0</v>
      </c>
      <c r="P2083">
        <v>0</v>
      </c>
      <c r="Q2083">
        <v>0</v>
      </c>
      <c r="R2083">
        <v>1</v>
      </c>
      <c r="S2083">
        <v>1</v>
      </c>
      <c r="T2083" t="s">
        <v>1725</v>
      </c>
      <c r="U2083" t="s">
        <v>42</v>
      </c>
      <c r="V2083">
        <v>397</v>
      </c>
    </row>
    <row r="2084" spans="1:23" x14ac:dyDescent="0.3">
      <c r="A2084" t="s">
        <v>386</v>
      </c>
      <c r="B2084" t="s">
        <v>1619</v>
      </c>
      <c r="C2084" t="s">
        <v>336</v>
      </c>
      <c r="D2084" t="s">
        <v>1620</v>
      </c>
      <c r="E2084">
        <v>270000</v>
      </c>
      <c r="F2084" t="s">
        <v>55</v>
      </c>
      <c r="G2084" t="s">
        <v>48</v>
      </c>
      <c r="H2084" t="s">
        <v>80</v>
      </c>
      <c r="I2084" t="s">
        <v>81</v>
      </c>
      <c r="J2084">
        <v>2018</v>
      </c>
      <c r="K2084" t="s">
        <v>166</v>
      </c>
      <c r="L2084">
        <v>1</v>
      </c>
      <c r="M2084">
        <v>4.5999999999999996</v>
      </c>
      <c r="N2084">
        <v>0</v>
      </c>
      <c r="O2084">
        <v>0</v>
      </c>
      <c r="P2084">
        <v>0</v>
      </c>
      <c r="Q2084">
        <v>0</v>
      </c>
      <c r="R2084">
        <v>1</v>
      </c>
      <c r="S2084">
        <v>0</v>
      </c>
      <c r="T2084" t="s">
        <v>92</v>
      </c>
      <c r="U2084" t="s">
        <v>51</v>
      </c>
      <c r="V2084">
        <v>597</v>
      </c>
      <c r="W2084">
        <v>4</v>
      </c>
    </row>
    <row r="2085" spans="1:23" x14ac:dyDescent="0.3">
      <c r="A2085" t="s">
        <v>1987</v>
      </c>
      <c r="B2085" t="s">
        <v>1988</v>
      </c>
      <c r="C2085" t="s">
        <v>25</v>
      </c>
      <c r="D2085" t="s">
        <v>1989</v>
      </c>
      <c r="E2085">
        <v>297000</v>
      </c>
      <c r="F2085" t="s">
        <v>27</v>
      </c>
      <c r="G2085" t="s">
        <v>28</v>
      </c>
      <c r="H2085" t="s">
        <v>29</v>
      </c>
      <c r="I2085" t="s">
        <v>30</v>
      </c>
      <c r="J2085">
        <v>1993</v>
      </c>
      <c r="K2085" t="s">
        <v>82</v>
      </c>
      <c r="L2085">
        <v>0</v>
      </c>
      <c r="M2085">
        <v>4.5999999999999996</v>
      </c>
      <c r="N2085">
        <v>1</v>
      </c>
      <c r="O2085">
        <v>0</v>
      </c>
      <c r="P2085">
        <v>0</v>
      </c>
      <c r="Q2085">
        <v>0</v>
      </c>
      <c r="R2085">
        <v>0</v>
      </c>
      <c r="S2085">
        <v>1</v>
      </c>
      <c r="T2085" t="s">
        <v>509</v>
      </c>
      <c r="U2085" t="s">
        <v>51</v>
      </c>
      <c r="V2085">
        <v>504</v>
      </c>
      <c r="W2085">
        <v>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6 8 7 3 d e f - 4 c a 0 - 4 4 a 5 - 8 4 b a - 1 7 8 0 0 c 8 6 d 1 b 9 "   x m l n s = " h t t p : / / s c h e m a s . m i c r o s o f t . c o m / D a t a M a s h u p " > A A A A A A 0 G A A B Q S w M E F A A C A A g A I L q c V m s k 6 J W l A A A A 9 g A A A B I A H A B D b 2 5 m a W c v U G F j a 2 F n Z S 5 4 b W w g o h g A K K A U A A A A A A A A A A A A A A A A A A A A A A A A A A A A h Y 9 L D o I w G I S v Q r q n D y T G k F I W b i U x I R q 3 T a n Q C D + G F s v d X H g k r y B G U X c u Z + a b Z O Z + v f F s b J v g o n t r O k g R w x Q F G l R X G q h S N L h j u E K Z 4 F u p T r L S w Q S D T U Z r U l Q 7 d 0 4 I 8 d 5 j v 8 B d X 5 G I U k Y O + a Z Q t W 5 l a M A 6 C U q j T 6 v 8 3 0 K C 7 1 9 j R I Q Z W + K Y x p h y M p s 8 N / A F o m n v M / 0 x + X p o 3 N B r o S H c F Z z M k p P 3 B / E A U E s D B B Q A A g A I A C C 6 n 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u p x W 7 G w F w w Y D A A D x E w A A E w A c A E Z v c m 1 1 b G F z L 1 N l Y 3 R p b 2 4 x L m 0 g o h g A K K A U A A A A A A A A A A A A A A A A A A A A A A A A A A A A 7 Z f f b 9 o w E M f f k f g f r P Q F p A i p r N 2 k T T x U a a f t Z d o K 0 x 4 A R S a + g l f H j m y H N k X 8 7 7 u U B A I x V O s q d Z X g B f C d 7 f v x u W / A Q G S 5 k q S / e j / 9 1 G w 0 G 2 Z G N T B y S S 0 N N Q h q g Y W / 1 c S E U 0 G N Y U p p 0 i M C b L N B 8 N V X q Y 4 A V w I z 7 1 y q K I 1 B 2 t Z n L q A T K G n x i 2 l 5 w c f R T w P a j C h T s R 6 V b m b U H 1 w M y N m H 8 9 G B 2 z q R m X t t f 3 g J g s f c g u 5 5 v u e T Q I k 0 l q b X f e e T K x k p x u W 0 d 9 o 9 7 / r k R 6 o s 9 G 0 m o L f 5 2 M E A x 2 1 / F f W J 9 1 2 r G E 2 M f A H K M D Q P U x j Q C f o V l m K 9 t U r Q J 8 N i / U K I f k Q F 1 a Z n d Q q V I 4 M Z l V M 8 c Z A l s D l u o K k 0 N 0 r H q 4 B z o 2 k 5 7 v c X C y 9 S c U J l h t l Z d C M W 7 u 3 S J w s P C 0 I s t w J q F q E i m r f O u Y W B i T R P n H a T p 5 A R M J b H W H S 0 f 5 X 2 / V k n j + / R o Y g l N P y h f m 1 p z F f 3 G g 1 S p f R e M 5 c s N V b X s y 0 d b l Q q G b D 9 o W m Y g 0 z r A c y w Z S K r 7 9 N Y K j k t 3 W U a T 0 A / G p L M z p Q M M 1 n f Y x K q b 5 0 W + p B q c F v u j H M d 7 i M Q T k t M o x m X E A q g W m K M T i d s K X Y j T k S 9 m S C 5 0 t z W a 1 l B A A 9 3 H F r W k k 5 3 G F i 2 m w 0 u n W x X Z e L E O y Q U r W 7 b c 6 r F V V 6 K T p B q j T r w S + n b i V K 3 r f Z i + I 3 G 0 D t 0 p j d e D g t l G T 9 n 9 I p 5 P k 7 b c d r + q 2 l b s 3 w N s Z o j y 8 U D b o P z y l A s t 3 a g 9 7 e 5 d R C 5 y 9 g u V n W S X P A 4 e H E Q s o F i g 4 G j O j v 1 W E 9 k p R o B T b i l A k N m 5 A r 7 R l A s 2 N 4 R z 8 u y W 7 9 8 1 K v N H G C 3 8 o d 8 A v p Q Z / e 4 7 W / U 6 Y F O O Z P w t 3 i v E l 4 y v a 3 B t f u q O h w h z D J k q J v P 0 d v N 7 p e T 1 7 1 i + a Q Y v m W B e I l B / h c q t q D I G x q C n G I u 4 P 7 V f u T i D X F R q d x W L Z 4 C B j 9 V c n J m U Q k P / 7 v h n y y 8 9 l r d V Y L r g 8 D n Q r 7 m 0 l g C u a w N 1 7 m P c Z / 3 q E Y l f t 4 W t d u X 1 J g 1 E U f Q u L F H a I / Q v g K 0 a / 7 + i l o q q c i O z B 6 Z f R V m C / o O E v s H U E s B A i 0 A F A A C A A g A I L q c V m s k 6 J W l A A A A 9 g A A A B I A A A A A A A A A A A A A A A A A A A A A A E N v b m Z p Z y 9 Q Y W N r Y W d l L n h t b F B L A Q I t A B Q A A g A I A C C 6 n F Y P y u m r p A A A A O k A A A A T A A A A A A A A A A A A A A A A A P E A A A B b Q 2 9 u d G V u d F 9 U e X B l c 1 0 u e G 1 s U E s B A i 0 A F A A C A A g A I L q c V u x s B c M G A w A A 8 R M A A B M A A A A A A A A A A A A A A A A A 4 g E A A E Z v c m 1 1 b G F z L 1 N l Y 3 R p b 2 4 x L m 1 Q S w U G A A A A A A M A A w D C A A A A N 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U 4 A A A A A A A C P T 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V 9 y Z W x h d G V k X 2 p v Y n N f Z 2 x h c 3 N k b 2 9 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E Y X R h X 3 J l b G F 0 Z W R f a m 9 i c 1 9 n b G F z c 2 R v b 3 I i I C 8 + P E V u d H J 5 I F R 5 c G U 9 I k Z p b G x l Z E N v b X B s Z X R l U m V z d W x 0 V G 9 X b 3 J r c 2 h l Z X Q i I F Z h b H V l P S J s M S I g L z 4 8 R W 5 0 c n k g V H l w Z T 0 i Q W R k Z W R U b 0 R h d G F N b 2 R l b C I g V m F s d W U 9 I m w w I i A v P j x F b n R y e S B U e X B l P S J G a W x s Q 2 9 1 b n Q i I F Z h b H V l P S J s M j A 4 N C I g L z 4 8 R W 5 0 c n k g V H l w Z T 0 i R m l s b E V y c m 9 y Q 2 9 k Z S I g V m F s d W U 9 I n N V b m t u b 3 d u I i A v P j x F b n R y e S B U e X B l P S J G a W x s R X J y b 3 J D b 3 V u d C I g V m F s d W U 9 I m w w I i A v P j x F b n R y e S B U e X B l P S J G a W x s T G F z d F V w Z G F 0 Z W Q i I F Z h b H V l P S J k M j A y M y 0 w N C 0 y M 1 Q x O T o z N z o y N C 4 3 M D k y N D k 1 W i I g L z 4 8 R W 5 0 c n k g V H l w Z T 0 i R m l s b E N v b H V t b l R 5 c G V z I i B W Y W x 1 Z T 0 i c 0 J n W U d C Z 0 1 H Q m d Z R 0 F 3 W U R C U U 1 E Q X d N R E F 3 W U d B d 0 0 9 I i A v P j x F b n R y e S B U e X B l P S J G a W x s Q 2 9 s d W 1 u T m F t Z X M i I F Z h b H V l P S J z W y Z x d W 9 0 O 2 N v b X B h b n k m c X V v d D s s J n F 1 b 3 Q 7 a m 9 i I H R p d G x l J n F 1 b 3 Q 7 L C Z x d W 9 0 O 2 x v Y 2 F 0 a W 9 u J n F 1 b 3 Q 7 L C Z x d W 9 0 O 2 p v Y i B k Z X N j c m l w d G l v b i Z x d W 9 0 O y w m c X V v d D t z Y W x h c n k g Z X N 0 a W 1 h d G U m c X V v d D s s J n F 1 b 3 Q 7 Y 2 9 t c G F u e V 9 z a X p l J n F 1 b 3 Q 7 L C Z x d W 9 0 O 2 N v b X B h b n l f d H l w Z S Z x d W 9 0 O y w m c X V v d D t j b 2 1 w Y W 5 5 X 3 N l Y 3 R v c i Z x d W 9 0 O y w m c X V v d D t j b 2 1 w Y W 5 5 X 2 l u Z H V z d H J 5 J n F 1 b 3 Q 7 L C Z x d W 9 0 O 2 N v b X B h b n l f Z m 9 1 b m R l Z C Z x d W 9 0 O y w m c X V v d D t j b 2 1 w Y W 5 5 X 3 J l d m V u d W U m c X V v d D s s J n F 1 b 3 Q 7 a G 9 1 c m x 5 J n F 1 b 3 Q 7 L C Z x d W 9 0 O 3 J h d G l u Z y Z x d W 9 0 O y w m c X V v d D t w e X R o b 2 5 f e W 4 m c X V v d D s s J n F 1 b 3 Q 7 c 3 B h c m t f e W 4 m c X V v d D s s J n F 1 b 3 Q 7 Y X p 1 c m V f e W 4 m c X V v d D s s J n F 1 b 3 Q 7 Y X d z X 3 l u J n F 1 b 3 Q 7 L C Z x d W 9 0 O 2 V 4 Y 2 V s X 3 l u J n F 1 b 3 Q 7 L C Z x d W 9 0 O 2 1 h Y 2 h p b m V f b G V h c m 5 p b m d f e W 4 m c X V v d D s s J n F 1 b 3 Q 7 a m 9 i X 3 N p b X B s J n F 1 b 3 Q 7 L C Z x d W 9 0 O 3 N l b m l v c m l 0 e S Z x d W 9 0 O y w m c X V v d D t k Z X N j c m l w d G l v b l 9 s Z W 4 m c X V v d D s s J n F 1 b 3 Q 7 Y 2 9 t c G F u e V 9 h Z 2 U 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R G F 0 Y V 9 y Z W x h d G V k X 2 p v Y n N f Z 2 x h c 3 N k b 2 9 y L 0 F 1 d G 9 S Z W 1 v d m V k Q 2 9 s d W 1 u c z E u e 2 N v b X B h b n k s M H 0 m c X V v d D s s J n F 1 b 3 Q 7 U 2 V j d G l v b j E v R G F 0 Y V 9 y Z W x h d G V k X 2 p v Y n N f Z 2 x h c 3 N k b 2 9 y L 0 F 1 d G 9 S Z W 1 v d m V k Q 2 9 s d W 1 u c z E u e 2 p v Y i B 0 a X R s Z S w x f S Z x d W 9 0 O y w m c X V v d D t T Z W N 0 a W 9 u M S 9 E Y X R h X 3 J l b G F 0 Z W R f a m 9 i c 1 9 n b G F z c 2 R v b 3 I v Q X V 0 b 1 J l b W 9 2 Z W R D b 2 x 1 b W 5 z M S 5 7 b G 9 j Y X R p b 2 4 s M n 0 m c X V v d D s s J n F 1 b 3 Q 7 U 2 V j d G l v b j E v R G F 0 Y V 9 y Z W x h d G V k X 2 p v Y n N f Z 2 x h c 3 N k b 2 9 y L 0 F 1 d G 9 S Z W 1 v d m V k Q 2 9 s d W 1 u c z E u e 2 p v Y i B k Z X N j c m l w d G l v b i w z f S Z x d W 9 0 O y w m c X V v d D t T Z W N 0 a W 9 u M S 9 E Y X R h X 3 J l b G F 0 Z W R f a m 9 i c 1 9 n b G F z c 2 R v b 3 I v Q X V 0 b 1 J l b W 9 2 Z W R D b 2 x 1 b W 5 z M S 5 7 c 2 F s Y X J 5 I G V z d G l t Y X R l L D R 9 J n F 1 b 3 Q 7 L C Z x d W 9 0 O 1 N l Y 3 R p b 2 4 x L 0 R h d G F f c m V s Y X R l Z F 9 q b 2 J z X 2 d s Y X N z Z G 9 v c i 9 B d X R v U m V t b 3 Z l Z E N v b H V t b n M x L n t j b 2 1 w Y W 5 5 X 3 N p e m U s N X 0 m c X V v d D s s J n F 1 b 3 Q 7 U 2 V j d G l v b j E v R G F 0 Y V 9 y Z W x h d G V k X 2 p v Y n N f Z 2 x h c 3 N k b 2 9 y L 0 F 1 d G 9 S Z W 1 v d m V k Q 2 9 s d W 1 u c z E u e 2 N v b X B h b n l f d H l w Z S w 2 f S Z x d W 9 0 O y w m c X V v d D t T Z W N 0 a W 9 u M S 9 E Y X R h X 3 J l b G F 0 Z W R f a m 9 i c 1 9 n b G F z c 2 R v b 3 I v Q X V 0 b 1 J l b W 9 2 Z W R D b 2 x 1 b W 5 z M S 5 7 Y 2 9 t c G F u e V 9 z Z W N 0 b 3 I s N 3 0 m c X V v d D s s J n F 1 b 3 Q 7 U 2 V j d G l v b j E v R G F 0 Y V 9 y Z W x h d G V k X 2 p v Y n N f Z 2 x h c 3 N k b 2 9 y L 0 F 1 d G 9 S Z W 1 v d m V k Q 2 9 s d W 1 u c z E u e 2 N v b X B h b n l f a W 5 k d X N 0 c n k s O H 0 m c X V v d D s s J n F 1 b 3 Q 7 U 2 V j d G l v b j E v R G F 0 Y V 9 y Z W x h d G V k X 2 p v Y n N f Z 2 x h c 3 N k b 2 9 y L 0 F 1 d G 9 S Z W 1 v d m V k Q 2 9 s d W 1 u c z E u e 2 N v b X B h b n l f Z m 9 1 b m R l Z C w 5 f S Z x d W 9 0 O y w m c X V v d D t T Z W N 0 a W 9 u M S 9 E Y X R h X 3 J l b G F 0 Z W R f a m 9 i c 1 9 n b G F z c 2 R v b 3 I v Q X V 0 b 1 J l b W 9 2 Z W R D b 2 x 1 b W 5 z M S 5 7 Y 2 9 t c G F u e V 9 y Z X Z l b n V l L D E w f S Z x d W 9 0 O y w m c X V v d D t T Z W N 0 a W 9 u M S 9 E Y X R h X 3 J l b G F 0 Z W R f a m 9 i c 1 9 n b G F z c 2 R v b 3 I v Q X V 0 b 1 J l b W 9 2 Z W R D b 2 x 1 b W 5 z M S 5 7 a G 9 1 c m x 5 L D E x f S Z x d W 9 0 O y w m c X V v d D t T Z W N 0 a W 9 u M S 9 E Y X R h X 3 J l b G F 0 Z W R f a m 9 i c 1 9 n b G F z c 2 R v b 3 I v Q X V 0 b 1 J l b W 9 2 Z W R D b 2 x 1 b W 5 z M S 5 7 c m F 0 a W 5 n L D E y f S Z x d W 9 0 O y w m c X V v d D t T Z W N 0 a W 9 u M S 9 E Y X R h X 3 J l b G F 0 Z W R f a m 9 i c 1 9 n b G F z c 2 R v b 3 I v Q X V 0 b 1 J l b W 9 2 Z W R D b 2 x 1 b W 5 z M S 5 7 c H l 0 a G 9 u X 3 l u L D E z f S Z x d W 9 0 O y w m c X V v d D t T Z W N 0 a W 9 u M S 9 E Y X R h X 3 J l b G F 0 Z W R f a m 9 i c 1 9 n b G F z c 2 R v b 3 I v Q X V 0 b 1 J l b W 9 2 Z W R D b 2 x 1 b W 5 z M S 5 7 c 3 B h c m t f e W 4 s M T R 9 J n F 1 b 3 Q 7 L C Z x d W 9 0 O 1 N l Y 3 R p b 2 4 x L 0 R h d G F f c m V s Y X R l Z F 9 q b 2 J z X 2 d s Y X N z Z G 9 v c i 9 B d X R v U m V t b 3 Z l Z E N v b H V t b n M x L n t h e n V y Z V 9 5 b i w x N X 0 m c X V v d D s s J n F 1 b 3 Q 7 U 2 V j d G l v b j E v R G F 0 Y V 9 y Z W x h d G V k X 2 p v Y n N f Z 2 x h c 3 N k b 2 9 y L 0 F 1 d G 9 S Z W 1 v d m V k Q 2 9 s d W 1 u c z E u e 2 F 3 c 1 9 5 b i w x N n 0 m c X V v d D s s J n F 1 b 3 Q 7 U 2 V j d G l v b j E v R G F 0 Y V 9 y Z W x h d G V k X 2 p v Y n N f Z 2 x h c 3 N k b 2 9 y L 0 F 1 d G 9 S Z W 1 v d m V k Q 2 9 s d W 1 u c z E u e 2 V 4 Y 2 V s X 3 l u L D E 3 f S Z x d W 9 0 O y w m c X V v d D t T Z W N 0 a W 9 u M S 9 E Y X R h X 3 J l b G F 0 Z W R f a m 9 i c 1 9 n b G F z c 2 R v b 3 I v Q X V 0 b 1 J l b W 9 2 Z W R D b 2 x 1 b W 5 z M S 5 7 b W F j a G l u Z V 9 s Z W F y b m l u Z 1 9 5 b i w x O H 0 m c X V v d D s s J n F 1 b 3 Q 7 U 2 V j d G l v b j E v R G F 0 Y V 9 y Z W x h d G V k X 2 p v Y n N f Z 2 x h c 3 N k b 2 9 y L 0 F 1 d G 9 S Z W 1 v d m V k Q 2 9 s d W 1 u c z E u e 2 p v Y l 9 z a W 1 w b C w x O X 0 m c X V v d D s s J n F 1 b 3 Q 7 U 2 V j d G l v b j E v R G F 0 Y V 9 y Z W x h d G V k X 2 p v Y n N f Z 2 x h c 3 N k b 2 9 y L 0 F 1 d G 9 S Z W 1 v d m V k Q 2 9 s d W 1 u c z E u e 3 N l b m l v c m l 0 e S w y M H 0 m c X V v d D s s J n F 1 b 3 Q 7 U 2 V j d G l v b j E v R G F 0 Y V 9 y Z W x h d G V k X 2 p v Y n N f Z 2 x h c 3 N k b 2 9 y L 0 F 1 d G 9 S Z W 1 v d m V k Q 2 9 s d W 1 u c z E u e 2 R l c 2 N y a X B 0 a W 9 u X 2 x l b i w y M X 0 m c X V v d D s s J n F 1 b 3 Q 7 U 2 V j d G l v b j E v R G F 0 Y V 9 y Z W x h d G V k X 2 p v Y n N f Z 2 x h c 3 N k b 2 9 y L 0 F 1 d G 9 S Z W 1 v d m V k Q 2 9 s d W 1 u c z E u e 2 N v b X B h b n l f Y W d l L D I y f S Z x d W 9 0 O 1 0 s J n F 1 b 3 Q 7 Q 2 9 s d W 1 u Q 2 9 1 b n Q m c X V v d D s 6 M j M s J n F 1 b 3 Q 7 S 2 V 5 Q 2 9 s d W 1 u T m F t Z X M m c X V v d D s 6 W 1 0 s J n F 1 b 3 Q 7 Q 2 9 s d W 1 u S W R l b n R p d G l l c y Z x d W 9 0 O z p b J n F 1 b 3 Q 7 U 2 V j d G l v b j E v R G F 0 Y V 9 y Z W x h d G V k X 2 p v Y n N f Z 2 x h c 3 N k b 2 9 y L 0 F 1 d G 9 S Z W 1 v d m V k Q 2 9 s d W 1 u c z E u e 2 N v b X B h b n k s M H 0 m c X V v d D s s J n F 1 b 3 Q 7 U 2 V j d G l v b j E v R G F 0 Y V 9 y Z W x h d G V k X 2 p v Y n N f Z 2 x h c 3 N k b 2 9 y L 0 F 1 d G 9 S Z W 1 v d m V k Q 2 9 s d W 1 u c z E u e 2 p v Y i B 0 a X R s Z S w x f S Z x d W 9 0 O y w m c X V v d D t T Z W N 0 a W 9 u M S 9 E Y X R h X 3 J l b G F 0 Z W R f a m 9 i c 1 9 n b G F z c 2 R v b 3 I v Q X V 0 b 1 J l b W 9 2 Z W R D b 2 x 1 b W 5 z M S 5 7 b G 9 j Y X R p b 2 4 s M n 0 m c X V v d D s s J n F 1 b 3 Q 7 U 2 V j d G l v b j E v R G F 0 Y V 9 y Z W x h d G V k X 2 p v Y n N f Z 2 x h c 3 N k b 2 9 y L 0 F 1 d G 9 S Z W 1 v d m V k Q 2 9 s d W 1 u c z E u e 2 p v Y i B k Z X N j c m l w d G l v b i w z f S Z x d W 9 0 O y w m c X V v d D t T Z W N 0 a W 9 u M S 9 E Y X R h X 3 J l b G F 0 Z W R f a m 9 i c 1 9 n b G F z c 2 R v b 3 I v Q X V 0 b 1 J l b W 9 2 Z W R D b 2 x 1 b W 5 z M S 5 7 c 2 F s Y X J 5 I G V z d G l t Y X R l L D R 9 J n F 1 b 3 Q 7 L C Z x d W 9 0 O 1 N l Y 3 R p b 2 4 x L 0 R h d G F f c m V s Y X R l Z F 9 q b 2 J z X 2 d s Y X N z Z G 9 v c i 9 B d X R v U m V t b 3 Z l Z E N v b H V t b n M x L n t j b 2 1 w Y W 5 5 X 3 N p e m U s N X 0 m c X V v d D s s J n F 1 b 3 Q 7 U 2 V j d G l v b j E v R G F 0 Y V 9 y Z W x h d G V k X 2 p v Y n N f Z 2 x h c 3 N k b 2 9 y L 0 F 1 d G 9 S Z W 1 v d m V k Q 2 9 s d W 1 u c z E u e 2 N v b X B h b n l f d H l w Z S w 2 f S Z x d W 9 0 O y w m c X V v d D t T Z W N 0 a W 9 u M S 9 E Y X R h X 3 J l b G F 0 Z W R f a m 9 i c 1 9 n b G F z c 2 R v b 3 I v Q X V 0 b 1 J l b W 9 2 Z W R D b 2 x 1 b W 5 z M S 5 7 Y 2 9 t c G F u e V 9 z Z W N 0 b 3 I s N 3 0 m c X V v d D s s J n F 1 b 3 Q 7 U 2 V j d G l v b j E v R G F 0 Y V 9 y Z W x h d G V k X 2 p v Y n N f Z 2 x h c 3 N k b 2 9 y L 0 F 1 d G 9 S Z W 1 v d m V k Q 2 9 s d W 1 u c z E u e 2 N v b X B h b n l f a W 5 k d X N 0 c n k s O H 0 m c X V v d D s s J n F 1 b 3 Q 7 U 2 V j d G l v b j E v R G F 0 Y V 9 y Z W x h d G V k X 2 p v Y n N f Z 2 x h c 3 N k b 2 9 y L 0 F 1 d G 9 S Z W 1 v d m V k Q 2 9 s d W 1 u c z E u e 2 N v b X B h b n l f Z m 9 1 b m R l Z C w 5 f S Z x d W 9 0 O y w m c X V v d D t T Z W N 0 a W 9 u M S 9 E Y X R h X 3 J l b G F 0 Z W R f a m 9 i c 1 9 n b G F z c 2 R v b 3 I v Q X V 0 b 1 J l b W 9 2 Z W R D b 2 x 1 b W 5 z M S 5 7 Y 2 9 t c G F u e V 9 y Z X Z l b n V l L D E w f S Z x d W 9 0 O y w m c X V v d D t T Z W N 0 a W 9 u M S 9 E Y X R h X 3 J l b G F 0 Z W R f a m 9 i c 1 9 n b G F z c 2 R v b 3 I v Q X V 0 b 1 J l b W 9 2 Z W R D b 2 x 1 b W 5 z M S 5 7 a G 9 1 c m x 5 L D E x f S Z x d W 9 0 O y w m c X V v d D t T Z W N 0 a W 9 u M S 9 E Y X R h X 3 J l b G F 0 Z W R f a m 9 i c 1 9 n b G F z c 2 R v b 3 I v Q X V 0 b 1 J l b W 9 2 Z W R D b 2 x 1 b W 5 z M S 5 7 c m F 0 a W 5 n L D E y f S Z x d W 9 0 O y w m c X V v d D t T Z W N 0 a W 9 u M S 9 E Y X R h X 3 J l b G F 0 Z W R f a m 9 i c 1 9 n b G F z c 2 R v b 3 I v Q X V 0 b 1 J l b W 9 2 Z W R D b 2 x 1 b W 5 z M S 5 7 c H l 0 a G 9 u X 3 l u L D E z f S Z x d W 9 0 O y w m c X V v d D t T Z W N 0 a W 9 u M S 9 E Y X R h X 3 J l b G F 0 Z W R f a m 9 i c 1 9 n b G F z c 2 R v b 3 I v Q X V 0 b 1 J l b W 9 2 Z W R D b 2 x 1 b W 5 z M S 5 7 c 3 B h c m t f e W 4 s M T R 9 J n F 1 b 3 Q 7 L C Z x d W 9 0 O 1 N l Y 3 R p b 2 4 x L 0 R h d G F f c m V s Y X R l Z F 9 q b 2 J z X 2 d s Y X N z Z G 9 v c i 9 B d X R v U m V t b 3 Z l Z E N v b H V t b n M x L n t h e n V y Z V 9 5 b i w x N X 0 m c X V v d D s s J n F 1 b 3 Q 7 U 2 V j d G l v b j E v R G F 0 Y V 9 y Z W x h d G V k X 2 p v Y n N f Z 2 x h c 3 N k b 2 9 y L 0 F 1 d G 9 S Z W 1 v d m V k Q 2 9 s d W 1 u c z E u e 2 F 3 c 1 9 5 b i w x N n 0 m c X V v d D s s J n F 1 b 3 Q 7 U 2 V j d G l v b j E v R G F 0 Y V 9 y Z W x h d G V k X 2 p v Y n N f Z 2 x h c 3 N k b 2 9 y L 0 F 1 d G 9 S Z W 1 v d m V k Q 2 9 s d W 1 u c z E u e 2 V 4 Y 2 V s X 3 l u L D E 3 f S Z x d W 9 0 O y w m c X V v d D t T Z W N 0 a W 9 u M S 9 E Y X R h X 3 J l b G F 0 Z W R f a m 9 i c 1 9 n b G F z c 2 R v b 3 I v Q X V 0 b 1 J l b W 9 2 Z W R D b 2 x 1 b W 5 z M S 5 7 b W F j a G l u Z V 9 s Z W F y b m l u Z 1 9 5 b i w x O H 0 m c X V v d D s s J n F 1 b 3 Q 7 U 2 V j d G l v b j E v R G F 0 Y V 9 y Z W x h d G V k X 2 p v Y n N f Z 2 x h c 3 N k b 2 9 y L 0 F 1 d G 9 S Z W 1 v d m V k Q 2 9 s d W 1 u c z E u e 2 p v Y l 9 z a W 1 w b C w x O X 0 m c X V v d D s s J n F 1 b 3 Q 7 U 2 V j d G l v b j E v R G F 0 Y V 9 y Z W x h d G V k X 2 p v Y n N f Z 2 x h c 3 N k b 2 9 y L 0 F 1 d G 9 S Z W 1 v d m V k Q 2 9 s d W 1 u c z E u e 3 N l b m l v c m l 0 e S w y M H 0 m c X V v d D s s J n F 1 b 3 Q 7 U 2 V j d G l v b j E v R G F 0 Y V 9 y Z W x h d G V k X 2 p v Y n N f Z 2 x h c 3 N k b 2 9 y L 0 F 1 d G 9 S Z W 1 v d m V k Q 2 9 s d W 1 u c z E u e 2 R l c 2 N y a X B 0 a W 9 u X 2 x l b i w y M X 0 m c X V v d D s s J n F 1 b 3 Q 7 U 2 V j d G l v b j E v R G F 0 Y V 9 y Z W x h d G V k X 2 p v Y n N f Z 2 x h c 3 N k b 2 9 y L 0 F 1 d G 9 S Z W 1 v d m V k Q 2 9 s d W 1 u c z E u e 2 N v b X B h b n l f Y W d l L D I y f S Z x d W 9 0 O 1 0 s J n F 1 b 3 Q 7 U m V s Y X R p b 2 5 z a G l w S W 5 m b y Z x d W 9 0 O z p b X X 0 i I C 8 + P C 9 T d G F i b G V F b n R y a W V z P j w v S X R l b T 4 8 S X R l b T 4 8 S X R l b U x v Y 2 F 0 a W 9 u P j x J d G V t V H l w Z T 5 G b 3 J t d W x h P C 9 J d G V t V H l w Z T 4 8 S X R l b V B h d G g + U 2 V j d G l v b j E v R G F 0 Y V 9 y Z W x h d G V k X 2 p v Y n N f Z 2 x h c 3 N k b 2 9 y L 1 N v d X J j Z T w v S X R l b V B h d G g + P C 9 J d G V t T G 9 j Y X R p b 2 4 + P F N 0 Y W J s Z U V u d H J p Z X M g L z 4 8 L 0 l 0 Z W 0 + P E l 0 Z W 0 + P E l 0 Z W 1 M b 2 N h d G l v b j 4 8 S X R l b V R 5 c G U + R m 9 y b X V s Y T w v S X R l b V R 5 c G U + P E l 0 Z W 1 Q Y X R o P l N l Y 3 R p b 2 4 x L 0 R h d G F f c m V s Y X R l Z F 9 q b 2 J z X 2 d s Y X N z Z G 9 v c i 9 Q c m 9 t b 3 R l Z C U y M E h l Y W R l c n M 8 L 0 l 0 Z W 1 Q Y X R o P j w v S X R l b U x v Y 2 F 0 a W 9 u P j x T d G F i b G V F b n R y a W V z I C 8 + P C 9 J d G V t P j x J d G V t P j x J d G V t T G 9 j Y X R p b 2 4 + P E l 0 Z W 1 U e X B l P k Z v c m 1 1 b G E 8 L 0 l 0 Z W 1 U e X B l P j x J d G V t U G F 0 a D 5 T Z W N 0 a W 9 u M S 9 E Y X R h X 3 J l b G F 0 Z W R f a m 9 i c 1 9 n b G F z c 2 R v b 3 I v Q 2 h h b m d l Z C U y M F R 5 c G U 8 L 0 l 0 Z W 1 Q Y X R o P j w v S X R l b U x v Y 2 F 0 a W 9 u P j x T d G F i b G V F b n R y a W V z I C 8 + P C 9 J d G V t P j x J d G V t P j x J d G V t T G 9 j Y X R p b 2 4 + P E l 0 Z W 1 U e X B l P k Z v c m 1 1 b G E 8 L 0 l 0 Z W 1 U e X B l P j x J d G V t U G F 0 a D 5 T Z W N 0 a W 9 u M S 9 E Y X R h X 3 J l b G F 0 Z W R f a m 9 i c 1 9 n b G F z c 2 R v b 3 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x l Y W 5 f Z G F 0 Y S I g L z 4 8 R W 5 0 c n k g V H l w Z T 0 i R m l s b G V k Q 2 9 t c G x l d G V S Z X N 1 b H R U b 1 d v c m t z a G V l d C I g V m F s d W U 9 I m w x I i A v P j x F b n R y e S B U e X B l P S J G a W x s U 3 R h d H V z I i B W Y W x 1 Z T 0 i c 0 N v b X B s Z X R l I i A v P j x F b n R y e S B U e X B l P S J G a W x s Q 2 9 s d W 1 u T m F t Z X M i I F Z h b H V l P S J z W y Z x d W 9 0 O 2 x v Y 2 F 0 a W 9 u J n F 1 b 3 Q 7 L C Z x d W 9 0 O 3 N h b G F y e S B l c 3 R p b W F 0 Z S Z x d W 9 0 O y w m c X V v d D t w e X R o b 2 5 f e W 4 m c X V v d D s s J n F 1 b 3 Q 7 Z X h j Z W x f e W 4 m c X V v d D s s J n F 1 b 3 Q 7 b W F j a G l u Z V 9 s Z W F y b m l u Z 1 9 5 b i Z x d W 9 0 O y w m c X V v d D t q b 2 J f c 2 l t c G w m c X V v d D s s J n F 1 b 3 Q 7 c 2 V u a W 9 y a X R 5 J n F 1 b 3 Q 7 X S I g L z 4 8 R W 5 0 c n k g V H l w Z T 0 i R m l s b E N v b H V t b l R 5 c G V z I i B W Y W x 1 Z T 0 i c 0 J n T U R B d 0 1 H Q m c 9 P S I g L z 4 8 R W 5 0 c n k g V H l w Z T 0 i R m l s b E x h c 3 R V c G R h d G V k I i B W Y W x 1 Z T 0 i Z D I w M j M t M D Q t M j l U M D Q 6 M T c 6 M D A u N z I 4 M z I x N F o i I C 8 + P E V u d H J 5 I F R 5 c G U 9 I k Z p b G x F c n J v c k N v d W 5 0 I i B W Y W x 1 Z T 0 i b D A i I C 8 + P E V u d H J 5 I F R 5 c G U 9 I k Z p b G x F c n J v c k N v Z G U i I F Z h b H V l P S J z V W 5 r b m 9 3 b i I g L z 4 8 R W 5 0 c n k g V H l w Z T 0 i R m l s b E N v d W 5 0 I i B W Y W x 1 Z T 0 i b D I w O D Q i I C 8 + P E V u d H J 5 I F R 5 c G U 9 I k Z p b G x U Y X J n Z X R O Y W 1 l Q 3 V z d G 9 t a X p l Z C I g V m F s d W U 9 I m w x I i A v P j x F b n R y e S B U e X B l P S J R d W V y e U l E I i B W Y W x 1 Z T 0 i c z g 2 O W I 4 Y j k 3 L T Q y N z Q t N G Y z O S 1 i N T F l L T E 2 Y j B h Z G U 0 O T Q x Y S I g L z 4 8 R W 5 0 c n k g V H l w Z T 0 i U m V s Y X R p b 2 5 z a G l w S W 5 m b 0 N v b n R h a W 5 l c i I g V m F s d W U 9 I n N 7 J n F 1 b 3 Q 7 Y 2 9 s d W 1 u Q 2 9 1 b n Q m c X V v d D s 6 N y w m c X V v d D t r Z X l D b 2 x 1 b W 5 O Y W 1 l c y Z x d W 9 0 O z p b X S w m c X V v d D t x d W V y e V J l b G F 0 a W 9 u c 2 h p c H M m c X V v d D s 6 W 1 0 s J n F 1 b 3 Q 7 Y 2 9 s d W 1 u S W R l b n R p d G l l c y Z x d W 9 0 O z p b J n F 1 b 3 Q 7 U 2 V j d G l v b j E v R G F 0 Y V 9 y Z W x h d G V k X 2 p v Y n N f Z 2 x h c 3 N k b 2 9 y I C g y K S 9 B d X R v U m V t b 3 Z l Z E N v b H V t b n M x L n t s b 2 N h d G l v b i w w f S Z x d W 9 0 O y w m c X V v d D t T Z W N 0 a W 9 u M S 9 E Y X R h X 3 J l b G F 0 Z W R f a m 9 i c 1 9 n b G F z c 2 R v b 3 I g K D I p L 0 F 1 d G 9 S Z W 1 v d m V k Q 2 9 s d W 1 u c z E u e 3 N h b G F y e S B l c 3 R p b W F 0 Z S w x f S Z x d W 9 0 O y w m c X V v d D t T Z W N 0 a W 9 u M S 9 E Y X R h X 3 J l b G F 0 Z W R f a m 9 i c 1 9 n b G F z c 2 R v b 3 I g K D I p L 0 F 1 d G 9 S Z W 1 v d m V k Q 2 9 s d W 1 u c z E u e 3 B 5 d G h v b l 9 5 b i w y f S Z x d W 9 0 O y w m c X V v d D t T Z W N 0 a W 9 u M S 9 E Y X R h X 3 J l b G F 0 Z W R f a m 9 i c 1 9 n b G F z c 2 R v b 3 I g K D I p L 0 F 1 d G 9 S Z W 1 v d m V k Q 2 9 s d W 1 u c z E u e 2 V 4 Y 2 V s X 3 l u L D N 9 J n F 1 b 3 Q 7 L C Z x d W 9 0 O 1 N l Y 3 R p b 2 4 x L 0 R h d G F f c m V s Y X R l Z F 9 q b 2 J z X 2 d s Y X N z Z G 9 v c i A o M i k v Q X V 0 b 1 J l b W 9 2 Z W R D b 2 x 1 b W 5 z M S 5 7 b W F j a G l u Z V 9 s Z W F y b m l u Z 1 9 5 b i w 0 f S Z x d W 9 0 O y w m c X V v d D t T Z W N 0 a W 9 u M S 9 E Y X R h X 3 J l b G F 0 Z W R f a m 9 i c 1 9 n b G F z c 2 R v b 3 I g K D I p L 0 F 1 d G 9 S Z W 1 v d m V k Q 2 9 s d W 1 u c z E u e 2 p v Y l 9 z a W 1 w b C w 1 f S Z x d W 9 0 O y w m c X V v d D t T Z W N 0 a W 9 u M S 9 E Y X R h X 3 J l b G F 0 Z W R f a m 9 i c 1 9 n b G F z c 2 R v b 3 I g K D I p L 0 F 1 d G 9 S Z W 1 v d m V k Q 2 9 s d W 1 u c z E u e 3 N l b m l v c m l 0 e S w 2 f S Z x d W 9 0 O 1 0 s J n F 1 b 3 Q 7 Q 2 9 s d W 1 u Q 2 9 1 b n Q m c X V v d D s 6 N y w m c X V v d D t L Z X l D b 2 x 1 b W 5 O Y W 1 l c y Z x d W 9 0 O z p b X S w m c X V v d D t D b 2 x 1 b W 5 J Z G V u d G l 0 a W V z J n F 1 b 3 Q 7 O l s m c X V v d D t T Z W N 0 a W 9 u M S 9 E Y X R h X 3 J l b G F 0 Z W R f a m 9 i c 1 9 n b G F z c 2 R v b 3 I g K D I p L 0 F 1 d G 9 S Z W 1 v d m V k Q 2 9 s d W 1 u c z E u e 2 x v Y 2 F 0 a W 9 u L D B 9 J n F 1 b 3 Q 7 L C Z x d W 9 0 O 1 N l Y 3 R p b 2 4 x L 0 R h d G F f c m V s Y X R l Z F 9 q b 2 J z X 2 d s Y X N z Z G 9 v c i A o M i k v Q X V 0 b 1 J l b W 9 2 Z W R D b 2 x 1 b W 5 z M S 5 7 c 2 F s Y X J 5 I G V z d G l t Y X R l L D F 9 J n F 1 b 3 Q 7 L C Z x d W 9 0 O 1 N l Y 3 R p b 2 4 x L 0 R h d G F f c m V s Y X R l Z F 9 q b 2 J z X 2 d s Y X N z Z G 9 v c i A o M i k v Q X V 0 b 1 J l b W 9 2 Z W R D b 2 x 1 b W 5 z M S 5 7 c H l 0 a G 9 u X 3 l u L D J 9 J n F 1 b 3 Q 7 L C Z x d W 9 0 O 1 N l Y 3 R p b 2 4 x L 0 R h d G F f c m V s Y X R l Z F 9 q b 2 J z X 2 d s Y X N z Z G 9 v c i A o M i k v Q X V 0 b 1 J l b W 9 2 Z W R D b 2 x 1 b W 5 z M S 5 7 Z X h j Z W x f e W 4 s M 3 0 m c X V v d D s s J n F 1 b 3 Q 7 U 2 V j d G l v b j E v R G F 0 Y V 9 y Z W x h d G V k X 2 p v Y n N f Z 2 x h c 3 N k b 2 9 y I C g y K S 9 B d X R v U m V t b 3 Z l Z E N v b H V t b n M x L n t t Y W N o a W 5 l X 2 x l Y X J u a W 5 n X 3 l u L D R 9 J n F 1 b 3 Q 7 L C Z x d W 9 0 O 1 N l Y 3 R p b 2 4 x L 0 R h d G F f c m V s Y X R l Z F 9 q b 2 J z X 2 d s Y X N z Z G 9 v c i A o M i k v Q X V 0 b 1 J l b W 9 2 Z W R D b 2 x 1 b W 5 z M S 5 7 a m 9 i X 3 N p b X B s L D V 9 J n F 1 b 3 Q 7 L C Z x d W 9 0 O 1 N l Y 3 R p b 2 4 x L 0 R h d G F f c m V s Y X R l Z F 9 q b 2 J z X 2 d s Y X N z Z G 9 v c i A o M i k v Q X V 0 b 1 J l b W 9 2 Z W R D b 2 x 1 b W 5 z M S 5 7 c 2 V u a W 9 y a X R 5 L D Z 9 J n F 1 b 3 Q 7 X S w m c X V v d D t S Z W x h d G l v b n N o a X B J b m Z v J n F 1 b 3 Q 7 O l t d f S I g L z 4 8 R W 5 0 c n k g V H l w Z T 0 i Q W R k Z W R U b 0 R h d G F N b 2 R l b C I g V m F s d W U 9 I m w w I i A v P j w v U 3 R h Y m x l R W 5 0 c m l l c z 4 8 L 0 l 0 Z W 0 + P E l 0 Z W 0 + P E l 0 Z W 1 M b 2 N h d G l v b j 4 8 S X R l b V R 5 c G U + R m 9 y b X V s Y T w v S X R l b V R 5 c G U + P E l 0 Z W 1 Q Y X R o P l N l Y 3 R p b 2 4 x L 0 R h d G F f c m V s Y X R l Z F 9 q b 2 J z X 2 d s Y X N z Z G 9 v c i U y M C g y K S 9 T b 3 V y Y 2 U 8 L 0 l 0 Z W 1 Q Y X R o P j w v S X R l b U x v Y 2 F 0 a W 9 u P j x T d G F i b G V F b n R y a W V z I C 8 + P C 9 J d G V t P j x J d G V t P j x J d G V t T G 9 j Y X R p b 2 4 + P E l 0 Z W 1 U e X B l P k Z v c m 1 1 b G E 8 L 0 l 0 Z W 1 U e X B l P j x J d G V t U G F 0 a D 5 T Z W N 0 a W 9 u M S 9 E Y X R h X 3 J l b G F 0 Z W R f a m 9 i c 1 9 n b G F z c 2 R v b 3 I l M j A o M i k v Q 2 h h b m d l Z C U y M F R 5 c G U 8 L 0 l 0 Z W 1 Q Y X R o P j w v S X R l b U x v Y 2 F 0 a W 9 u P j x T d G F i b G V F b n R y a W V z I C 8 + P C 9 J d G V t P j x J d G V t P j x J d G V t T G 9 j Y X R p b 2 4 + P E l 0 Z W 1 U e X B l P k Z v c m 1 1 b G E 8 L 0 l 0 Z W 1 U e X B l P j x J d G V t U G F 0 a D 5 T Z W N 0 a W 9 u M S 9 E Y X R h X 3 J l b G F 0 Z W R f a m 9 i c 1 9 n b G F z c 2 R v b 3 I l M j A o M i k v U m V t b 3 Z l Z C U y M E N v b H V t b n M 8 L 0 l 0 Z W 1 Q Y X R o P j w v S X R l b U x v Y 2 F 0 a W 9 u P j x T d G F i b G V F b n R y a W V z I C 8 + P C 9 J d G V t P j x J d G V t P j x J d G V t T G 9 j Y X R p b 2 4 + P E l 0 Z W 1 U e X B l P k Z v c m 1 1 b G E 8 L 0 l 0 Z W 1 U e X B l P j x J d G V t U G F 0 a D 5 T Z W N 0 a W 9 u M S 9 j b G V h b l 9 k Y X R h 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D b 2 x 1 b W 5 O Y W 1 l c y I g V m F s d W U 9 I n N b J n F 1 b 3 Q 7 b G 9 j Y X R p b 2 4 m c X V v d D s s J n F 1 b 3 Q 7 c 2 F s Y X J 5 I G V z d G l t Y X R l J n F 1 b 3 Q 7 L C Z x d W 9 0 O 3 B 5 d G h v b l 9 5 b i Z x d W 9 0 O y w m c X V v d D t z c G F y a 1 9 5 b i Z x d W 9 0 O y w m c X V v d D t h e n V y Z V 9 5 b i Z x d W 9 0 O y w m c X V v d D t h d 3 N f e W 4 m c X V v d D s s J n F 1 b 3 Q 7 Z X h j Z W x f e W 4 m c X V v d D s s J n F 1 b 3 Q 7 b W F j a G l u Z V 9 s Z W F y b m l u Z 1 9 5 b i Z x d W 9 0 O y w m c X V v d D t q b 2 J f c 2 l t c G w m c X V v d D t d I i A v P j x F b n R y e S B U e X B l P S J G a W x s Q 2 9 s d W 1 u V H l w Z X M i I F Z h b H V l P S J z Q m d N R E F 3 T U R B d 0 1 H I i A v P j x F b n R y e S B U e X B l P S J G a W x s T G F z d F V w Z G F 0 Z W Q i I F Z h b H V l P S J k M j A y M y 0 w N C 0 y O V Q w N D o x N D o y O S 4 1 O T k 5 N j k 2 W i I g L z 4 8 R W 5 0 c n k g V H l w Z T 0 i R m l s b E V y c m 9 y Q 2 9 k Z S I g V m F s d W U 9 I n N V b m t u b 3 d u 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N s Z W F u X 2 R h d G E v Q X V 0 b 1 J l b W 9 2 Z W R D b 2 x 1 b W 5 z M S 5 7 b G 9 j Y X R p b 2 4 s M H 0 m c X V v d D s s J n F 1 b 3 Q 7 U 2 V j d G l v b j E v Y 2 x l Y W 5 f Z G F 0 Y S 9 B d X R v U m V t b 3 Z l Z E N v b H V t b n M x L n t z Y W x h c n k g Z X N 0 a W 1 h d G U s M X 0 m c X V v d D s s J n F 1 b 3 Q 7 U 2 V j d G l v b j E v Y 2 x l Y W 5 f Z G F 0 Y S 9 B d X R v U m V t b 3 Z l Z E N v b H V t b n M x L n t w e X R o b 2 5 f e W 4 s M n 0 m c X V v d D s s J n F 1 b 3 Q 7 U 2 V j d G l v b j E v Y 2 x l Y W 5 f Z G F 0 Y S 9 B d X R v U m V t b 3 Z l Z E N v b H V t b n M x L n t z c G F y a 1 9 5 b i w z f S Z x d W 9 0 O y w m c X V v d D t T Z W N 0 a W 9 u M S 9 j b G V h b l 9 k Y X R h L 0 F 1 d G 9 S Z W 1 v d m V k Q 2 9 s d W 1 u c z E u e 2 F 6 d X J l X 3 l u L D R 9 J n F 1 b 3 Q 7 L C Z x d W 9 0 O 1 N l Y 3 R p b 2 4 x L 2 N s Z W F u X 2 R h d G E v Q X V 0 b 1 J l b W 9 2 Z W R D b 2 x 1 b W 5 z M S 5 7 Y X d z X 3 l u L D V 9 J n F 1 b 3 Q 7 L C Z x d W 9 0 O 1 N l Y 3 R p b 2 4 x L 2 N s Z W F u X 2 R h d G E v Q X V 0 b 1 J l b W 9 2 Z W R D b 2 x 1 b W 5 z M S 5 7 Z X h j Z W x f e W 4 s N n 0 m c X V v d D s s J n F 1 b 3 Q 7 U 2 V j d G l v b j E v Y 2 x l Y W 5 f Z G F 0 Y S 9 B d X R v U m V t b 3 Z l Z E N v b H V t b n M x L n t t Y W N o a W 5 l X 2 x l Y X J u a W 5 n X 3 l u L D d 9 J n F 1 b 3 Q 7 L C Z x d W 9 0 O 1 N l Y 3 R p b 2 4 x L 2 N s Z W F u X 2 R h d G E v Q X V 0 b 1 J l b W 9 2 Z W R D b 2 x 1 b W 5 z M S 5 7 a m 9 i X 3 N p b X B s L D h 9 J n F 1 b 3 Q 7 X S w m c X V v d D t D b 2 x 1 b W 5 D b 3 V u d C Z x d W 9 0 O z o 5 L C Z x d W 9 0 O 0 t l e U N v b H V t b k 5 h b W V z J n F 1 b 3 Q 7 O l t d L C Z x d W 9 0 O 0 N v b H V t b k l k Z W 5 0 a X R p Z X M m c X V v d D s 6 W y Z x d W 9 0 O 1 N l Y 3 R p b 2 4 x L 2 N s Z W F u X 2 R h d G E v Q X V 0 b 1 J l b W 9 2 Z W R D b 2 x 1 b W 5 z M S 5 7 b G 9 j Y X R p b 2 4 s M H 0 m c X V v d D s s J n F 1 b 3 Q 7 U 2 V j d G l v b j E v Y 2 x l Y W 5 f Z G F 0 Y S 9 B d X R v U m V t b 3 Z l Z E N v b H V t b n M x L n t z Y W x h c n k g Z X N 0 a W 1 h d G U s M X 0 m c X V v d D s s J n F 1 b 3 Q 7 U 2 V j d G l v b j E v Y 2 x l Y W 5 f Z G F 0 Y S 9 B d X R v U m V t b 3 Z l Z E N v b H V t b n M x L n t w e X R o b 2 5 f e W 4 s M n 0 m c X V v d D s s J n F 1 b 3 Q 7 U 2 V j d G l v b j E v Y 2 x l Y W 5 f Z G F 0 Y S 9 B d X R v U m V t b 3 Z l Z E N v b H V t b n M x L n t z c G F y a 1 9 5 b i w z f S Z x d W 9 0 O y w m c X V v d D t T Z W N 0 a W 9 u M S 9 j b G V h b l 9 k Y X R h L 0 F 1 d G 9 S Z W 1 v d m V k Q 2 9 s d W 1 u c z E u e 2 F 6 d X J l X 3 l u L D R 9 J n F 1 b 3 Q 7 L C Z x d W 9 0 O 1 N l Y 3 R p b 2 4 x L 2 N s Z W F u X 2 R h d G E v Q X V 0 b 1 J l b W 9 2 Z W R D b 2 x 1 b W 5 z M S 5 7 Y X d z X 3 l u L D V 9 J n F 1 b 3 Q 7 L C Z x d W 9 0 O 1 N l Y 3 R p b 2 4 x L 2 N s Z W F u X 2 R h d G E v Q X V 0 b 1 J l b W 9 2 Z W R D b 2 x 1 b W 5 z M S 5 7 Z X h j Z W x f e W 4 s N n 0 m c X V v d D s s J n F 1 b 3 Q 7 U 2 V j d G l v b j E v Y 2 x l Y W 5 f Z G F 0 Y S 9 B d X R v U m V t b 3 Z l Z E N v b H V t b n M x L n t t Y W N o a W 5 l X 2 x l Y X J u a W 5 n X 3 l u L D d 9 J n F 1 b 3 Q 7 L C Z x d W 9 0 O 1 N l Y 3 R p b 2 4 x L 2 N s Z W F u X 2 R h d G E v Q X V 0 b 1 J l b W 9 2 Z W R D b 2 x 1 b W 5 z M S 5 7 a m 9 i X 3 N p b X B s L D h 9 J n F 1 b 3 Q 7 X S w m c X V v d D t S Z W x h d G l v b n N o a X B J b m Z v J n F 1 b 3 Q 7 O l t d f S I g L z 4 8 L 1 N 0 Y W J s Z U V u d H J p Z X M + P C 9 J d G V t P j x J d G V t P j x J d G V t T G 9 j Y X R p b 2 4 + P E l 0 Z W 1 U e X B l P k Z v c m 1 1 b G E 8 L 0 l 0 Z W 1 U e X B l P j x J d G V t U G F 0 a D 5 T Z W N 0 a W 9 u M S 9 j b G V h b l 9 k Y X R h L 1 N v d X J j Z T w v S X R l b V B h d G g + P C 9 J d G V t T G 9 j Y X R p b 2 4 + P F N 0 Y W J s Z U V u d H J p Z X M g L z 4 8 L 0 l 0 Z W 0 + P E l 0 Z W 0 + P E l 0 Z W 1 M b 2 N h d G l v b j 4 8 S X R l b V R 5 c G U + R m 9 y b X V s Y T w v S X R l b V R 5 c G U + P E l 0 Z W 1 Q Y X R o P l N l Y 3 R p b 2 4 x L 2 N s Z W F u X 2 R h d G E v Q 2 h h b m d l Z C U y M F R 5 c G U 8 L 0 l 0 Z W 1 Q Y X R o P j w v S X R l b U x v Y 2 F 0 a W 9 u P j x T d G F i b G V F b n R y a W V z I C 8 + P C 9 J d G V t P j x J d G V t P j x J d G V t T G 9 j Y X R p b 2 4 + P E l 0 Z W 1 U e X B l P k Z v c m 1 1 b G E 8 L 0 l 0 Z W 1 U e X B l P j x J d G V t U G F 0 a D 5 T Z W N 0 a W 9 u M S 9 k Y X R h X 2 V u Z 2 l u Z W V 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h d G F f Z W 5 n a W 5 l Z X I i I C 8 + P E V u d H J 5 I F R 5 c G U 9 I k x v Y W R l Z F R v Q W 5 h b H l z a X N T Z X J 2 a W N l c y I g V m F s d W U 9 I m w w I i A v P j x F b n R y e S B U e X B l P S J G a W x s U 3 R h d H V z I i B W Y W x 1 Z T 0 i c 0 N v b X B s Z X R l I i A v P j x F b n R y e S B U e X B l P S J G a W x s Q 2 9 s d W 1 u T m F t Z X M i I F Z h b H V l P S J z W y Z x d W 9 0 O 3 N h b G F y e S B l c 3 R p b W F 0 Z S Z x d W 9 0 O y w m c X V v d D t q b 2 J f c 2 l t c G w m c X V v d D t d I i A v P j x F b n R y e S B U e X B l P S J G a W x s Q 2 9 s d W 1 u V H l w Z X M i I F Z h b H V l P S J z Q X d Z P S I g L z 4 8 R W 5 0 c n k g V H l w Z T 0 i R m l s b E x h c 3 R V c G R h d G V k I i B W Y W x 1 Z T 0 i Z D I w M j M t M D Q t M j N U M j I 6 M j E 6 M T Y u M T I z M T c z O V o i I C 8 + P E V u d H J 5 I F R 5 c G U 9 I k Z p b G x F c n J v c k N v d W 5 0 I i B W Y W x 1 Z T 0 i b D A i I C 8 + P E V u d H J 5 I F R 5 c G U 9 I k Z p b G x F c n J v c k N v Z G U i I F Z h b H V l P S J z V W 5 r b m 9 3 b i I g L z 4 8 R W 5 0 c n k g V H l w Z T 0 i R m l s b E N v d W 5 0 I i B W Y W x 1 Z T 0 i b D M w O S I g L z 4 8 R W 5 0 c n k g V H l w Z T 0 i Q W R k Z W R U b 0 R h d G F N b 2 R l b C I g V m F s d W U 9 I m w w 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R h d G F f Z W 5 n a W 5 l Z X I v Q X V 0 b 1 J l b W 9 2 Z W R D b 2 x 1 b W 5 z M S 5 7 c 2 F s Y X J 5 I G V z d G l t Y X R l L D B 9 J n F 1 b 3 Q 7 L C Z x d W 9 0 O 1 N l Y 3 R p b 2 4 x L 2 R h d G F f Z W 5 n a W 5 l Z X I v Q X V 0 b 1 J l b W 9 2 Z W R D b 2 x 1 b W 5 z M S 5 7 a m 9 i X 3 N p b X B s L D F 9 J n F 1 b 3 Q 7 X S w m c X V v d D t D b 2 x 1 b W 5 D b 3 V u d C Z x d W 9 0 O z o y L C Z x d W 9 0 O 0 t l e U N v b H V t b k 5 h b W V z J n F 1 b 3 Q 7 O l t d L C Z x d W 9 0 O 0 N v b H V t b k l k Z W 5 0 a X R p Z X M m c X V v d D s 6 W y Z x d W 9 0 O 1 N l Y 3 R p b 2 4 x L 2 R h d G F f Z W 5 n a W 5 l Z X I v Q X V 0 b 1 J l b W 9 2 Z W R D b 2 x 1 b W 5 z M S 5 7 c 2 F s Y X J 5 I G V z d G l t Y X R l L D B 9 J n F 1 b 3 Q 7 L C Z x d W 9 0 O 1 N l Y 3 R p b 2 4 x L 2 R h d G F f Z W 5 n a W 5 l Z X I v Q X V 0 b 1 J l b W 9 2 Z W R D b 2 x 1 b W 5 z M S 5 7 a m 9 i X 3 N p b X B s L D F 9 J n F 1 b 3 Q 7 X S w m c X V v d D t S Z W x h d G l v b n N o a X B J b m Z v J n F 1 b 3 Q 7 O l t d f S I g L z 4 8 L 1 N 0 Y W J s Z U V u d H J p Z X M + P C 9 J d G V t P j x J d G V t P j x J d G V t T G 9 j Y X R p b 2 4 + P E l 0 Z W 1 U e X B l P k Z v c m 1 1 b G E 8 L 0 l 0 Z W 1 U e X B l P j x J d G V t U G F 0 a D 5 T Z W N 0 a W 9 u M S 9 k Y X R h X 2 V u Z 2 l u Z W V y L 1 N v d X J j Z T w v S X R l b V B h d G g + P C 9 J d G V t T G 9 j Y X R p b 2 4 + P F N 0 Y W J s Z U V u d H J p Z X M g L z 4 8 L 0 l 0 Z W 0 + P E l 0 Z W 0 + P E l 0 Z W 1 M b 2 N h d G l v b j 4 8 S X R l b V R 5 c G U + R m 9 y b X V s Y T w v S X R l b V R 5 c G U + P E l 0 Z W 1 Q Y X R o P l N l Y 3 R p b 2 4 x L 2 R h d G F f Z W 5 n a W 5 l Z X I v Q 2 h h b m d l Z C U y M F R 5 c G U 8 L 0 l 0 Z W 1 Q Y X R o P j w v S X R l b U x v Y 2 F 0 a W 9 u P j x T d G F i b G V F b n R y a W V z I C 8 + P C 9 J d G V t P j x J d G V t P j x J d G V t T G 9 j Y X R p b 2 4 + P E l 0 Z W 1 U e X B l P k Z v c m 1 1 b G E 8 L 0 l 0 Z W 1 U e X B l P j x J d G V t U G F 0 a D 5 T Z W N 0 a W 9 u M S 9 k Y X R h X 3 N j a W V u d G l z d 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X 3 N j a W V u d G l z d C I g L z 4 8 R W 5 0 c n k g V H l w Z T 0 i T G 9 h Z G V k V G 9 B b m F s e X N p c 1 N l c n Z p Y 2 V z I i B W Y W x 1 Z T 0 i b D A i I C 8 + P E V u d H J 5 I F R 5 c G U 9 I k Z p b G x T d G F 0 d X M i I F Z h b H V l P S J z Q 2 9 t c G x l d G U i I C 8 + P E V u d H J 5 I F R 5 c G U 9 I k Z p b G x D b 2 x 1 b W 5 O Y W 1 l c y I g V m F s d W U 9 I n N b J n F 1 b 3 Q 7 c 2 F s Y X J 5 I G V z d G l t Y X R l J n F 1 b 3 Q 7 L C Z x d W 9 0 O 2 p v Y l 9 z a W 1 w b C Z x d W 9 0 O 1 0 i I C 8 + P E V u d H J 5 I F R 5 c G U 9 I k Z p b G x D b 2 x 1 b W 5 U e X B l c y I g V m F s d W U 9 I n N B d 1 k 9 I i A v P j x F b n R y e S B U e X B l P S J G a W x s T G F z d F V w Z G F 0 Z W Q i I F Z h b H V l P S J k M j A y M y 0 w N C 0 y M 1 Q y M j o y M T o x N i 4 x M z M x M j A 1 W i I g L z 4 8 R W 5 0 c n k g V H l w Z T 0 i R m l s b E V y c m 9 y Q 2 9 1 b n Q i I F Z h b H V l P S J s M C I g L z 4 8 R W 5 0 c n k g V H l w Z T 0 i R m l s b E V y c m 9 y Q 2 9 k Z S I g V m F s d W U 9 I n N V b m t u b 3 d u I i A v P j x F b n R y e S B U e X B l P S J G a W x s Q 2 9 1 b n Q i I F Z h b H V l P S J s M T E 5 N y I g L z 4 8 R W 5 0 c n k g V H l w Z T 0 i Q W R k Z W R U b 0 R h d G F N b 2 R l b C I g V m F s d W U 9 I m w w 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R h d G F f c 2 N p Z W 5 0 a X N 0 L 0 F 1 d G 9 S Z W 1 v d m V k Q 2 9 s d W 1 u c z E u e 3 N h b G F y e S B l c 3 R p b W F 0 Z S w w f S Z x d W 9 0 O y w m c X V v d D t T Z W N 0 a W 9 u M S 9 k Y X R h X 3 N j a W V u d G l z d C 9 B d X R v U m V t b 3 Z l Z E N v b H V t b n M x L n t q b 2 J f c 2 l t c G w s M X 0 m c X V v d D t d L C Z x d W 9 0 O 0 N v b H V t b k N v d W 5 0 J n F 1 b 3 Q 7 O j I s J n F 1 b 3 Q 7 S 2 V 5 Q 2 9 s d W 1 u T m F t Z X M m c X V v d D s 6 W 1 0 s J n F 1 b 3 Q 7 Q 2 9 s d W 1 u S W R l b n R p d G l l c y Z x d W 9 0 O z p b J n F 1 b 3 Q 7 U 2 V j d G l v b j E v Z G F 0 Y V 9 z Y 2 l l b n R p c 3 Q v Q X V 0 b 1 J l b W 9 2 Z W R D b 2 x 1 b W 5 z M S 5 7 c 2 F s Y X J 5 I G V z d G l t Y X R l L D B 9 J n F 1 b 3 Q 7 L C Z x d W 9 0 O 1 N l Y 3 R p b 2 4 x L 2 R h d G F f c 2 N p Z W 5 0 a X N 0 L 0 F 1 d G 9 S Z W 1 v d m V k Q 2 9 s d W 1 u c z E u e 2 p v Y l 9 z a W 1 w b C w x f S Z x d W 9 0 O 1 0 s J n F 1 b 3 Q 7 U m V s Y X R p b 2 5 z a G l w S W 5 m b y Z x d W 9 0 O z p b X X 0 i I C 8 + P C 9 T d G F i b G V F b n R y a W V z P j w v S X R l b T 4 8 S X R l b T 4 8 S X R l b U x v Y 2 F 0 a W 9 u P j x J d G V t V H l w Z T 5 G b 3 J t d W x h P C 9 J d G V t V H l w Z T 4 8 S X R l b V B h d G g + U 2 V j d G l v b j E v Z G F 0 Y V 9 z Y 2 l l b n R p c 3 Q v U 2 9 1 c m N l P C 9 J d G V t U G F 0 a D 4 8 L 0 l 0 Z W 1 M b 2 N h d G l v b j 4 8 U 3 R h Y m x l R W 5 0 c m l l c y A v P j w v S X R l b T 4 8 S X R l b T 4 8 S X R l b U x v Y 2 F 0 a W 9 u P j x J d G V t V H l w Z T 5 G b 3 J t d W x h P C 9 J d G V t V H l w Z T 4 8 S X R l b V B h d G g + U 2 V j d G l v b j E v Z G F 0 Y V 9 z Y 2 l l b n R p c 3 Q v Q 2 h h b m d l Z C U y M F R 5 c G U 8 L 0 l 0 Z W 1 Q Y X R o P j w v S X R l b U x v Y 2 F 0 a W 9 u P j x T d G F i b G V F b n R y a W V z I C 8 + P C 9 J d G V t P j x J d G V t P j x J d G V t T G 9 j Y X R p b 2 4 + P E l 0 Z W 1 U e X B l P k Z v c m 1 1 b G E 8 L 0 l 0 Z W 1 U e X B l P j x J d G V t U G F 0 a D 5 T Z W N 0 a W 9 u M S 9 k Y X R h X 2 F u Y W x 5 c 3 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F 0 Y V 9 h b m F s e X N 0 I i A v P j x F b n R y e S B U e X B l P S J M b 2 F k Z W R U b 0 F u Y W x 5 c 2 l z U 2 V y d m l j Z X M i I F Z h b H V l P S J s M C I g L z 4 8 R W 5 0 c n k g V H l w Z T 0 i R m l s b F N 0 Y X R 1 c y I g V m F s d W U 9 I n N D b 2 1 w b G V 0 Z S I g L z 4 8 R W 5 0 c n k g V H l w Z T 0 i R m l s b E N v b H V t b k 5 h b W V z I i B W Y W x 1 Z T 0 i c 1 s m c X V v d D t z Y W x h c n k g Z X N 0 a W 1 h d G U m c X V v d D s s J n F 1 b 3 Q 7 a m 9 i X 3 N p b X B s J n F 1 b 3 Q 7 X S I g L z 4 8 R W 5 0 c n k g V H l w Z T 0 i R m l s b E N v b H V t b l R 5 c G V z I i B W Y W x 1 Z T 0 i c 0 F 3 W T 0 i I C 8 + P E V u d H J 5 I F R 5 c G U 9 I k Z p b G x M Y X N 0 V X B k Y X R l Z C I g V m F s d W U 9 I m Q y M D I z L T A 0 L T I z V D I y O j I x O j E 3 L j E 3 N j M 5 O D R a I i A v P j x F b n R y e S B U e X B l P S J G a W x s R X J y b 3 J D b 3 V u d C I g V m F s d W U 9 I m w w I i A v P j x F b n R y e S B U e X B l P S J G a W x s R X J y b 3 J D b 2 R l I i B W Y W x 1 Z T 0 i c 1 V u a 2 5 v d 2 4 i I C 8 + P E V u d H J 5 I F R 5 c G U 9 I k Z p b G x D b 3 V u d C I g V m F s d W U 9 I m w z M j g i I C 8 + P E V u d H J 5 I F R 5 c G U 9 I k F k Z G V k V G 9 E Y X R h T W 9 k Z W w i I F Z h b H V l P S J s M C 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k Y X R h X 2 F u Y W x 5 c 3 Q v Q X V 0 b 1 J l b W 9 2 Z W R D b 2 x 1 b W 5 z M S 5 7 c 2 F s Y X J 5 I G V z d G l t Y X R l L D B 9 J n F 1 b 3 Q 7 L C Z x d W 9 0 O 1 N l Y 3 R p b 2 4 x L 2 R h d G F f Y W 5 h b H l z d C 9 B d X R v U m V t b 3 Z l Z E N v b H V t b n M x L n t q b 2 J f c 2 l t c G w s M X 0 m c X V v d D t d L C Z x d W 9 0 O 0 N v b H V t b k N v d W 5 0 J n F 1 b 3 Q 7 O j I s J n F 1 b 3 Q 7 S 2 V 5 Q 2 9 s d W 1 u T m F t Z X M m c X V v d D s 6 W 1 0 s J n F 1 b 3 Q 7 Q 2 9 s d W 1 u S W R l b n R p d G l l c y Z x d W 9 0 O z p b J n F 1 b 3 Q 7 U 2 V j d G l v b j E v Z G F 0 Y V 9 h b m F s e X N 0 L 0 F 1 d G 9 S Z W 1 v d m V k Q 2 9 s d W 1 u c z E u e 3 N h b G F y e S B l c 3 R p b W F 0 Z S w w f S Z x d W 9 0 O y w m c X V v d D t T Z W N 0 a W 9 u M S 9 k Y X R h X 2 F u Y W x 5 c 3 Q v Q X V 0 b 1 J l b W 9 2 Z W R D b 2 x 1 b W 5 z M S 5 7 a m 9 i X 3 N p b X B s L D F 9 J n F 1 b 3 Q 7 X S w m c X V v d D t S Z W x h d G l v b n N o a X B J b m Z v J n F 1 b 3 Q 7 O l t d f S I g L z 4 8 L 1 N 0 Y W J s Z U V u d H J p Z X M + P C 9 J d G V t P j x J d G V t P j x J d G V t T G 9 j Y X R p b 2 4 + P E l 0 Z W 1 U e X B l P k Z v c m 1 1 b G E 8 L 0 l 0 Z W 1 U e X B l P j x J d G V t U G F 0 a D 5 T Z W N 0 a W 9 u M S 9 k Y X R h X 2 F u Y W x 5 c 3 Q v U 2 9 1 c m N l P C 9 J d G V t U G F 0 a D 4 8 L 0 l 0 Z W 1 M b 2 N h d G l v b j 4 8 U 3 R h Y m x l R W 5 0 c m l l c y A v P j w v S X R l b T 4 8 S X R l b T 4 8 S X R l b U x v Y 2 F 0 a W 9 u P j x J d G V t V H l w Z T 5 G b 3 J t d W x h P C 9 J d G V t V H l w Z T 4 8 S X R l b V B h d G g + U 2 V j d G l v b j E v Z G F 0 Y V 9 h b m F s e X N 0 L 0 N o Y W 5 n Z W Q l M j B U e X B l P C 9 J d G V t U G F 0 a D 4 8 L 0 l 0 Z W 1 M b 2 N h d G l v b j 4 8 U 3 R h Y m x l R W 5 0 c m l l c y A v P j w v S X R l b T 4 8 S X R l b T 4 8 S X R l b U x v Y 2 F 0 a W 9 u P j x J d G V t V H l w Z T 5 G b 3 J t d W x h P C 9 J d G V t V H l w Z T 4 8 S X R l b V B h d G g + U 2 V j d G l v b j E v Z G F 0 Y V 9 l b m d p b m V l c i 9 S Z W 1 v d m V k J T I w Q 2 9 s d W 1 u c z w v S X R l b V B h d G g + P C 9 J d G V t T G 9 j Y X R p b 2 4 + P F N 0 Y W J s Z U V u d H J p Z X M g L z 4 8 L 0 l 0 Z W 0 + P E l 0 Z W 0 + P E l 0 Z W 1 M b 2 N h d G l v b j 4 8 S X R l b V R 5 c G U + R m 9 y b X V s Y T w v S X R l b V R 5 c G U + P E l 0 Z W 1 Q Y X R o P l N l Y 3 R p b 2 4 x L 2 R h d G F f Z W 5 n a W 5 l Z X I v R m l s d G V y Z W Q l M j B S b 3 d z P C 9 J d G V t U G F 0 a D 4 8 L 0 l 0 Z W 1 M b 2 N h d G l v b j 4 8 U 3 R h Y m x l R W 5 0 c m l l c y A v P j w v S X R l b T 4 8 S X R l b T 4 8 S X R l b U x v Y 2 F 0 a W 9 u P j x J d G V t V H l w Z T 5 G b 3 J t d W x h P C 9 J d G V t V H l w Z T 4 8 S X R l b V B h d G g + U 2 V j d G l v b j E v Z G F 0 Y V 9 z Y 2 l l b n R p c 3 Q v U m V t b 3 Z l Z C U y M E N v b H V t b n M 8 L 0 l 0 Z W 1 Q Y X R o P j w v S X R l b U x v Y 2 F 0 a W 9 u P j x T d G F i b G V F b n R y a W V z I C 8 + P C 9 J d G V t P j x J d G V t P j x J d G V t T G 9 j Y X R p b 2 4 + P E l 0 Z W 1 U e X B l P k Z v c m 1 1 b G E 8 L 0 l 0 Z W 1 U e X B l P j x J d G V t U G F 0 a D 5 T Z W N 0 a W 9 u M S 9 k Y X R h X 3 N j a W V u d G l z d C 9 G a W x 0 Z X J l Z C U y M F J v d 3 M 8 L 0 l 0 Z W 1 Q Y X R o P j w v S X R l b U x v Y 2 F 0 a W 9 u P j x T d G F i b G V F b n R y a W V z I C 8 + P C 9 J d G V t P j x J d G V t P j x J d G V t T G 9 j Y X R p b 2 4 + P E l 0 Z W 1 U e X B l P k Z v c m 1 1 b G E 8 L 0 l 0 Z W 1 U e X B l P j x J d G V t U G F 0 a D 5 T Z W N 0 a W 9 u M S 9 k Y X R h X 2 F u Y W x 5 c 3 Q v U m V t b 3 Z l Z C U y M E N v b H V t b n M 8 L 0 l 0 Z W 1 Q Y X R o P j w v S X R l b U x v Y 2 F 0 a W 9 u P j x T d G F i b G V F b n R y a W V z I C 8 + P C 9 J d G V t P j x J d G V t P j x J d G V t T G 9 j Y X R p b 2 4 + P E l 0 Z W 1 U e X B l P k Z v c m 1 1 b G E 8 L 0 l 0 Z W 1 U e X B l P j x J d G V t U G F 0 a D 5 T Z W N 0 a W 9 u M S 9 k Y X R h X 2 F u Y W x 5 c 3 Q v R m l s d G V y Z W Q l M j B S b 3 d z P C 9 J d G V t U G F 0 a D 4 8 L 0 l 0 Z W 1 M b 2 N h d G l v b j 4 8 U 3 R h Y m x l R W 5 0 c m l l c y A v P j w v S X R l b T 4 8 S X R l b T 4 8 S X R l b U x v Y 2 F 0 a W 9 u P j x J d G V t V H l w Z T 5 G b 3 J t d W x h P C 9 J d G V t V H l w Z T 4 8 S X R l b V B h d G g + U 2 V j d G l v b j E v R G F 0 Y V 9 y Z W x h d G V k X 2 p v Y n N f Z 2 x h c 3 N k b 2 9 y J T I w K D I p L 0 N h c G l 0 Y W x p e m V k J T I w R W F j a C U y M F d v c m Q 8 L 0 l 0 Z W 1 Q Y X R o P j w v S X R l b U x v Y 2 F 0 a W 9 u P j x T d G F i b G V F b n R y a W V z I C 8 + P C 9 J d G V t P j x J d G V t P j x J d G V t T G 9 j Y X R p b 2 4 + P E l 0 Z W 1 U e X B l P k Z v c m 1 1 b G E 8 L 0 l 0 Z W 1 U e X B l P j x J d G V t U G F 0 a D 5 T Z W N 0 a W 9 u M S 9 j b G V h b l 9 k Y X R h L 1 J l b W 9 2 Z W Q l M j B D b 2 x 1 b W 5 z P C 9 J d G V t U G F 0 a D 4 8 L 0 l 0 Z W 1 M b 2 N h d G l v b j 4 8 U 3 R h Y m x l R W 5 0 c m l l c y A v P j w v S X R l b T 4 8 S X R l b T 4 8 S X R l b U x v Y 2 F 0 a W 9 u P j x J d G V t V H l w Z T 5 G b 3 J t d W x h P C 9 J d G V t V H l w Z T 4 8 S X R l b V B h d G g + U 2 V j d G l v b j E v R G F 0 Y V 9 y Z W x h d G V k X 2 p v Y n N f Z 2 x h c 3 N k b 2 9 y J T I w K D I p L 1 J l b W 9 2 Z W Q l M j B D b 2 x 1 b W 5 z M T w v S X R l b V B h d G g + P C 9 J d G V t T G 9 j Y X R p b 2 4 + P F N 0 Y W J s Z U V u d H J p Z X M g L z 4 8 L 0 l 0 Z W 0 + P C 9 J d G V t c z 4 8 L 0 x v Y 2 F s U G F j a 2 F n Z U 1 l d G F k Y X R h R m l s Z T 4 W A A A A U E s F B g A A A A A A A A A A A A A A A A A A A A A A A C Y B A A A B A A A A 0 I y d 3 w E V 0 R G M e g D A T 8 K X 6 w E A A A B t u 8 Q s C Q e T T I u K B / S U / v K A A A A A A A I A A A A A A B B m A A A A A Q A A I A A A A M 3 G z t w G N S S o S T E f q C 3 e Z h R c z j N D x g O l A 3 a f 7 b D C c S E i A A A A A A 6 A A A A A A g A A I A A A A C 4 2 V + a c U L Z J f f + X v h r 6 y K T n R + Z X n l i W e E H V O 5 a P j b s D U A A A A D a S a a P t K N e r 3 3 H x B l Y D o A 8 p B R e w g u R x G o q D G r + h u w C 2 x n e O e p K N L Q L / L j E v 8 q 0 D l Q L s m v s h f i E g a w g a 1 5 p c 5 a 6 g T 5 z J 9 7 i 5 Q O 7 L K t U 7 8 G P F Q A A A A E h s 0 Z X A Y P c I Z h 5 i P t 0 z 3 Z O X k M B Q P Q h c s b W w F 2 X r I E 1 8 S 5 H J P I T e n k d d U 8 e 7 2 p L + 2 W u o c S y y I e 4 h 8 8 N 5 7 C 2 c w r w = < / D a t a M a s h u p > 
</file>

<file path=customXml/itemProps1.xml><?xml version="1.0" encoding="utf-8"?>
<ds:datastoreItem xmlns:ds="http://schemas.openxmlformats.org/officeDocument/2006/customXml" ds:itemID="{67FB569A-35EB-41C0-9163-D435D6FA6D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Two Sample Tests</vt:lpstr>
      <vt:lpstr>One Sample Tests</vt:lpstr>
      <vt:lpstr>Summary</vt:lpstr>
      <vt:lpstr>data_analyst</vt:lpstr>
      <vt:lpstr>data_scientist</vt:lpstr>
      <vt:lpstr>data_engineer</vt:lpstr>
      <vt:lpstr>Pivot Charts</vt:lpstr>
      <vt:lpstr>Clean Data</vt:lpstr>
      <vt:lpstr>Original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Bennett</dc:creator>
  <cp:lastModifiedBy>adomr</cp:lastModifiedBy>
  <dcterms:created xsi:type="dcterms:W3CDTF">2023-04-23T19:32:13Z</dcterms:created>
  <dcterms:modified xsi:type="dcterms:W3CDTF">2023-06-17T22:24:19Z</dcterms:modified>
</cp:coreProperties>
</file>