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F7747AB7-6373-4068-9DF4-A92B7DD44235}" xr6:coauthVersionLast="47" xr6:coauthVersionMax="47" xr10:uidLastSave="{00000000-0000-0000-0000-000000000000}"/>
  <bookViews>
    <workbookView xWindow="-110" yWindow="-110" windowWidth="38620" windowHeight="21220" xr2:uid="{1F88B3E0-2ED0-4D96-A9D9-44ACFC8D23EA}"/>
  </bookViews>
  <sheets>
    <sheet name="제품데이터" sheetId="1" r:id="rId1"/>
    <sheet name="수입리스트" sheetId="2" r:id="rId2"/>
    <sheet name="물류제공용" sheetId="3" r:id="rId3"/>
    <sheet name="한국사무실제공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G5" i="2" s="1"/>
  <c r="J5" i="2" s="1"/>
  <c r="E5" i="2"/>
  <c r="F5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I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D7" i="2"/>
  <c r="G7" i="2" s="1"/>
  <c r="J7" i="2" s="1"/>
  <c r="D8" i="2"/>
  <c r="G8" i="2" s="1"/>
  <c r="J8" i="2" s="1"/>
  <c r="D9" i="2"/>
  <c r="G9" i="2" s="1"/>
  <c r="J9" i="2" s="1"/>
  <c r="D10" i="2"/>
  <c r="D11" i="2"/>
  <c r="G11" i="2" s="1"/>
  <c r="J11" i="2" s="1"/>
  <c r="D12" i="2"/>
  <c r="G12" i="2" s="1"/>
  <c r="J12" i="2" s="1"/>
  <c r="D13" i="2"/>
  <c r="G13" i="2" s="1"/>
  <c r="J13" i="2" s="1"/>
  <c r="D14" i="2"/>
  <c r="G14" i="2" s="1"/>
  <c r="J14" i="2" s="1"/>
  <c r="D15" i="2"/>
  <c r="D16" i="2"/>
  <c r="G16" i="2" s="1"/>
  <c r="J16" i="2" s="1"/>
  <c r="D17" i="2"/>
  <c r="G17" i="2" s="1"/>
  <c r="J17" i="2" s="1"/>
  <c r="D18" i="2"/>
  <c r="G18" i="2" s="1"/>
  <c r="J18" i="2" s="1"/>
  <c r="D19" i="2"/>
  <c r="G19" i="2" s="1"/>
  <c r="J19" i="2" s="1"/>
  <c r="D20" i="2"/>
  <c r="G20" i="2" s="1"/>
  <c r="J20" i="2" s="1"/>
  <c r="D21" i="2"/>
  <c r="G21" i="2" s="1"/>
  <c r="J21" i="2" s="1"/>
  <c r="D22" i="2"/>
  <c r="D23" i="2"/>
  <c r="G23" i="2" s="1"/>
  <c r="J23" i="2" s="1"/>
  <c r="D24" i="2"/>
  <c r="G24" i="2" s="1"/>
  <c r="J24" i="2" s="1"/>
  <c r="D25" i="2"/>
  <c r="G25" i="2" s="1"/>
  <c r="J25" i="2" s="1"/>
  <c r="D26" i="2"/>
  <c r="G26" i="2" s="1"/>
  <c r="J26" i="2" s="1"/>
  <c r="D27" i="2"/>
  <c r="G27" i="2" s="1"/>
  <c r="J27" i="2" s="1"/>
  <c r="D28" i="2"/>
  <c r="G28" i="2" s="1"/>
  <c r="J28" i="2" s="1"/>
  <c r="D29" i="2"/>
  <c r="G29" i="2" s="1"/>
  <c r="J29" i="2" s="1"/>
  <c r="D30" i="2"/>
  <c r="G30" i="2" s="1"/>
  <c r="J30" i="2" s="1"/>
  <c r="D31" i="2"/>
  <c r="G31" i="2" s="1"/>
  <c r="J31" i="2" s="1"/>
  <c r="D6" i="2"/>
  <c r="G3" i="2"/>
  <c r="J3" i="2" s="1"/>
  <c r="G4" i="2"/>
  <c r="J4" i="2" s="1"/>
  <c r="G10" i="2"/>
  <c r="J10" i="2" s="1"/>
  <c r="G15" i="2"/>
  <c r="J15" i="2" s="1"/>
  <c r="G22" i="2"/>
  <c r="J22" i="2" s="1"/>
  <c r="G2" i="2"/>
  <c r="J2" i="2" s="1"/>
  <c r="E3" i="2"/>
  <c r="H3" i="2" s="1"/>
  <c r="E4" i="2"/>
  <c r="F4" i="2" s="1"/>
  <c r="E6" i="2"/>
  <c r="F6" i="2" s="1"/>
  <c r="E7" i="2"/>
  <c r="F7" i="2" s="1"/>
  <c r="E8" i="2"/>
  <c r="F8" i="2" s="1"/>
  <c r="E9" i="2"/>
  <c r="F9" i="2" s="1"/>
  <c r="E10" i="2"/>
  <c r="F10" i="2" s="1"/>
  <c r="E11" i="2"/>
  <c r="E12" i="2"/>
  <c r="E13" i="2"/>
  <c r="E14" i="2"/>
  <c r="F14" i="2" s="1"/>
  <c r="E15" i="2"/>
  <c r="H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E25" i="2"/>
  <c r="E26" i="2"/>
  <c r="F26" i="2" s="1"/>
  <c r="E27" i="2"/>
  <c r="H27" i="2" s="1"/>
  <c r="E28" i="2"/>
  <c r="F28" i="2" s="1"/>
  <c r="E29" i="2"/>
  <c r="F29" i="2" s="1"/>
  <c r="E30" i="2"/>
  <c r="F30" i="2" s="1"/>
  <c r="E31" i="2"/>
  <c r="F31" i="2" s="1"/>
  <c r="E2" i="2"/>
  <c r="F2" i="2" s="1"/>
  <c r="H23" i="2" l="1"/>
  <c r="H11" i="2"/>
  <c r="H5" i="2"/>
  <c r="H24" i="2"/>
  <c r="H12" i="2"/>
  <c r="H25" i="2"/>
  <c r="H13" i="2"/>
  <c r="F25" i="2"/>
  <c r="F13" i="2"/>
  <c r="F15" i="2"/>
  <c r="H22" i="2"/>
  <c r="H10" i="2"/>
  <c r="F27" i="2"/>
  <c r="F24" i="2"/>
  <c r="F12" i="2"/>
  <c r="H21" i="2"/>
  <c r="H9" i="2"/>
  <c r="F23" i="2"/>
  <c r="F11" i="2"/>
  <c r="H2" i="2"/>
  <c r="H20" i="2"/>
  <c r="H8" i="2"/>
  <c r="H31" i="2"/>
  <c r="H19" i="2"/>
  <c r="H7" i="2"/>
  <c r="H30" i="2"/>
  <c r="H18" i="2"/>
  <c r="F3" i="2"/>
  <c r="H29" i="2"/>
  <c r="H17" i="2"/>
  <c r="H4" i="2"/>
  <c r="H28" i="2"/>
  <c r="H16" i="2"/>
  <c r="H26" i="2"/>
  <c r="H14" i="2"/>
  <c r="H6" i="2" l="1"/>
  <c r="O2" i="2" s="1"/>
  <c r="G6" i="2"/>
  <c r="J6" i="2" s="1"/>
  <c r="O3" i="2" s="1"/>
</calcChain>
</file>

<file path=xl/sharedStrings.xml><?xml version="1.0" encoding="utf-8"?>
<sst xmlns="http://schemas.openxmlformats.org/spreadsheetml/2006/main" count="76" uniqueCount="57">
  <si>
    <t>이미지</t>
    <phoneticPr fontId="3" type="noConversion"/>
  </si>
  <si>
    <t>신고단가(RMB)</t>
    <phoneticPr fontId="3" type="noConversion"/>
  </si>
  <si>
    <t>부피</t>
  </si>
  <si>
    <t>미니체중계</t>
    <phoneticPr fontId="3" type="noConversion"/>
  </si>
  <si>
    <t>검정체중계</t>
    <phoneticPr fontId="3" type="noConversion"/>
  </si>
  <si>
    <t>아날로그카운터기</t>
    <phoneticPr fontId="3" type="noConversion"/>
  </si>
  <si>
    <t>한박스수량</t>
    <phoneticPr fontId="1" type="noConversion"/>
  </si>
  <si>
    <t>매입단가(RMB)</t>
    <phoneticPr fontId="1" type="noConversion"/>
  </si>
  <si>
    <t>거래처명</t>
    <phoneticPr fontId="1" type="noConversion"/>
  </si>
  <si>
    <t>제품명</t>
    <phoneticPr fontId="1" type="noConversion"/>
  </si>
  <si>
    <t>TL0001</t>
    <phoneticPr fontId="1" type="noConversion"/>
  </si>
  <si>
    <t>모델번호</t>
    <phoneticPr fontId="1" type="noConversion"/>
  </si>
  <si>
    <t>미니체중계</t>
    <phoneticPr fontId="1" type="noConversion"/>
  </si>
  <si>
    <t>검정체중계</t>
    <phoneticPr fontId="1" type="noConversion"/>
  </si>
  <si>
    <t>아날로그카운터기</t>
    <phoneticPr fontId="1" type="noConversion"/>
  </si>
  <si>
    <t>휴대형전자저울</t>
    <phoneticPr fontId="1" type="noConversion"/>
  </si>
  <si>
    <t>明衡</t>
    <phoneticPr fontId="3" type="noConversion"/>
  </si>
  <si>
    <t>Guangzhou</t>
    <phoneticPr fontId="1" type="noConversion"/>
  </si>
  <si>
    <t>MH-999</t>
    <phoneticPr fontId="1" type="noConversion"/>
  </si>
  <si>
    <t>衡之翔</t>
    <phoneticPr fontId="3" type="noConversion"/>
  </si>
  <si>
    <r>
      <t>芯</t>
    </r>
    <r>
      <rPr>
        <sz val="9"/>
        <color rgb="FF000000"/>
        <rFont val="SimSun"/>
        <family val="3"/>
        <charset val="134"/>
      </rPr>
      <t>硕</t>
    </r>
    <phoneticPr fontId="3" type="noConversion"/>
  </si>
  <si>
    <t>수입수량</t>
    <phoneticPr fontId="1" type="noConversion"/>
  </si>
  <si>
    <t>박스개수</t>
    <phoneticPr fontId="1" type="noConversion"/>
  </si>
  <si>
    <t>총가격(위안)</t>
    <phoneticPr fontId="1" type="noConversion"/>
  </si>
  <si>
    <t>거래처</t>
    <phoneticPr fontId="1" type="noConversion"/>
  </si>
  <si>
    <t>부피</t>
    <phoneticPr fontId="1" type="noConversion"/>
  </si>
  <si>
    <t>이미지</t>
    <phoneticPr fontId="1" type="noConversion"/>
  </si>
  <si>
    <t>매입단가</t>
    <phoneticPr fontId="1" type="noConversion"/>
  </si>
  <si>
    <t>신고단가</t>
    <phoneticPr fontId="1" type="noConversion"/>
  </si>
  <si>
    <t>입고예정일</t>
    <phoneticPr fontId="1" type="noConversion"/>
  </si>
  <si>
    <t>마이토우</t>
    <phoneticPr fontId="1" type="noConversion"/>
  </si>
  <si>
    <t>TL0001</t>
  </si>
  <si>
    <t>MH-500</t>
  </si>
  <si>
    <t>MH-500</t>
    <phoneticPr fontId="1" type="noConversion"/>
  </si>
  <si>
    <t>포켓형전자저울</t>
    <phoneticPr fontId="1" type="noConversion"/>
  </si>
  <si>
    <t>MH-500D</t>
    <phoneticPr fontId="1" type="noConversion"/>
  </si>
  <si>
    <t>WH-B06</t>
  </si>
  <si>
    <t>WH-B06</t>
    <phoneticPr fontId="1" type="noConversion"/>
  </si>
  <si>
    <t>1kg 주방저울</t>
    <phoneticPr fontId="1" type="noConversion"/>
  </si>
  <si>
    <t>메모</t>
    <phoneticPr fontId="1" type="noConversion"/>
  </si>
  <si>
    <t>박스당수량 및 매입단가등 정보재확인 요함</t>
    <phoneticPr fontId="1" type="noConversion"/>
  </si>
  <si>
    <t>더블클립15mm (60개들이)</t>
  </si>
  <si>
    <t>더블클립15mm (60개들이)</t>
    <phoneticPr fontId="1" type="noConversion"/>
  </si>
  <si>
    <t>더블클립60mm (6개들이)</t>
    <phoneticPr fontId="1" type="noConversion"/>
  </si>
  <si>
    <t>더블클립50mm (12개들이)</t>
    <phoneticPr fontId="1" type="noConversion"/>
  </si>
  <si>
    <t>더블클립41mm (24개들이)</t>
    <phoneticPr fontId="1" type="noConversion"/>
  </si>
  <si>
    <t>더블클립25mm (48개들이)</t>
    <phoneticPr fontId="1" type="noConversion"/>
  </si>
  <si>
    <t>더블클립19mm (40개들이)</t>
    <phoneticPr fontId="1" type="noConversion"/>
  </si>
  <si>
    <t>华杰</t>
    <phoneticPr fontId="3" type="noConversion"/>
  </si>
  <si>
    <t>WH-A17</t>
  </si>
  <si>
    <t>WH-A17</t>
    <phoneticPr fontId="1" type="noConversion"/>
  </si>
  <si>
    <t>휴대용 간이 손저울</t>
    <phoneticPr fontId="1" type="noConversion"/>
  </si>
  <si>
    <t>합계금액</t>
    <phoneticPr fontId="1" type="noConversion"/>
  </si>
  <si>
    <t>부피합계</t>
    <phoneticPr fontId="1" type="noConversion"/>
  </si>
  <si>
    <t>코바늘13셋트</t>
    <phoneticPr fontId="1" type="noConversion"/>
  </si>
  <si>
    <t>코바늘13종셋트</t>
    <phoneticPr fontId="1" type="noConversion"/>
  </si>
  <si>
    <t>아날로그주방저울화이트2kg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</si>
</sst>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9"/>
      <color rgb="FF000000"/>
      <name val="굴림"/>
      <family val="3"/>
      <charset val="129"/>
    </font>
    <font>
      <sz val="9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9"/>
      <color rgb="FF00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14</xdr:row>
      <xdr:rowOff>101600</xdr:rowOff>
    </xdr:from>
    <xdr:to>
      <xdr:col>2</xdr:col>
      <xdr:colOff>918200</xdr:colOff>
      <xdr:row>14</xdr:row>
      <xdr:rowOff>824864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EF6B78-D8F2-4711-A5FA-76BE9CD7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450" y="330200"/>
          <a:ext cx="892800" cy="723264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7</xdr:row>
      <xdr:rowOff>25400</xdr:rowOff>
    </xdr:from>
    <xdr:to>
      <xdr:col>2</xdr:col>
      <xdr:colOff>914931</xdr:colOff>
      <xdr:row>7</xdr:row>
      <xdr:rowOff>895350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2148E8-7E62-4B4E-BD5A-57EAAB1B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1168400"/>
          <a:ext cx="883181" cy="86995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</xdr:row>
      <xdr:rowOff>19050</xdr:rowOff>
    </xdr:from>
    <xdr:to>
      <xdr:col>2</xdr:col>
      <xdr:colOff>916638</xdr:colOff>
      <xdr:row>15</xdr:row>
      <xdr:rowOff>901700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CD2024B-DDF8-4576-A2F3-9370A5118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450" y="2076450"/>
          <a:ext cx="891238" cy="8826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4</xdr:row>
      <xdr:rowOff>114300</xdr:rowOff>
    </xdr:from>
    <xdr:to>
      <xdr:col>2</xdr:col>
      <xdr:colOff>825500</xdr:colOff>
      <xdr:row>4</xdr:row>
      <xdr:rowOff>812800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731ED9B-26CF-452E-97F6-6832ABEBC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3086100"/>
          <a:ext cx="698500" cy="6985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</xdr:row>
      <xdr:rowOff>57150</xdr:rowOff>
    </xdr:from>
    <xdr:to>
      <xdr:col>2</xdr:col>
      <xdr:colOff>876300</xdr:colOff>
      <xdr:row>3</xdr:row>
      <xdr:rowOff>876300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DD9569F-A6ED-46CD-9863-AA40396F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943350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</xdr:row>
      <xdr:rowOff>63500</xdr:rowOff>
    </xdr:from>
    <xdr:to>
      <xdr:col>2</xdr:col>
      <xdr:colOff>869950</xdr:colOff>
      <xdr:row>1</xdr:row>
      <xdr:rowOff>857250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BE9BF9B-8AA0-4AD6-9C9C-190792206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864100"/>
          <a:ext cx="793750" cy="7937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2</xdr:row>
      <xdr:rowOff>63500</xdr:rowOff>
    </xdr:from>
    <xdr:ext cx="793750" cy="793750"/>
    <xdr:pic>
      <xdr:nvPicPr>
        <xdr:cNvPr id="6" name="그림 5">
          <a:extLst>
            <a:ext uri="{FF2B5EF4-FFF2-40B4-BE49-F238E27FC236}">
              <a16:creationId xmlns:a16="http://schemas.microsoft.com/office/drawing/2014/main" id="{E3115914-DD2F-4201-AB44-0297FA68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864100"/>
          <a:ext cx="793750" cy="793750"/>
        </a:xfrm>
        <a:prstGeom prst="rect">
          <a:avLst/>
        </a:prstGeom>
      </xdr:spPr>
    </xdr:pic>
    <xdr:clientData/>
  </xdr:oneCellAnchor>
  <xdr:twoCellAnchor editAs="oneCell">
    <xdr:from>
      <xdr:col>2</xdr:col>
      <xdr:colOff>31750</xdr:colOff>
      <xdr:row>6</xdr:row>
      <xdr:rowOff>25400</xdr:rowOff>
    </xdr:from>
    <xdr:to>
      <xdr:col>2</xdr:col>
      <xdr:colOff>901700</xdr:colOff>
      <xdr:row>6</xdr:row>
      <xdr:rowOff>895350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3CE1D2B-EE4C-4CC8-9A6C-379B2DE28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9150" y="6654800"/>
          <a:ext cx="869950" cy="86995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</xdr:row>
      <xdr:rowOff>88901</xdr:rowOff>
    </xdr:from>
    <xdr:to>
      <xdr:col>2</xdr:col>
      <xdr:colOff>918340</xdr:colOff>
      <xdr:row>8</xdr:row>
      <xdr:rowOff>825501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BE63D4B-24E1-4F81-8BD0-B48DECA4F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9050" y="7632701"/>
          <a:ext cx="89294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9</xdr:row>
      <xdr:rowOff>88900</xdr:rowOff>
    </xdr:from>
    <xdr:to>
      <xdr:col>2</xdr:col>
      <xdr:colOff>924690</xdr:colOff>
      <xdr:row>9</xdr:row>
      <xdr:rowOff>825500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9E98DD3-811A-491D-877D-EA5457E7A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5400" y="8547100"/>
          <a:ext cx="892940" cy="736600"/>
        </a:xfrm>
        <a:prstGeom prst="rect">
          <a:avLst/>
        </a:prstGeom>
      </xdr:spPr>
    </xdr:pic>
    <xdr:clientData/>
  </xdr:twoCellAnchor>
  <xdr:oneCellAnchor>
    <xdr:from>
      <xdr:col>2</xdr:col>
      <xdr:colOff>31750</xdr:colOff>
      <xdr:row>10</xdr:row>
      <xdr:rowOff>88900</xdr:rowOff>
    </xdr:from>
    <xdr:ext cx="892940" cy="736600"/>
    <xdr:pic>
      <xdr:nvPicPr>
        <xdr:cNvPr id="12" name="그림 11">
          <a:extLst>
            <a:ext uri="{FF2B5EF4-FFF2-40B4-BE49-F238E27FC236}">
              <a16:creationId xmlns:a16="http://schemas.microsoft.com/office/drawing/2014/main" id="{C94E899C-6C87-4AC0-ADBA-0642350BA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5400" y="8547100"/>
          <a:ext cx="892940" cy="736600"/>
        </a:xfrm>
        <a:prstGeom prst="rect">
          <a:avLst/>
        </a:prstGeom>
      </xdr:spPr>
    </xdr:pic>
    <xdr:clientData/>
  </xdr:oneCellAnchor>
  <xdr:oneCellAnchor>
    <xdr:from>
      <xdr:col>2</xdr:col>
      <xdr:colOff>31750</xdr:colOff>
      <xdr:row>11</xdr:row>
      <xdr:rowOff>88900</xdr:rowOff>
    </xdr:from>
    <xdr:ext cx="892940" cy="736600"/>
    <xdr:pic>
      <xdr:nvPicPr>
        <xdr:cNvPr id="13" name="그림 12">
          <a:extLst>
            <a:ext uri="{FF2B5EF4-FFF2-40B4-BE49-F238E27FC236}">
              <a16:creationId xmlns:a16="http://schemas.microsoft.com/office/drawing/2014/main" id="{86CC2518-D2EC-421F-B1B1-FD35F27E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5400" y="8547100"/>
          <a:ext cx="892940" cy="736600"/>
        </a:xfrm>
        <a:prstGeom prst="rect">
          <a:avLst/>
        </a:prstGeom>
      </xdr:spPr>
    </xdr:pic>
    <xdr:clientData/>
  </xdr:oneCellAnchor>
  <xdr:oneCellAnchor>
    <xdr:from>
      <xdr:col>2</xdr:col>
      <xdr:colOff>31750</xdr:colOff>
      <xdr:row>12</xdr:row>
      <xdr:rowOff>88900</xdr:rowOff>
    </xdr:from>
    <xdr:ext cx="892940" cy="736600"/>
    <xdr:pic>
      <xdr:nvPicPr>
        <xdr:cNvPr id="14" name="그림 13">
          <a:extLst>
            <a:ext uri="{FF2B5EF4-FFF2-40B4-BE49-F238E27FC236}">
              <a16:creationId xmlns:a16="http://schemas.microsoft.com/office/drawing/2014/main" id="{6614FA2D-DBF9-45B2-9AC4-B3BF6E0C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5400" y="8547100"/>
          <a:ext cx="892940" cy="736600"/>
        </a:xfrm>
        <a:prstGeom prst="rect">
          <a:avLst/>
        </a:prstGeom>
      </xdr:spPr>
    </xdr:pic>
    <xdr:clientData/>
  </xdr:oneCellAnchor>
  <xdr:oneCellAnchor>
    <xdr:from>
      <xdr:col>2</xdr:col>
      <xdr:colOff>31750</xdr:colOff>
      <xdr:row>13</xdr:row>
      <xdr:rowOff>88900</xdr:rowOff>
    </xdr:from>
    <xdr:ext cx="892940" cy="736600"/>
    <xdr:pic>
      <xdr:nvPicPr>
        <xdr:cNvPr id="15" name="그림 14">
          <a:extLst>
            <a:ext uri="{FF2B5EF4-FFF2-40B4-BE49-F238E27FC236}">
              <a16:creationId xmlns:a16="http://schemas.microsoft.com/office/drawing/2014/main" id="{943A0FDE-C761-4260-A652-56BCE2B48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5400" y="8547100"/>
          <a:ext cx="892940" cy="736600"/>
        </a:xfrm>
        <a:prstGeom prst="rect">
          <a:avLst/>
        </a:prstGeom>
      </xdr:spPr>
    </xdr:pic>
    <xdr:clientData/>
  </xdr:oneCellAnchor>
  <xdr:twoCellAnchor editAs="oneCell">
    <xdr:from>
      <xdr:col>2</xdr:col>
      <xdr:colOff>44451</xdr:colOff>
      <xdr:row>5</xdr:row>
      <xdr:rowOff>31751</xdr:rowOff>
    </xdr:from>
    <xdr:to>
      <xdr:col>2</xdr:col>
      <xdr:colOff>895350</xdr:colOff>
      <xdr:row>5</xdr:row>
      <xdr:rowOff>882650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A0BDC59-223C-430A-B791-5EFD6F2E9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1651" y="13061951"/>
          <a:ext cx="850899" cy="850899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</xdr:row>
      <xdr:rowOff>12700</xdr:rowOff>
    </xdr:from>
    <xdr:to>
      <xdr:col>2</xdr:col>
      <xdr:colOff>914400</xdr:colOff>
      <xdr:row>17</xdr:row>
      <xdr:rowOff>901700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9730ED5-7D4D-BE55-2722-63878548C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14871700"/>
          <a:ext cx="889000" cy="889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16</xdr:row>
      <xdr:rowOff>31750</xdr:rowOff>
    </xdr:from>
    <xdr:to>
      <xdr:col>2</xdr:col>
      <xdr:colOff>901700</xdr:colOff>
      <xdr:row>16</xdr:row>
      <xdr:rowOff>895350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BCB58E6A-4256-947D-6487-31DA50C48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5300" y="13976350"/>
          <a:ext cx="863600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9931-5634-4CEA-8EF9-64EF0C83E318}">
  <dimension ref="A1:L18"/>
  <sheetViews>
    <sheetView tabSelected="1" workbookViewId="0">
      <pane ySplit="1" topLeftCell="A11" activePane="bottomLeft" state="frozen"/>
      <selection pane="bottomLeft" activeCell="I19" sqref="I19"/>
    </sheetView>
  </sheetViews>
  <sheetFormatPr defaultRowHeight="72" customHeight="1" x14ac:dyDescent="0.45"/>
  <cols>
    <col min="1" max="2" width="19.6640625" style="4" bestFit="1" customWidth="1"/>
    <col min="3" max="3" width="12.33203125" style="4" customWidth="1"/>
    <col min="4" max="4" width="9.08203125" style="4" bestFit="1" customWidth="1"/>
    <col min="5" max="6" width="12.1640625" style="4" bestFit="1" customWidth="1"/>
    <col min="7" max="8" width="8.6640625" style="4"/>
    <col min="9" max="9" width="31.6640625" style="4" bestFit="1" customWidth="1"/>
    <col min="10" max="16384" width="8.6640625" style="3"/>
  </cols>
  <sheetData>
    <row r="1" spans="1:12" ht="18" customHeight="1" x14ac:dyDescent="0.45">
      <c r="A1" s="7" t="s">
        <v>11</v>
      </c>
      <c r="B1" s="8" t="s">
        <v>9</v>
      </c>
      <c r="C1" s="8" t="s">
        <v>0</v>
      </c>
      <c r="D1" s="8" t="s">
        <v>6</v>
      </c>
      <c r="E1" s="8" t="s">
        <v>7</v>
      </c>
      <c r="F1" s="8" t="s">
        <v>1</v>
      </c>
      <c r="G1" s="8" t="s">
        <v>2</v>
      </c>
      <c r="H1" s="8" t="s">
        <v>8</v>
      </c>
      <c r="I1" s="7" t="s">
        <v>39</v>
      </c>
    </row>
    <row r="2" spans="1:12" ht="72" customHeight="1" x14ac:dyDescent="0.45">
      <c r="A2" s="2" t="s">
        <v>33</v>
      </c>
      <c r="B2" s="2" t="s">
        <v>34</v>
      </c>
      <c r="C2" s="2"/>
      <c r="D2" s="2">
        <v>100</v>
      </c>
      <c r="E2" s="2">
        <v>9.5</v>
      </c>
      <c r="F2" s="2">
        <v>9.5</v>
      </c>
      <c r="G2" s="2">
        <v>0.03</v>
      </c>
      <c r="H2" s="2" t="s">
        <v>17</v>
      </c>
      <c r="I2" s="2"/>
    </row>
    <row r="3" spans="1:12" ht="72" customHeight="1" x14ac:dyDescent="0.45">
      <c r="A3" s="2" t="s">
        <v>35</v>
      </c>
      <c r="B3" s="2" t="s">
        <v>34</v>
      </c>
      <c r="C3" s="2"/>
      <c r="D3" s="2">
        <v>100</v>
      </c>
      <c r="E3" s="2">
        <v>14</v>
      </c>
      <c r="F3" s="2">
        <v>14</v>
      </c>
      <c r="G3" s="2">
        <v>0.03</v>
      </c>
      <c r="H3" s="2" t="s">
        <v>17</v>
      </c>
      <c r="I3" s="2"/>
    </row>
    <row r="4" spans="1:12" ht="72" customHeight="1" x14ac:dyDescent="0.45">
      <c r="A4" s="2" t="s">
        <v>18</v>
      </c>
      <c r="B4" s="2" t="s">
        <v>15</v>
      </c>
      <c r="C4" s="2"/>
      <c r="D4" s="2">
        <v>60</v>
      </c>
      <c r="E4" s="2">
        <v>17</v>
      </c>
      <c r="F4" s="2">
        <v>17</v>
      </c>
      <c r="G4" s="2">
        <v>0.05</v>
      </c>
      <c r="H4" s="1" t="s">
        <v>16</v>
      </c>
      <c r="I4" s="2"/>
    </row>
    <row r="5" spans="1:12" ht="72" customHeight="1" x14ac:dyDescent="0.45">
      <c r="A5" s="2" t="s">
        <v>10</v>
      </c>
      <c r="B5" s="2" t="s">
        <v>15</v>
      </c>
      <c r="C5" s="2"/>
      <c r="D5" s="2">
        <v>100</v>
      </c>
      <c r="E5" s="2">
        <v>40</v>
      </c>
      <c r="F5" s="2">
        <v>40</v>
      </c>
      <c r="G5" s="2">
        <v>0.1</v>
      </c>
      <c r="H5" s="2" t="s">
        <v>17</v>
      </c>
      <c r="I5" s="2"/>
    </row>
    <row r="6" spans="1:12" ht="72" customHeight="1" x14ac:dyDescent="0.45">
      <c r="A6" s="2" t="s">
        <v>50</v>
      </c>
      <c r="B6" s="2" t="s">
        <v>51</v>
      </c>
      <c r="C6" s="2"/>
      <c r="D6" s="2">
        <v>200</v>
      </c>
      <c r="E6" s="2">
        <v>12</v>
      </c>
      <c r="F6" s="2">
        <v>12</v>
      </c>
      <c r="G6" s="2">
        <v>0.1</v>
      </c>
      <c r="H6" s="2"/>
      <c r="I6" s="2" t="s">
        <v>40</v>
      </c>
      <c r="L6" s="5"/>
    </row>
    <row r="7" spans="1:12" ht="72" customHeight="1" x14ac:dyDescent="0.45">
      <c r="A7" s="2" t="s">
        <v>37</v>
      </c>
      <c r="B7" s="2" t="s">
        <v>38</v>
      </c>
      <c r="C7" s="2"/>
      <c r="D7" s="2">
        <v>40</v>
      </c>
      <c r="E7" s="2">
        <v>21.5</v>
      </c>
      <c r="F7" s="2">
        <v>21.5</v>
      </c>
      <c r="G7" s="2">
        <v>0.1</v>
      </c>
      <c r="H7" s="2"/>
      <c r="I7" s="2" t="s">
        <v>40</v>
      </c>
      <c r="L7" s="5"/>
    </row>
    <row r="8" spans="1:12" ht="72" customHeight="1" x14ac:dyDescent="0.45">
      <c r="A8" s="2" t="s">
        <v>13</v>
      </c>
      <c r="B8" s="1" t="s">
        <v>4</v>
      </c>
      <c r="C8" s="1"/>
      <c r="D8" s="1">
        <v>10</v>
      </c>
      <c r="E8" s="1">
        <v>15</v>
      </c>
      <c r="F8" s="2">
        <v>15</v>
      </c>
      <c r="G8" s="1">
        <v>0.03</v>
      </c>
      <c r="H8" s="1" t="s">
        <v>20</v>
      </c>
      <c r="I8" s="2"/>
    </row>
    <row r="9" spans="1:12" ht="72" customHeight="1" x14ac:dyDescent="0.45">
      <c r="A9" s="2" t="s">
        <v>42</v>
      </c>
      <c r="B9" s="2" t="s">
        <v>42</v>
      </c>
      <c r="C9" s="2"/>
      <c r="D9" s="2">
        <v>191</v>
      </c>
      <c r="E9" s="2">
        <v>3.5</v>
      </c>
      <c r="F9" s="2">
        <v>3.5</v>
      </c>
      <c r="G9" s="2">
        <v>0.08</v>
      </c>
      <c r="H9" s="6" t="s">
        <v>48</v>
      </c>
      <c r="I9" s="2"/>
    </row>
    <row r="10" spans="1:12" ht="72" customHeight="1" x14ac:dyDescent="0.45">
      <c r="A10" s="2" t="s">
        <v>47</v>
      </c>
      <c r="B10" s="2" t="s">
        <v>47</v>
      </c>
      <c r="C10" s="2"/>
      <c r="D10" s="2">
        <v>191</v>
      </c>
      <c r="E10" s="2">
        <v>2.8</v>
      </c>
      <c r="F10" s="2">
        <v>2.8</v>
      </c>
      <c r="G10" s="2">
        <v>0.06</v>
      </c>
      <c r="H10" s="6" t="s">
        <v>48</v>
      </c>
      <c r="I10" s="2"/>
    </row>
    <row r="11" spans="1:12" ht="72" customHeight="1" x14ac:dyDescent="0.45">
      <c r="A11" s="2" t="s">
        <v>46</v>
      </c>
      <c r="B11" s="2" t="s">
        <v>46</v>
      </c>
      <c r="C11" s="2"/>
      <c r="D11" s="2">
        <v>95</v>
      </c>
      <c r="E11" s="2">
        <v>4.9000000000000004</v>
      </c>
      <c r="F11" s="2">
        <v>4.9000000000000004</v>
      </c>
      <c r="G11" s="2">
        <v>0.05</v>
      </c>
      <c r="H11" s="6" t="s">
        <v>48</v>
      </c>
      <c r="I11" s="2"/>
    </row>
    <row r="12" spans="1:12" ht="72" customHeight="1" x14ac:dyDescent="0.45">
      <c r="A12" s="2" t="s">
        <v>45</v>
      </c>
      <c r="B12" s="2" t="s">
        <v>45</v>
      </c>
      <c r="C12" s="2"/>
      <c r="D12" s="2">
        <v>47</v>
      </c>
      <c r="E12" s="2">
        <v>6</v>
      </c>
      <c r="F12" s="2">
        <v>6</v>
      </c>
      <c r="G12" s="2">
        <v>0.05</v>
      </c>
      <c r="H12" s="6" t="s">
        <v>48</v>
      </c>
      <c r="I12" s="2"/>
    </row>
    <row r="13" spans="1:12" ht="72" customHeight="1" x14ac:dyDescent="0.45">
      <c r="A13" s="2" t="s">
        <v>44</v>
      </c>
      <c r="B13" s="2" t="s">
        <v>44</v>
      </c>
      <c r="C13" s="2"/>
      <c r="D13" s="2">
        <v>47</v>
      </c>
      <c r="E13" s="2">
        <v>4.5999999999999996</v>
      </c>
      <c r="F13" s="2">
        <v>4.5999999999999996</v>
      </c>
      <c r="G13" s="2">
        <v>0.05</v>
      </c>
      <c r="H13" s="6" t="s">
        <v>48</v>
      </c>
      <c r="I13" s="2"/>
    </row>
    <row r="14" spans="1:12" ht="72" customHeight="1" x14ac:dyDescent="0.45">
      <c r="A14" s="2" t="s">
        <v>43</v>
      </c>
      <c r="B14" s="2" t="s">
        <v>43</v>
      </c>
      <c r="C14" s="2"/>
      <c r="D14" s="2">
        <v>47</v>
      </c>
      <c r="E14" s="2">
        <v>9.3000000000000007</v>
      </c>
      <c r="F14" s="2">
        <v>9.3000000000000007</v>
      </c>
      <c r="G14" s="2">
        <v>0.05</v>
      </c>
      <c r="H14" s="6" t="s">
        <v>48</v>
      </c>
      <c r="I14" s="2"/>
    </row>
    <row r="15" spans="1:12" ht="72" customHeight="1" x14ac:dyDescent="0.45">
      <c r="A15" s="2" t="s">
        <v>12</v>
      </c>
      <c r="B15" s="1" t="s">
        <v>3</v>
      </c>
      <c r="C15" s="1"/>
      <c r="D15" s="1">
        <v>30</v>
      </c>
      <c r="E15" s="1">
        <v>23</v>
      </c>
      <c r="F15" s="1">
        <v>23</v>
      </c>
      <c r="G15" s="1">
        <v>0.03</v>
      </c>
      <c r="H15" s="1" t="s">
        <v>19</v>
      </c>
      <c r="I15" s="2"/>
    </row>
    <row r="16" spans="1:12" ht="72" customHeight="1" x14ac:dyDescent="0.45">
      <c r="A16" s="2" t="s">
        <v>14</v>
      </c>
      <c r="B16" s="1" t="s">
        <v>5</v>
      </c>
      <c r="C16" s="1"/>
      <c r="D16" s="1">
        <v>240</v>
      </c>
      <c r="E16" s="1">
        <v>3</v>
      </c>
      <c r="F16" s="1">
        <v>3</v>
      </c>
      <c r="G16" s="1">
        <v>3.9E-2</v>
      </c>
      <c r="H16" s="2"/>
      <c r="I16" s="2"/>
    </row>
    <row r="17" spans="1:5" ht="72" customHeight="1" x14ac:dyDescent="0.45">
      <c r="A17" s="4" t="s">
        <v>54</v>
      </c>
      <c r="B17" s="4" t="s">
        <v>55</v>
      </c>
      <c r="D17" s="4">
        <v>50</v>
      </c>
      <c r="E17" s="4">
        <v>7.97</v>
      </c>
    </row>
    <row r="18" spans="1:5" ht="72" customHeight="1" x14ac:dyDescent="0.45">
      <c r="A18" s="4" t="s">
        <v>56</v>
      </c>
      <c r="B18" s="4" t="s">
        <v>56</v>
      </c>
      <c r="E18" s="4">
        <v>6.6</v>
      </c>
    </row>
  </sheetData>
  <sortState xmlns:xlrd2="http://schemas.microsoft.com/office/spreadsheetml/2017/richdata2" ref="A2:I16">
    <sortCondition ref="A1:A16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71F8-3E2B-4A14-A9C8-B37588A327AC}">
  <dimension ref="A1:O31"/>
  <sheetViews>
    <sheetView workbookViewId="0">
      <selection activeCell="A7" sqref="A7"/>
    </sheetView>
  </sheetViews>
  <sheetFormatPr defaultRowHeight="18" customHeight="1" x14ac:dyDescent="0.45"/>
  <cols>
    <col min="1" max="2" width="19.6640625" style="4" bestFit="1" customWidth="1"/>
    <col min="3" max="16384" width="8.6640625" style="4"/>
  </cols>
  <sheetData>
    <row r="1" spans="1:15" ht="18" customHeight="1" x14ac:dyDescent="0.45">
      <c r="A1" s="4" t="s">
        <v>11</v>
      </c>
      <c r="B1" s="4" t="s">
        <v>9</v>
      </c>
      <c r="C1" s="4" t="s">
        <v>26</v>
      </c>
      <c r="D1" s="4" t="s">
        <v>21</v>
      </c>
      <c r="E1" s="4" t="s">
        <v>27</v>
      </c>
      <c r="F1" s="4" t="s">
        <v>28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29</v>
      </c>
      <c r="L1" s="4" t="s">
        <v>30</v>
      </c>
    </row>
    <row r="2" spans="1:15" ht="18" customHeight="1" x14ac:dyDescent="0.45">
      <c r="A2" s="4" t="s">
        <v>31</v>
      </c>
      <c r="B2" s="4" t="str">
        <f>IFERROR(VLOOKUP(A2,제품데이터!A:I,2,0),"")</f>
        <v>휴대형전자저울</v>
      </c>
      <c r="D2" s="4">
        <v>200</v>
      </c>
      <c r="E2" s="4">
        <f>IFERROR(VLOOKUP(A2,제품데이터!$A:$H,5,0),"")</f>
        <v>40</v>
      </c>
      <c r="F2" s="4">
        <f>IFERROR(E2*1,"")</f>
        <v>40</v>
      </c>
      <c r="G2" s="4">
        <f>IFERROR(D2/VLOOKUP(A2,제품데이터!$A:$H,4,0),"")</f>
        <v>2</v>
      </c>
      <c r="H2" s="4">
        <f>IFERROR(D2*E2,"")</f>
        <v>8000</v>
      </c>
      <c r="I2" s="4" t="str">
        <f>IFERROR(VLOOKUP(A2,제품데이터!$A:$H,8,0),"")</f>
        <v>Guangzhou</v>
      </c>
      <c r="J2" s="4">
        <f>IFERROR(G2*VLOOKUP(A2,제품데이터!$A:$H,7,0),"")</f>
        <v>0.2</v>
      </c>
      <c r="N2" s="4" t="s">
        <v>52</v>
      </c>
      <c r="O2" s="4">
        <f>SUM(H2:H30)</f>
        <v>12878.5</v>
      </c>
    </row>
    <row r="3" spans="1:15" ht="18" customHeight="1" x14ac:dyDescent="0.45">
      <c r="A3" s="4" t="s">
        <v>32</v>
      </c>
      <c r="B3" s="4" t="str">
        <f>IFERROR(VLOOKUP(A3,제품데이터!A:I,2,0),"")</f>
        <v>포켓형전자저울</v>
      </c>
      <c r="D3" s="4">
        <v>100</v>
      </c>
      <c r="E3" s="4">
        <f>IFERROR(VLOOKUP(A3,제품데이터!$A:$H,5,0),"")</f>
        <v>9.5</v>
      </c>
      <c r="F3" s="4">
        <f>IFERROR(E3*1,"")</f>
        <v>9.5</v>
      </c>
      <c r="G3" s="4">
        <f>IFERROR(D3/VLOOKUP(A3,제품데이터!$A:$H,4,0),"")</f>
        <v>1</v>
      </c>
      <c r="H3" s="4">
        <f t="shared" ref="H3:H31" si="0">IFERROR(D3*E3,"")</f>
        <v>950</v>
      </c>
      <c r="I3" s="4" t="str">
        <f>IFERROR(VLOOKUP(A3,제품데이터!$A:$H,8,0),"")</f>
        <v>Guangzhou</v>
      </c>
      <c r="J3" s="4">
        <f>IFERROR(G3*VLOOKUP(A3,제품데이터!$A:$H,7,0),"")</f>
        <v>0.03</v>
      </c>
      <c r="N3" s="4" t="s">
        <v>53</v>
      </c>
      <c r="O3" s="4">
        <f>SUM(J2:J30)</f>
        <v>0.51</v>
      </c>
    </row>
    <row r="4" spans="1:15" ht="18" customHeight="1" x14ac:dyDescent="0.45">
      <c r="A4" s="4" t="s">
        <v>36</v>
      </c>
      <c r="B4" s="4" t="str">
        <f>IFERROR(VLOOKUP(A4,제품데이터!A:I,2,0),"")</f>
        <v>1kg 주방저울</v>
      </c>
      <c r="D4" s="4">
        <v>40</v>
      </c>
      <c r="E4" s="4">
        <f>IFERROR(VLOOKUP(A4,제품데이터!$A:$H,5,0),"")</f>
        <v>21.5</v>
      </c>
      <c r="F4" s="4">
        <f t="shared" ref="F4:F31" si="1">IFERROR(E4*1,"")</f>
        <v>21.5</v>
      </c>
      <c r="G4" s="4">
        <f>IFERROR(D4/VLOOKUP(A4,제품데이터!$A:$H,4,0),"")</f>
        <v>1</v>
      </c>
      <c r="H4" s="4">
        <f t="shared" si="0"/>
        <v>860</v>
      </c>
      <c r="J4" s="4">
        <f>IFERROR(G4*VLOOKUP(A4,제품데이터!$A:$H,7,0),"")</f>
        <v>0.1</v>
      </c>
    </row>
    <row r="5" spans="1:15" ht="18" customHeight="1" x14ac:dyDescent="0.45">
      <c r="A5" s="4" t="s">
        <v>49</v>
      </c>
      <c r="B5" s="4" t="str">
        <f>IFERROR(VLOOKUP(A5,제품데이터!A:I,2,0),"")</f>
        <v>휴대용 간이 손저울</v>
      </c>
      <c r="D5" s="4">
        <f>IFERROR(VLOOKUP(A5,제품데이터!$A:$H,4,0),"")</f>
        <v>200</v>
      </c>
      <c r="E5" s="4">
        <f>IFERROR(VLOOKUP(A5,제품데이터!$A:$H,5,0),"")</f>
        <v>12</v>
      </c>
      <c r="F5" s="4">
        <f t="shared" si="1"/>
        <v>12</v>
      </c>
      <c r="G5" s="4">
        <f>IFERROR(D5/VLOOKUP(A5,제품데이터!$A:$H,4,0),"")</f>
        <v>1</v>
      </c>
      <c r="H5" s="4">
        <f t="shared" si="0"/>
        <v>2400</v>
      </c>
      <c r="J5" s="4">
        <f>IFERROR(G5*VLOOKUP(A5,제품데이터!$A:$H,7,0),"")</f>
        <v>0.1</v>
      </c>
    </row>
    <row r="6" spans="1:15" ht="18" customHeight="1" x14ac:dyDescent="0.45">
      <c r="A6" s="4" t="s">
        <v>41</v>
      </c>
      <c r="B6" s="4" t="str">
        <f>IFERROR(VLOOKUP(A6,제품데이터!A:I,2,0),"")</f>
        <v>더블클립15mm (60개들이)</v>
      </c>
      <c r="D6" s="4">
        <f>IFERROR(VLOOKUP(A6,제품데이터!$A:$H,4,0),"")</f>
        <v>191</v>
      </c>
      <c r="E6" s="4">
        <f>IFERROR(VLOOKUP(A6,제품데이터!$A:$H,5,0),"")</f>
        <v>3.5</v>
      </c>
      <c r="F6" s="4">
        <f t="shared" si="1"/>
        <v>3.5</v>
      </c>
      <c r="G6" s="4">
        <f>IFERROR(D6/VLOOKUP(A6,제품데이터!$A:$H,4,0),"")</f>
        <v>1</v>
      </c>
      <c r="H6" s="4">
        <f t="shared" si="0"/>
        <v>668.5</v>
      </c>
      <c r="I6" s="4" t="str">
        <f>IFERROR(VLOOKUP(A6,제품데이터!$A:$H,8,0),"")</f>
        <v>华杰</v>
      </c>
      <c r="J6" s="4">
        <f>IFERROR(G6*VLOOKUP(A6,제품데이터!$A:$H,7,0),"")</f>
        <v>0.08</v>
      </c>
    </row>
    <row r="7" spans="1:15" ht="18" customHeight="1" x14ac:dyDescent="0.45">
      <c r="B7" s="4" t="str">
        <f>IFERROR(VLOOKUP(A7,제품데이터!A:I,2,0),"")</f>
        <v/>
      </c>
      <c r="D7" s="4" t="str">
        <f>IFERROR(VLOOKUP(A7,제품데이터!$A:$H,4,0),"")</f>
        <v/>
      </c>
      <c r="E7" s="4" t="str">
        <f>IFERROR(VLOOKUP(A7,제품데이터!$A:$H,5,0),"")</f>
        <v/>
      </c>
      <c r="F7" s="4" t="str">
        <f t="shared" si="1"/>
        <v/>
      </c>
      <c r="G7" s="4" t="str">
        <f>IFERROR(D7/VLOOKUP(A7,제품데이터!$A:$H,4,0),"")</f>
        <v/>
      </c>
      <c r="H7" s="4" t="str">
        <f t="shared" si="0"/>
        <v/>
      </c>
      <c r="I7" s="4" t="str">
        <f>IFERROR(VLOOKUP(A7,제품데이터!$A:$H,8,0),"")</f>
        <v/>
      </c>
      <c r="J7" s="4" t="str">
        <f>IFERROR(G7*VLOOKUP(A7,제품데이터!$A:$H,7,0),"")</f>
        <v/>
      </c>
    </row>
    <row r="8" spans="1:15" ht="18" customHeight="1" x14ac:dyDescent="0.45">
      <c r="B8" s="4" t="str">
        <f>IFERROR(VLOOKUP(A8,제품데이터!A:I,2,0),"")</f>
        <v/>
      </c>
      <c r="D8" s="4" t="str">
        <f>IFERROR(VLOOKUP(A8,제품데이터!$A:$H,4,0),"")</f>
        <v/>
      </c>
      <c r="E8" s="4" t="str">
        <f>IFERROR(VLOOKUP(A8,제품데이터!$A:$H,5,0),"")</f>
        <v/>
      </c>
      <c r="F8" s="4" t="str">
        <f t="shared" si="1"/>
        <v/>
      </c>
      <c r="G8" s="4" t="str">
        <f>IFERROR(D8/VLOOKUP(A8,제품데이터!$A:$H,4,0),"")</f>
        <v/>
      </c>
      <c r="H8" s="4" t="str">
        <f t="shared" si="0"/>
        <v/>
      </c>
      <c r="I8" s="4" t="str">
        <f>IFERROR(VLOOKUP(A8,제품데이터!$A:$H,8,0),"")</f>
        <v/>
      </c>
      <c r="J8" s="4" t="str">
        <f>IFERROR(G8*VLOOKUP(A8,제품데이터!$A:$H,7,0),"")</f>
        <v/>
      </c>
    </row>
    <row r="9" spans="1:15" ht="18" customHeight="1" x14ac:dyDescent="0.45">
      <c r="B9" s="4" t="str">
        <f>IFERROR(VLOOKUP(A9,제품데이터!A:I,2,0),"")</f>
        <v/>
      </c>
      <c r="D9" s="4" t="str">
        <f>IFERROR(VLOOKUP(A9,제품데이터!$A:$H,4,0),"")</f>
        <v/>
      </c>
      <c r="E9" s="4" t="str">
        <f>IFERROR(VLOOKUP(A9,제품데이터!$A:$H,5,0),"")</f>
        <v/>
      </c>
      <c r="F9" s="4" t="str">
        <f t="shared" si="1"/>
        <v/>
      </c>
      <c r="G9" s="4" t="str">
        <f>IFERROR(D9/VLOOKUP(A9,제품데이터!$A:$H,4,0),"")</f>
        <v/>
      </c>
      <c r="H9" s="4" t="str">
        <f t="shared" si="0"/>
        <v/>
      </c>
      <c r="I9" s="4" t="str">
        <f>IFERROR(VLOOKUP(A9,제품데이터!$A:$H,8,0),"")</f>
        <v/>
      </c>
      <c r="J9" s="4" t="str">
        <f>IFERROR(G9*VLOOKUP(A9,제품데이터!$A:$H,7,0),"")</f>
        <v/>
      </c>
    </row>
    <row r="10" spans="1:15" ht="18" customHeight="1" x14ac:dyDescent="0.45">
      <c r="B10" s="4" t="str">
        <f>IFERROR(VLOOKUP(A10,제품데이터!A:I,2,0),"")</f>
        <v/>
      </c>
      <c r="D10" s="4" t="str">
        <f>IFERROR(VLOOKUP(A10,제품데이터!$A:$H,4,0),"")</f>
        <v/>
      </c>
      <c r="E10" s="4" t="str">
        <f>IFERROR(VLOOKUP(A10,제품데이터!$A:$H,5,0),"")</f>
        <v/>
      </c>
      <c r="F10" s="4" t="str">
        <f t="shared" si="1"/>
        <v/>
      </c>
      <c r="G10" s="4" t="str">
        <f>IFERROR(D10/VLOOKUP(A10,제품데이터!$A:$H,4,0),"")</f>
        <v/>
      </c>
      <c r="H10" s="4" t="str">
        <f t="shared" si="0"/>
        <v/>
      </c>
      <c r="I10" s="4" t="str">
        <f>IFERROR(VLOOKUP(A10,제품데이터!$A:$H,8,0),"")</f>
        <v/>
      </c>
      <c r="J10" s="4" t="str">
        <f>IFERROR(G10*VLOOKUP(A10,제품데이터!$A:$H,7,0),"")</f>
        <v/>
      </c>
    </row>
    <row r="11" spans="1:15" ht="18" customHeight="1" x14ac:dyDescent="0.45">
      <c r="B11" s="4" t="str">
        <f>IFERROR(VLOOKUP(A11,제품데이터!A:I,2,0),"")</f>
        <v/>
      </c>
      <c r="D11" s="4" t="str">
        <f>IFERROR(VLOOKUP(A11,제품데이터!$A:$H,4,0),"")</f>
        <v/>
      </c>
      <c r="E11" s="4" t="str">
        <f>IFERROR(VLOOKUP(A11,제품데이터!$A:$H,5,0),"")</f>
        <v/>
      </c>
      <c r="F11" s="4" t="str">
        <f t="shared" si="1"/>
        <v/>
      </c>
      <c r="G11" s="4" t="str">
        <f>IFERROR(D11/VLOOKUP(A11,제품데이터!$A:$H,4,0),"")</f>
        <v/>
      </c>
      <c r="H11" s="4" t="str">
        <f t="shared" si="0"/>
        <v/>
      </c>
      <c r="I11" s="4" t="str">
        <f>IFERROR(VLOOKUP(A11,제품데이터!$A:$H,8,0),"")</f>
        <v/>
      </c>
      <c r="J11" s="4" t="str">
        <f>IFERROR(G11*VLOOKUP(A11,제품데이터!$A:$H,7,0),"")</f>
        <v/>
      </c>
    </row>
    <row r="12" spans="1:15" ht="18" customHeight="1" x14ac:dyDescent="0.45">
      <c r="B12" s="4" t="str">
        <f>IFERROR(VLOOKUP(A12,제품데이터!A:I,2,0),"")</f>
        <v/>
      </c>
      <c r="D12" s="4" t="str">
        <f>IFERROR(VLOOKUP(A12,제품데이터!$A:$H,4,0),"")</f>
        <v/>
      </c>
      <c r="E12" s="4" t="str">
        <f>IFERROR(VLOOKUP(A12,제품데이터!$A:$H,5,0),"")</f>
        <v/>
      </c>
      <c r="F12" s="4" t="str">
        <f t="shared" si="1"/>
        <v/>
      </c>
      <c r="G12" s="4" t="str">
        <f>IFERROR(D12/VLOOKUP(A12,제품데이터!$A:$H,4,0),"")</f>
        <v/>
      </c>
      <c r="H12" s="4" t="str">
        <f t="shared" si="0"/>
        <v/>
      </c>
      <c r="I12" s="4" t="str">
        <f>IFERROR(VLOOKUP(A12,제품데이터!$A:$H,8,0),"")</f>
        <v/>
      </c>
      <c r="J12" s="4" t="str">
        <f>IFERROR(G12*VLOOKUP(A12,제품데이터!$A:$H,7,0),"")</f>
        <v/>
      </c>
    </row>
    <row r="13" spans="1:15" ht="18" customHeight="1" x14ac:dyDescent="0.45">
      <c r="B13" s="4" t="str">
        <f>IFERROR(VLOOKUP(A13,제품데이터!A:I,2,0),"")</f>
        <v/>
      </c>
      <c r="D13" s="4" t="str">
        <f>IFERROR(VLOOKUP(A13,제품데이터!$A:$H,4,0),"")</f>
        <v/>
      </c>
      <c r="E13" s="4" t="str">
        <f>IFERROR(VLOOKUP(A13,제품데이터!$A:$H,5,0),"")</f>
        <v/>
      </c>
      <c r="F13" s="4" t="str">
        <f t="shared" si="1"/>
        <v/>
      </c>
      <c r="G13" s="4" t="str">
        <f>IFERROR(D13/VLOOKUP(A13,제품데이터!$A:$H,4,0),"")</f>
        <v/>
      </c>
      <c r="H13" s="4" t="str">
        <f t="shared" si="0"/>
        <v/>
      </c>
      <c r="I13" s="4" t="str">
        <f>IFERROR(VLOOKUP(A13,제품데이터!$A:$H,8,0),"")</f>
        <v/>
      </c>
      <c r="J13" s="4" t="str">
        <f>IFERROR(G13*VLOOKUP(A13,제품데이터!$A:$H,7,0),"")</f>
        <v/>
      </c>
    </row>
    <row r="14" spans="1:15" ht="18" customHeight="1" x14ac:dyDescent="0.45">
      <c r="B14" s="4" t="str">
        <f>IFERROR(VLOOKUP(A14,제품데이터!A:I,2,0),"")</f>
        <v/>
      </c>
      <c r="D14" s="4" t="str">
        <f>IFERROR(VLOOKUP(A14,제품데이터!$A:$H,4,0),"")</f>
        <v/>
      </c>
      <c r="E14" s="4" t="str">
        <f>IFERROR(VLOOKUP(A14,제품데이터!$A:$H,5,0),"")</f>
        <v/>
      </c>
      <c r="F14" s="4" t="str">
        <f t="shared" si="1"/>
        <v/>
      </c>
      <c r="G14" s="4" t="str">
        <f>IFERROR(D14/VLOOKUP(A14,제품데이터!$A:$H,4,0),"")</f>
        <v/>
      </c>
      <c r="H14" s="4" t="str">
        <f t="shared" si="0"/>
        <v/>
      </c>
      <c r="I14" s="4" t="str">
        <f>IFERROR(VLOOKUP(A14,제품데이터!$A:$H,8,0),"")</f>
        <v/>
      </c>
      <c r="J14" s="4" t="str">
        <f>IFERROR(G14*VLOOKUP(A14,제품데이터!$A:$H,7,0),"")</f>
        <v/>
      </c>
    </row>
    <row r="15" spans="1:15" ht="18" customHeight="1" x14ac:dyDescent="0.45">
      <c r="B15" s="4" t="str">
        <f>IFERROR(VLOOKUP(A15,제품데이터!A:I,2,0),"")</f>
        <v/>
      </c>
      <c r="D15" s="4" t="str">
        <f>IFERROR(VLOOKUP(A15,제품데이터!$A:$H,4,0),"")</f>
        <v/>
      </c>
      <c r="E15" s="4" t="str">
        <f>IFERROR(VLOOKUP(A15,제품데이터!$A:$H,5,0),"")</f>
        <v/>
      </c>
      <c r="F15" s="4" t="str">
        <f t="shared" si="1"/>
        <v/>
      </c>
      <c r="G15" s="4" t="str">
        <f>IFERROR(D15/VLOOKUP(A15,제품데이터!$A:$H,4,0),"")</f>
        <v/>
      </c>
      <c r="H15" s="4" t="str">
        <f t="shared" si="0"/>
        <v/>
      </c>
      <c r="I15" s="4" t="str">
        <f>IFERROR(VLOOKUP(A15,제품데이터!$A:$H,8,0),"")</f>
        <v/>
      </c>
      <c r="J15" s="4" t="str">
        <f>IFERROR(G15*VLOOKUP(A15,제품데이터!$A:$H,7,0),"")</f>
        <v/>
      </c>
    </row>
    <row r="16" spans="1:15" ht="18" customHeight="1" x14ac:dyDescent="0.45">
      <c r="B16" s="4" t="str">
        <f>IFERROR(VLOOKUP(A16,제품데이터!A:I,2,0),"")</f>
        <v/>
      </c>
      <c r="D16" s="4" t="str">
        <f>IFERROR(VLOOKUP(A16,제품데이터!$A:$H,4,0),"")</f>
        <v/>
      </c>
      <c r="E16" s="4" t="str">
        <f>IFERROR(VLOOKUP(A16,제품데이터!$A:$H,5,0),"")</f>
        <v/>
      </c>
      <c r="F16" s="4" t="str">
        <f t="shared" si="1"/>
        <v/>
      </c>
      <c r="G16" s="4" t="str">
        <f>IFERROR(D16/VLOOKUP(A16,제품데이터!$A:$H,4,0),"")</f>
        <v/>
      </c>
      <c r="H16" s="4" t="str">
        <f t="shared" si="0"/>
        <v/>
      </c>
      <c r="I16" s="4" t="str">
        <f>IFERROR(VLOOKUP(A16,제품데이터!$A:$H,8,0),"")</f>
        <v/>
      </c>
      <c r="J16" s="4" t="str">
        <f>IFERROR(G16*VLOOKUP(A16,제품데이터!$A:$H,7,0),"")</f>
        <v/>
      </c>
    </row>
    <row r="17" spans="2:10" ht="18" customHeight="1" x14ac:dyDescent="0.45">
      <c r="B17" s="4" t="str">
        <f>IFERROR(VLOOKUP(A17,제품데이터!A:I,2,0),"")</f>
        <v/>
      </c>
      <c r="D17" s="4" t="str">
        <f>IFERROR(VLOOKUP(A17,제품데이터!$A:$H,4,0),"")</f>
        <v/>
      </c>
      <c r="E17" s="4" t="str">
        <f>IFERROR(VLOOKUP(A17,제품데이터!$A:$H,5,0),"")</f>
        <v/>
      </c>
      <c r="F17" s="4" t="str">
        <f t="shared" si="1"/>
        <v/>
      </c>
      <c r="G17" s="4" t="str">
        <f>IFERROR(D17/VLOOKUP(A17,제품데이터!$A:$H,4,0),"")</f>
        <v/>
      </c>
      <c r="H17" s="4" t="str">
        <f t="shared" si="0"/>
        <v/>
      </c>
      <c r="I17" s="4" t="str">
        <f>IFERROR(VLOOKUP(A17,제품데이터!$A:$H,8,0),"")</f>
        <v/>
      </c>
      <c r="J17" s="4" t="str">
        <f>IFERROR(G17*VLOOKUP(A17,제품데이터!$A:$H,7,0),"")</f>
        <v/>
      </c>
    </row>
    <row r="18" spans="2:10" ht="18" customHeight="1" x14ac:dyDescent="0.45">
      <c r="B18" s="4" t="str">
        <f>IFERROR(VLOOKUP(A18,제품데이터!A:I,2,0),"")</f>
        <v/>
      </c>
      <c r="D18" s="4" t="str">
        <f>IFERROR(VLOOKUP(A18,제품데이터!$A:$H,4,0),"")</f>
        <v/>
      </c>
      <c r="E18" s="4" t="str">
        <f>IFERROR(VLOOKUP(A18,제품데이터!$A:$H,5,0),"")</f>
        <v/>
      </c>
      <c r="F18" s="4" t="str">
        <f t="shared" si="1"/>
        <v/>
      </c>
      <c r="G18" s="4" t="str">
        <f>IFERROR(D18/VLOOKUP(A18,제품데이터!$A:$H,4,0),"")</f>
        <v/>
      </c>
      <c r="H18" s="4" t="str">
        <f t="shared" si="0"/>
        <v/>
      </c>
      <c r="I18" s="4" t="str">
        <f>IFERROR(VLOOKUP(A18,제품데이터!$A:$H,8,0),"")</f>
        <v/>
      </c>
      <c r="J18" s="4" t="str">
        <f>IFERROR(G18*VLOOKUP(A18,제품데이터!$A:$H,7,0),"")</f>
        <v/>
      </c>
    </row>
    <row r="19" spans="2:10" ht="18" customHeight="1" x14ac:dyDescent="0.45">
      <c r="B19" s="4" t="str">
        <f>IFERROR(VLOOKUP(A19,제품데이터!A:I,2,0),"")</f>
        <v/>
      </c>
      <c r="D19" s="4" t="str">
        <f>IFERROR(VLOOKUP(A19,제품데이터!$A:$H,4,0),"")</f>
        <v/>
      </c>
      <c r="E19" s="4" t="str">
        <f>IFERROR(VLOOKUP(A19,제품데이터!$A:$H,5,0),"")</f>
        <v/>
      </c>
      <c r="F19" s="4" t="str">
        <f t="shared" si="1"/>
        <v/>
      </c>
      <c r="G19" s="4" t="str">
        <f>IFERROR(D19/VLOOKUP(A19,제품데이터!$A:$H,4,0),"")</f>
        <v/>
      </c>
      <c r="H19" s="4" t="str">
        <f t="shared" si="0"/>
        <v/>
      </c>
      <c r="I19" s="4" t="str">
        <f>IFERROR(VLOOKUP(A19,제품데이터!$A:$H,8,0),"")</f>
        <v/>
      </c>
      <c r="J19" s="4" t="str">
        <f>IFERROR(G19*VLOOKUP(A19,제품데이터!$A:$H,7,0),"")</f>
        <v/>
      </c>
    </row>
    <row r="20" spans="2:10" ht="18" customHeight="1" x14ac:dyDescent="0.45">
      <c r="B20" s="4" t="str">
        <f>IFERROR(VLOOKUP(A20,제품데이터!A:I,2,0),"")</f>
        <v/>
      </c>
      <c r="D20" s="4" t="str">
        <f>IFERROR(VLOOKUP(A20,제품데이터!$A:$H,4,0),"")</f>
        <v/>
      </c>
      <c r="E20" s="4" t="str">
        <f>IFERROR(VLOOKUP(A20,제품데이터!$A:$H,5,0),"")</f>
        <v/>
      </c>
      <c r="F20" s="4" t="str">
        <f t="shared" si="1"/>
        <v/>
      </c>
      <c r="G20" s="4" t="str">
        <f>IFERROR(D20/VLOOKUP(A20,제품데이터!$A:$H,4,0),"")</f>
        <v/>
      </c>
      <c r="H20" s="4" t="str">
        <f t="shared" si="0"/>
        <v/>
      </c>
      <c r="I20" s="4" t="str">
        <f>IFERROR(VLOOKUP(A20,제품데이터!$A:$H,8,0),"")</f>
        <v/>
      </c>
      <c r="J20" s="4" t="str">
        <f>IFERROR(G20*VLOOKUP(A20,제품데이터!$A:$H,7,0),"")</f>
        <v/>
      </c>
    </row>
    <row r="21" spans="2:10" ht="18" customHeight="1" x14ac:dyDescent="0.45">
      <c r="B21" s="4" t="str">
        <f>IFERROR(VLOOKUP(A21,제품데이터!A:I,2,0),"")</f>
        <v/>
      </c>
      <c r="D21" s="4" t="str">
        <f>IFERROR(VLOOKUP(A21,제품데이터!$A:$H,4,0),"")</f>
        <v/>
      </c>
      <c r="E21" s="4" t="str">
        <f>IFERROR(VLOOKUP(A21,제품데이터!$A:$H,5,0),"")</f>
        <v/>
      </c>
      <c r="F21" s="4" t="str">
        <f t="shared" si="1"/>
        <v/>
      </c>
      <c r="G21" s="4" t="str">
        <f>IFERROR(D21/VLOOKUP(A21,제품데이터!$A:$H,4,0),"")</f>
        <v/>
      </c>
      <c r="H21" s="4" t="str">
        <f t="shared" si="0"/>
        <v/>
      </c>
      <c r="I21" s="4" t="str">
        <f>IFERROR(VLOOKUP(A21,제품데이터!$A:$H,8,0),"")</f>
        <v/>
      </c>
      <c r="J21" s="4" t="str">
        <f>IFERROR(G21*VLOOKUP(A21,제품데이터!$A:$H,7,0),"")</f>
        <v/>
      </c>
    </row>
    <row r="22" spans="2:10" ht="18" customHeight="1" x14ac:dyDescent="0.45">
      <c r="B22" s="4" t="str">
        <f>IFERROR(VLOOKUP(A22,제품데이터!A:I,2,0),"")</f>
        <v/>
      </c>
      <c r="D22" s="4" t="str">
        <f>IFERROR(VLOOKUP(A22,제품데이터!$A:$H,4,0),"")</f>
        <v/>
      </c>
      <c r="E22" s="4" t="str">
        <f>IFERROR(VLOOKUP(A22,제품데이터!$A:$H,5,0),"")</f>
        <v/>
      </c>
      <c r="F22" s="4" t="str">
        <f t="shared" si="1"/>
        <v/>
      </c>
      <c r="G22" s="4" t="str">
        <f>IFERROR(D22/VLOOKUP(A22,제품데이터!$A:$H,4,0),"")</f>
        <v/>
      </c>
      <c r="H22" s="4" t="str">
        <f t="shared" si="0"/>
        <v/>
      </c>
      <c r="I22" s="4" t="str">
        <f>IFERROR(VLOOKUP(A22,제품데이터!$A:$H,8,0),"")</f>
        <v/>
      </c>
      <c r="J22" s="4" t="str">
        <f>IFERROR(G22*VLOOKUP(A22,제품데이터!$A:$H,7,0),"")</f>
        <v/>
      </c>
    </row>
    <row r="23" spans="2:10" ht="18" customHeight="1" x14ac:dyDescent="0.45">
      <c r="B23" s="4" t="str">
        <f>IFERROR(VLOOKUP(A23,제품데이터!A:I,2,0),"")</f>
        <v/>
      </c>
      <c r="D23" s="4" t="str">
        <f>IFERROR(VLOOKUP(A23,제품데이터!$A:$H,4,0),"")</f>
        <v/>
      </c>
      <c r="E23" s="4" t="str">
        <f>IFERROR(VLOOKUP(A23,제품데이터!$A:$H,5,0),"")</f>
        <v/>
      </c>
      <c r="F23" s="4" t="str">
        <f t="shared" si="1"/>
        <v/>
      </c>
      <c r="G23" s="4" t="str">
        <f>IFERROR(D23/VLOOKUP(A23,제품데이터!$A:$H,4,0),"")</f>
        <v/>
      </c>
      <c r="H23" s="4" t="str">
        <f t="shared" si="0"/>
        <v/>
      </c>
      <c r="I23" s="4" t="str">
        <f>IFERROR(VLOOKUP(A23,제품데이터!$A:$H,8,0),"")</f>
        <v/>
      </c>
      <c r="J23" s="4" t="str">
        <f>IFERROR(G23*VLOOKUP(A23,제품데이터!$A:$H,7,0),"")</f>
        <v/>
      </c>
    </row>
    <row r="24" spans="2:10" ht="18" customHeight="1" x14ac:dyDescent="0.45">
      <c r="B24" s="4" t="str">
        <f>IFERROR(VLOOKUP(A24,제품데이터!A:I,2,0),"")</f>
        <v/>
      </c>
      <c r="D24" s="4" t="str">
        <f>IFERROR(VLOOKUP(A24,제품데이터!$A:$H,4,0),"")</f>
        <v/>
      </c>
      <c r="E24" s="4" t="str">
        <f>IFERROR(VLOOKUP(A24,제품데이터!$A:$H,5,0),"")</f>
        <v/>
      </c>
      <c r="F24" s="4" t="str">
        <f t="shared" si="1"/>
        <v/>
      </c>
      <c r="G24" s="4" t="str">
        <f>IFERROR(D24/VLOOKUP(A24,제품데이터!$A:$H,4,0),"")</f>
        <v/>
      </c>
      <c r="H24" s="4" t="str">
        <f t="shared" si="0"/>
        <v/>
      </c>
      <c r="I24" s="4" t="str">
        <f>IFERROR(VLOOKUP(A24,제품데이터!$A:$H,8,0),"")</f>
        <v/>
      </c>
      <c r="J24" s="4" t="str">
        <f>IFERROR(G24*VLOOKUP(A24,제품데이터!$A:$H,7,0),"")</f>
        <v/>
      </c>
    </row>
    <row r="25" spans="2:10" ht="18" customHeight="1" x14ac:dyDescent="0.45">
      <c r="B25" s="4" t="str">
        <f>IFERROR(VLOOKUP(A25,제품데이터!A:I,2,0),"")</f>
        <v/>
      </c>
      <c r="D25" s="4" t="str">
        <f>IFERROR(VLOOKUP(A25,제품데이터!$A:$H,4,0),"")</f>
        <v/>
      </c>
      <c r="E25" s="4" t="str">
        <f>IFERROR(VLOOKUP(A25,제품데이터!$A:$H,5,0),"")</f>
        <v/>
      </c>
      <c r="F25" s="4" t="str">
        <f t="shared" si="1"/>
        <v/>
      </c>
      <c r="G25" s="4" t="str">
        <f>IFERROR(D25/VLOOKUP(A25,제품데이터!$A:$H,4,0),"")</f>
        <v/>
      </c>
      <c r="H25" s="4" t="str">
        <f t="shared" si="0"/>
        <v/>
      </c>
      <c r="I25" s="4" t="str">
        <f>IFERROR(VLOOKUP(A25,제품데이터!$A:$H,8,0),"")</f>
        <v/>
      </c>
      <c r="J25" s="4" t="str">
        <f>IFERROR(G25*VLOOKUP(A25,제품데이터!$A:$H,7,0),"")</f>
        <v/>
      </c>
    </row>
    <row r="26" spans="2:10" ht="18" customHeight="1" x14ac:dyDescent="0.45">
      <c r="B26" s="4" t="str">
        <f>IFERROR(VLOOKUP(A26,제품데이터!A:I,2,0),"")</f>
        <v/>
      </c>
      <c r="D26" s="4" t="str">
        <f>IFERROR(VLOOKUP(A26,제품데이터!$A:$H,4,0),"")</f>
        <v/>
      </c>
      <c r="E26" s="4" t="str">
        <f>IFERROR(VLOOKUP(A26,제품데이터!$A:$H,5,0),"")</f>
        <v/>
      </c>
      <c r="F26" s="4" t="str">
        <f t="shared" si="1"/>
        <v/>
      </c>
      <c r="G26" s="4" t="str">
        <f>IFERROR(D26/VLOOKUP(A26,제품데이터!$A:$H,4,0),"")</f>
        <v/>
      </c>
      <c r="H26" s="4" t="str">
        <f t="shared" si="0"/>
        <v/>
      </c>
      <c r="I26" s="4" t="str">
        <f>IFERROR(VLOOKUP(A26,제품데이터!$A:$H,8,0),"")</f>
        <v/>
      </c>
      <c r="J26" s="4" t="str">
        <f>IFERROR(G26*VLOOKUP(A26,제품데이터!$A:$H,7,0),"")</f>
        <v/>
      </c>
    </row>
    <row r="27" spans="2:10" ht="18" customHeight="1" x14ac:dyDescent="0.45">
      <c r="B27" s="4" t="str">
        <f>IFERROR(VLOOKUP(A27,제품데이터!A:I,2,0),"")</f>
        <v/>
      </c>
      <c r="D27" s="4" t="str">
        <f>IFERROR(VLOOKUP(A27,제품데이터!$A:$H,4,0),"")</f>
        <v/>
      </c>
      <c r="E27" s="4" t="str">
        <f>IFERROR(VLOOKUP(A27,제품데이터!$A:$H,5,0),"")</f>
        <v/>
      </c>
      <c r="F27" s="4" t="str">
        <f t="shared" si="1"/>
        <v/>
      </c>
      <c r="G27" s="4" t="str">
        <f>IFERROR(D27/VLOOKUP(A27,제품데이터!$A:$H,4,0),"")</f>
        <v/>
      </c>
      <c r="H27" s="4" t="str">
        <f t="shared" si="0"/>
        <v/>
      </c>
      <c r="I27" s="4" t="str">
        <f>IFERROR(VLOOKUP(A27,제품데이터!$A:$H,8,0),"")</f>
        <v/>
      </c>
      <c r="J27" s="4" t="str">
        <f>IFERROR(G27*VLOOKUP(A27,제품데이터!$A:$H,7,0),"")</f>
        <v/>
      </c>
    </row>
    <row r="28" spans="2:10" ht="18" customHeight="1" x14ac:dyDescent="0.45">
      <c r="B28" s="4" t="str">
        <f>IFERROR(VLOOKUP(A28,제품데이터!A:I,2,0),"")</f>
        <v/>
      </c>
      <c r="D28" s="4" t="str">
        <f>IFERROR(VLOOKUP(A28,제품데이터!$A:$H,4,0),"")</f>
        <v/>
      </c>
      <c r="E28" s="4" t="str">
        <f>IFERROR(VLOOKUP(A28,제품데이터!$A:$H,5,0),"")</f>
        <v/>
      </c>
      <c r="F28" s="4" t="str">
        <f t="shared" si="1"/>
        <v/>
      </c>
      <c r="G28" s="4" t="str">
        <f>IFERROR(D28/VLOOKUP(A28,제품데이터!$A:$H,4,0),"")</f>
        <v/>
      </c>
      <c r="H28" s="4" t="str">
        <f t="shared" si="0"/>
        <v/>
      </c>
      <c r="I28" s="4" t="str">
        <f>IFERROR(VLOOKUP(A28,제품데이터!$A:$H,8,0),"")</f>
        <v/>
      </c>
      <c r="J28" s="4" t="str">
        <f>IFERROR(G28*VLOOKUP(A28,제품데이터!$A:$H,7,0),"")</f>
        <v/>
      </c>
    </row>
    <row r="29" spans="2:10" ht="18" customHeight="1" x14ac:dyDescent="0.45">
      <c r="B29" s="4" t="str">
        <f>IFERROR(VLOOKUP(A29,제품데이터!A:I,2,0),"")</f>
        <v/>
      </c>
      <c r="D29" s="4" t="str">
        <f>IFERROR(VLOOKUP(A29,제품데이터!$A:$H,4,0),"")</f>
        <v/>
      </c>
      <c r="E29" s="4" t="str">
        <f>IFERROR(VLOOKUP(A29,제품데이터!$A:$H,5,0),"")</f>
        <v/>
      </c>
      <c r="F29" s="4" t="str">
        <f t="shared" si="1"/>
        <v/>
      </c>
      <c r="G29" s="4" t="str">
        <f>IFERROR(D29/VLOOKUP(A29,제품데이터!$A:$H,4,0),"")</f>
        <v/>
      </c>
      <c r="H29" s="4" t="str">
        <f t="shared" si="0"/>
        <v/>
      </c>
      <c r="I29" s="4" t="str">
        <f>IFERROR(VLOOKUP(A29,제품데이터!$A:$H,8,0),"")</f>
        <v/>
      </c>
      <c r="J29" s="4" t="str">
        <f>IFERROR(G29*VLOOKUP(A29,제품데이터!$A:$H,7,0),"")</f>
        <v/>
      </c>
    </row>
    <row r="30" spans="2:10" ht="18" customHeight="1" x14ac:dyDescent="0.45">
      <c r="B30" s="4" t="str">
        <f>IFERROR(VLOOKUP(A30,제품데이터!A:I,2,0),"")</f>
        <v/>
      </c>
      <c r="D30" s="4" t="str">
        <f>IFERROR(VLOOKUP(A30,제품데이터!$A:$H,4,0),"")</f>
        <v/>
      </c>
      <c r="E30" s="4" t="str">
        <f>IFERROR(VLOOKUP(A30,제품데이터!$A:$H,5,0),"")</f>
        <v/>
      </c>
      <c r="F30" s="4" t="str">
        <f t="shared" si="1"/>
        <v/>
      </c>
      <c r="G30" s="4" t="str">
        <f>IFERROR(D30/VLOOKUP(A30,제품데이터!$A:$H,4,0),"")</f>
        <v/>
      </c>
      <c r="H30" s="4" t="str">
        <f t="shared" si="0"/>
        <v/>
      </c>
      <c r="I30" s="4" t="str">
        <f>IFERROR(VLOOKUP(A30,제품데이터!$A:$H,8,0),"")</f>
        <v/>
      </c>
      <c r="J30" s="4" t="str">
        <f>IFERROR(G30*VLOOKUP(A30,제품데이터!$A:$H,7,0),"")</f>
        <v/>
      </c>
    </row>
    <row r="31" spans="2:10" ht="18" customHeight="1" x14ac:dyDescent="0.45">
      <c r="D31" s="4" t="str">
        <f>IFERROR(VLOOKUP(A31,제품데이터!$A:$H,4,0),"")</f>
        <v/>
      </c>
      <c r="E31" s="4" t="str">
        <f>IFERROR(VLOOKUP(A31,제품데이터!$A:$H,5,0),"")</f>
        <v/>
      </c>
      <c r="F31" s="4" t="str">
        <f t="shared" si="1"/>
        <v/>
      </c>
      <c r="G31" s="4" t="str">
        <f>IFERROR(D31/VLOOKUP(A31,제품데이터!$A:$H,4,0),"")</f>
        <v/>
      </c>
      <c r="H31" s="4" t="str">
        <f t="shared" si="0"/>
        <v/>
      </c>
      <c r="I31" s="4" t="str">
        <f>IFERROR(VLOOKUP(A31,제품데이터!$A:$H,8,0),"")</f>
        <v/>
      </c>
      <c r="J31" s="4" t="str">
        <f>IFERROR(G31*VLOOKUP(A31,제품데이터!$A:$H,7,0),"")</f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E1B36-60FF-4491-A4E1-E979B63913FE}">
          <x14:formula1>
            <xm:f>제품데이터!$A:$A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3C4D-D16C-44D4-B17C-FE6D57F74288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DEDE-1CD9-4F3F-BD98-0C2AF6B23712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제품데이터</vt:lpstr>
      <vt:lpstr>수입리스트</vt:lpstr>
      <vt:lpstr>물류제공용</vt:lpstr>
      <vt:lpstr>한국사무실제공용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2024-10-16T09:06:50Z</dcterms:created>
  <dcterms:modified xsi:type="dcterms:W3CDTF">2024-10-17T08:13:36Z</dcterms:modified>
</cp:coreProperties>
</file>