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mi Canard\Desktop\MOOCS\MIT_The Analytics Edge\"/>
    </mc:Choice>
  </mc:AlternateContent>
  <bookViews>
    <workbookView xWindow="0" yWindow="0" windowWidth="16830" windowHeight="8625"/>
  </bookViews>
  <sheets>
    <sheet name="Sheet1" sheetId="1" r:id="rId1"/>
  </sheets>
  <definedNames>
    <definedName name="solver_adj" localSheetId="0" hidden="1">Sheet1!$B$3,Sheet1!$C$3,Sheet1!$D$3,Sheet1!$E$3,Sheet1!$D$4,Sheet1!$E$4,Sheet1!$F$4,Sheet1!$G$4,Sheet1!$H$4,Sheet1!$I$4,Sheet1!$H$5,Sheet1!$I$5,Sheet1!$B$6,Sheet1!$C$6,Sheet1!$F$7,Sheet1!$G$7,Sheet1!$J$6,Sheet1!$K$6,Sheet1!$J$7,Sheet1!$K$7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Sheet1!$B$8</definedName>
    <definedName name="solver_lhs10" localSheetId="0" hidden="1">Sheet1!$K$8</definedName>
    <definedName name="solver_lhs11" localSheetId="0" hidden="1">Sheet1!$M$3</definedName>
    <definedName name="solver_lhs12" localSheetId="0" hidden="1">Sheet1!$M$4</definedName>
    <definedName name="solver_lhs13" localSheetId="0" hidden="1">Sheet1!$M$5</definedName>
    <definedName name="solver_lhs14" localSheetId="0" hidden="1">Sheet1!$M$6</definedName>
    <definedName name="solver_lhs15" localSheetId="0" hidden="1">Sheet1!$M$7</definedName>
    <definedName name="solver_lhs16" localSheetId="0" hidden="1">Sheet1!$M$7</definedName>
    <definedName name="solver_lhs17" localSheetId="0" hidden="1">Sheet1!$M$7</definedName>
    <definedName name="solver_lhs18" localSheetId="0" hidden="1">Sheet1!$M$7</definedName>
    <definedName name="solver_lhs19" localSheetId="0" hidden="1">Sheet1!$M$7</definedName>
    <definedName name="solver_lhs2" localSheetId="0" hidden="1">Sheet1!$C$8</definedName>
    <definedName name="solver_lhs20" localSheetId="0" hidden="1">Sheet1!$M$7</definedName>
    <definedName name="solver_lhs21" localSheetId="0" hidden="1">Sheet1!$M$7</definedName>
    <definedName name="solver_lhs22" localSheetId="0" hidden="1">Sheet1!$M$7</definedName>
    <definedName name="solver_lhs23" localSheetId="0" hidden="1">Sheet1!$M$7</definedName>
    <definedName name="solver_lhs24" localSheetId="0" hidden="1">Sheet1!$M$7</definedName>
    <definedName name="solver_lhs25" localSheetId="0" hidden="1">Sheet1!$M$7</definedName>
    <definedName name="solver_lhs26" localSheetId="0" hidden="1">Sheet1!$M$7</definedName>
    <definedName name="solver_lhs27" localSheetId="0" hidden="1">Sheet1!$M$7</definedName>
    <definedName name="solver_lhs3" localSheetId="0" hidden="1">Sheet1!$D$8</definedName>
    <definedName name="solver_lhs4" localSheetId="0" hidden="1">Sheet1!$E$8</definedName>
    <definedName name="solver_lhs5" localSheetId="0" hidden="1">Sheet1!$F$8</definedName>
    <definedName name="solver_lhs6" localSheetId="0" hidden="1">Sheet1!$G$8</definedName>
    <definedName name="solver_lhs7" localSheetId="0" hidden="1">Sheet1!$H$8</definedName>
    <definedName name="solver_lhs8" localSheetId="0" hidden="1">Sheet1!$I$8</definedName>
    <definedName name="solver_lhs9" localSheetId="0" hidden="1">Sheet1!$J$8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15</definedName>
    <definedName name="solver_nwt" localSheetId="0" hidden="1">1</definedName>
    <definedName name="solver_opt" localSheetId="0" hidden="1">Sheet1!$B$13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1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16" localSheetId="0" hidden="1">3</definedName>
    <definedName name="solver_rel17" localSheetId="0" hidden="1">3</definedName>
    <definedName name="solver_rel18" localSheetId="0" hidden="1">3</definedName>
    <definedName name="solver_rel19" localSheetId="0" hidden="1">3</definedName>
    <definedName name="solver_rel2" localSheetId="0" hidden="1">1</definedName>
    <definedName name="solver_rel20" localSheetId="0" hidden="1">3</definedName>
    <definedName name="solver_rel21" localSheetId="0" hidden="1">3</definedName>
    <definedName name="solver_rel22" localSheetId="0" hidden="1">3</definedName>
    <definedName name="solver_rel23" localSheetId="0" hidden="1">3</definedName>
    <definedName name="solver_rel24" localSheetId="0" hidden="1">3</definedName>
    <definedName name="solver_rel25" localSheetId="0" hidden="1">3</definedName>
    <definedName name="solver_rel26" localSheetId="0" hidden="1">3</definedName>
    <definedName name="solver_rel27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Sheet1!$B$12</definedName>
    <definedName name="solver_rhs10" localSheetId="0" hidden="1">Sheet1!$B$11</definedName>
    <definedName name="solver_rhs11" localSheetId="0" hidden="1">Sheet1!$L$3</definedName>
    <definedName name="solver_rhs12" localSheetId="0" hidden="1">Sheet1!$L$4</definedName>
    <definedName name="solver_rhs13" localSheetId="0" hidden="1">Sheet1!$L$5</definedName>
    <definedName name="solver_rhs14" localSheetId="0" hidden="1">Sheet1!$L$6</definedName>
    <definedName name="solver_rhs15" localSheetId="0" hidden="1">Sheet1!$L$7</definedName>
    <definedName name="solver_rhs16" localSheetId="0" hidden="1">Sheet1!$L$7</definedName>
    <definedName name="solver_rhs17" localSheetId="0" hidden="1">Sheet1!$L$7</definedName>
    <definedName name="solver_rhs18" localSheetId="0" hidden="1">Sheet1!$L$7</definedName>
    <definedName name="solver_rhs19" localSheetId="0" hidden="1">Sheet1!$L$7</definedName>
    <definedName name="solver_rhs2" localSheetId="0" hidden="1">Sheet1!$B$11</definedName>
    <definedName name="solver_rhs20" localSheetId="0" hidden="1">Sheet1!$L$7</definedName>
    <definedName name="solver_rhs21" localSheetId="0" hidden="1">Sheet1!$L$7</definedName>
    <definedName name="solver_rhs22" localSheetId="0" hidden="1">Sheet1!$L$7</definedName>
    <definedName name="solver_rhs23" localSheetId="0" hidden="1">Sheet1!$L$7</definedName>
    <definedName name="solver_rhs24" localSheetId="0" hidden="1">Sheet1!$L$7</definedName>
    <definedName name="solver_rhs25" localSheetId="0" hidden="1">Sheet1!$L$7</definedName>
    <definedName name="solver_rhs26" localSheetId="0" hidden="1">Sheet1!$L$7</definedName>
    <definedName name="solver_rhs27" localSheetId="0" hidden="1">Sheet1!$L$7</definedName>
    <definedName name="solver_rhs3" localSheetId="0" hidden="1">Sheet1!$B$12</definedName>
    <definedName name="solver_rhs4" localSheetId="0" hidden="1">Sheet1!$B$11</definedName>
    <definedName name="solver_rhs5" localSheetId="0" hidden="1">Sheet1!$B$12</definedName>
    <definedName name="solver_rhs6" localSheetId="0" hidden="1">Sheet1!$B$11</definedName>
    <definedName name="solver_rhs7" localSheetId="0" hidden="1">Sheet1!$B$12</definedName>
    <definedName name="solver_rhs8" localSheetId="0" hidden="1">Sheet1!$B$11</definedName>
    <definedName name="solver_rhs9" localSheetId="0" hidden="1">Sheet1!$B$12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7" i="1"/>
  <c r="M6" i="1"/>
  <c r="M4" i="1"/>
  <c r="M3" i="1"/>
  <c r="F11" i="1"/>
  <c r="K8" i="1"/>
  <c r="J8" i="1"/>
  <c r="I8" i="1"/>
  <c r="H8" i="1"/>
  <c r="G8" i="1"/>
  <c r="F8" i="1"/>
  <c r="E8" i="1"/>
  <c r="D8" i="1"/>
  <c r="C8" i="1"/>
  <c r="B8" i="1"/>
  <c r="B13" i="1"/>
</calcChain>
</file>

<file path=xl/sharedStrings.xml><?xml version="1.0" encoding="utf-8"?>
<sst xmlns="http://schemas.openxmlformats.org/spreadsheetml/2006/main" count="13" uniqueCount="13">
  <si>
    <t>Weekly Demand</t>
  </si>
  <si>
    <t>Decision Variable</t>
  </si>
  <si>
    <t>Constraint</t>
  </si>
  <si>
    <t>Legend</t>
  </si>
  <si>
    <t>Objective</t>
  </si>
  <si>
    <t>Machine/
Part</t>
  </si>
  <si>
    <t>for each Machine column: left = NonOvertime / Right = Overtime</t>
  </si>
  <si>
    <t>Total of overtime hours</t>
  </si>
  <si>
    <t>Total Pieces</t>
  </si>
  <si>
    <t>Non Overtime Limit</t>
  </si>
  <si>
    <t>Overtime Limit</t>
  </si>
  <si>
    <t>Machine removed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</si>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</sst>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4" xfId="0" applyBorder="1" applyAlignment="1">
      <alignment horizontal="center" vertical="center" wrapText="1"/>
    </xf>
    <xf numFmtId="0" fontId="0" fillId="0" borderId="9" xfId="0" applyBorder="1"/>
    <xf numFmtId="0" fontId="0" fillId="0" borderId="4" xfId="0" applyBorder="1"/>
    <xf numFmtId="0" fontId="0" fillId="2" borderId="9" xfId="0" applyFill="1" applyBorder="1"/>
    <xf numFmtId="0" fontId="0" fillId="5" borderId="11" xfId="0" applyFill="1" applyBorder="1"/>
    <xf numFmtId="0" fontId="0" fillId="3" borderId="10" xfId="0" applyFill="1" applyBorder="1"/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/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1" xfId="0" applyBorder="1"/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H18" sqref="H18"/>
    </sheetView>
  </sheetViews>
  <sheetFormatPr defaultRowHeight="15" x14ac:dyDescent="0.25"/>
  <cols>
    <col min="1" max="1" width="22.85546875" customWidth="1"/>
    <col min="7" max="7" width="8.85546875" customWidth="1"/>
    <col min="10" max="10" width="9.7109375" customWidth="1"/>
    <col min="12" max="12" width="15.7109375" bestFit="1" customWidth="1"/>
    <col min="13" max="13" width="12.28515625" customWidth="1"/>
  </cols>
  <sheetData>
    <row r="1" spans="1:13" ht="30.75" thickBot="1" x14ac:dyDescent="0.3">
      <c r="A1" s="1" t="s">
        <v>5</v>
      </c>
      <c r="B1" s="8">
        <v>1</v>
      </c>
      <c r="C1" s="11"/>
      <c r="D1" s="9">
        <v>2</v>
      </c>
      <c r="E1" s="10"/>
      <c r="F1" s="8">
        <v>3</v>
      </c>
      <c r="G1" s="11"/>
      <c r="H1" s="8">
        <v>4</v>
      </c>
      <c r="I1" s="11"/>
      <c r="J1" s="9">
        <v>5</v>
      </c>
      <c r="K1" s="11"/>
    </row>
    <row r="2" spans="1:13" ht="15.75" thickBot="1" x14ac:dyDescent="0.3">
      <c r="A2" s="17" t="s">
        <v>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2" t="s">
        <v>0</v>
      </c>
      <c r="M2" s="2" t="s">
        <v>8</v>
      </c>
    </row>
    <row r="3" spans="1:13" ht="15.75" thickTop="1" x14ac:dyDescent="0.25">
      <c r="A3" s="14">
        <v>1</v>
      </c>
      <c r="B3" s="27">
        <v>28.244085291415672</v>
      </c>
      <c r="C3" s="28">
        <v>3.8392480419176773</v>
      </c>
      <c r="D3" s="29">
        <v>79.999999999999986</v>
      </c>
      <c r="E3" s="30">
        <v>0</v>
      </c>
      <c r="F3" s="31"/>
      <c r="G3" s="32"/>
      <c r="H3" s="31"/>
      <c r="I3" s="32"/>
      <c r="J3" s="33"/>
      <c r="K3" s="34"/>
      <c r="L3" s="19">
        <v>2450</v>
      </c>
      <c r="M3" s="16">
        <f>((B3+C3)*40 + (D3+E3)*35) * 0.6</f>
        <v>2450</v>
      </c>
    </row>
    <row r="4" spans="1:13" x14ac:dyDescent="0.25">
      <c r="A4" s="15">
        <v>2</v>
      </c>
      <c r="B4" s="35"/>
      <c r="C4" s="36"/>
      <c r="D4" s="37">
        <v>0</v>
      </c>
      <c r="E4" s="38">
        <v>0</v>
      </c>
      <c r="F4" s="37">
        <v>77.494948996877625</v>
      </c>
      <c r="G4" s="38">
        <v>0</v>
      </c>
      <c r="H4" s="37">
        <v>13.889868594202191</v>
      </c>
      <c r="I4" s="38">
        <v>28.776798499383258</v>
      </c>
      <c r="J4" s="39"/>
      <c r="K4" s="36"/>
      <c r="L4" s="19">
        <v>2100</v>
      </c>
      <c r="M4" s="16">
        <f>((D4+E4)*25 + (F4+G4)*30 + (H4+I4)*35)*0.55</f>
        <v>2100.0000000000009</v>
      </c>
    </row>
    <row r="5" spans="1:13" x14ac:dyDescent="0.25">
      <c r="A5" s="15">
        <v>3</v>
      </c>
      <c r="B5" s="35"/>
      <c r="C5" s="36"/>
      <c r="D5" s="40"/>
      <c r="E5" s="41"/>
      <c r="F5" s="40"/>
      <c r="G5" s="41"/>
      <c r="H5" s="37">
        <v>66.11013183271659</v>
      </c>
      <c r="I5" s="38">
        <v>11.223201500616744</v>
      </c>
      <c r="J5" s="39"/>
      <c r="K5" s="36"/>
      <c r="L5" s="19">
        <v>2900</v>
      </c>
      <c r="M5" s="16">
        <f>((H5+I5)*50) * 0.75</f>
        <v>2900</v>
      </c>
    </row>
    <row r="6" spans="1:13" x14ac:dyDescent="0.25">
      <c r="A6" s="15">
        <v>4</v>
      </c>
      <c r="B6" s="42">
        <v>51.75591513550313</v>
      </c>
      <c r="C6" s="43">
        <v>1.0392480299639431</v>
      </c>
      <c r="D6" s="40"/>
      <c r="E6" s="41"/>
      <c r="F6" s="40"/>
      <c r="G6" s="41"/>
      <c r="H6" s="40"/>
      <c r="I6" s="41"/>
      <c r="J6" s="44">
        <v>17.960460599440765</v>
      </c>
      <c r="K6" s="43">
        <v>1.0392480299639431</v>
      </c>
      <c r="L6" s="19">
        <v>2800</v>
      </c>
      <c r="M6" s="16">
        <f>((B6+C6)*60 + (J6+K6)*60) * 0.65</f>
        <v>2799.9999999999995</v>
      </c>
    </row>
    <row r="7" spans="1:13" ht="15.75" thickBot="1" x14ac:dyDescent="0.3">
      <c r="A7" s="18">
        <v>5</v>
      </c>
      <c r="B7" s="45"/>
      <c r="C7" s="46"/>
      <c r="D7" s="47"/>
      <c r="E7" s="48"/>
      <c r="F7" s="49">
        <v>2.5050510031223943</v>
      </c>
      <c r="G7" s="50">
        <v>0</v>
      </c>
      <c r="H7" s="47"/>
      <c r="I7" s="48"/>
      <c r="J7" s="51">
        <v>62.039539400559235</v>
      </c>
      <c r="K7" s="52">
        <v>1.0392480299639451</v>
      </c>
      <c r="L7" s="20">
        <v>1960</v>
      </c>
      <c r="M7" s="21">
        <f>((F7+G7) * 45 + (J7+K7)*50) * 0.6</f>
        <v>1959.9999999999998</v>
      </c>
    </row>
    <row r="8" spans="1:13" ht="15.75" thickBot="1" x14ac:dyDescent="0.3">
      <c r="A8" s="23" t="s">
        <v>12</v>
      </c>
      <c r="B8" s="24">
        <f>B3+B6</f>
        <v>80.000000426918803</v>
      </c>
      <c r="C8" s="25">
        <f>C3+C6</f>
        <v>4.8784960718816208</v>
      </c>
      <c r="D8" s="24">
        <f>D3+D4</f>
        <v>79.999999999999986</v>
      </c>
      <c r="E8" s="25">
        <f>E3+E4</f>
        <v>0</v>
      </c>
      <c r="F8" s="24">
        <f>F4+F7</f>
        <v>80.000000000000014</v>
      </c>
      <c r="G8" s="25">
        <f>G4+G7</f>
        <v>0</v>
      </c>
      <c r="H8" s="24">
        <f>H4+H5</f>
        <v>80.000000426918774</v>
      </c>
      <c r="I8" s="25">
        <f>I4+I5</f>
        <v>40</v>
      </c>
      <c r="J8" s="26">
        <f>J6+J7</f>
        <v>80</v>
      </c>
      <c r="K8" s="25">
        <f>K6+K7</f>
        <v>2.0784960599278879</v>
      </c>
    </row>
    <row r="10" spans="1:13" ht="15.75" thickBot="1" x14ac:dyDescent="0.3">
      <c r="A10" s="7"/>
    </row>
    <row r="11" spans="1:13" ht="15.75" thickBot="1" x14ac:dyDescent="0.3">
      <c r="A11" s="3" t="s">
        <v>10</v>
      </c>
      <c r="B11" s="53">
        <v>40</v>
      </c>
      <c r="D11" s="22" t="s">
        <v>11</v>
      </c>
      <c r="E11" s="12"/>
      <c r="F11" s="53">
        <f>J6+K6+K7+J7</f>
        <v>82.078496059927886</v>
      </c>
    </row>
    <row r="12" spans="1:13" ht="15.75" thickBot="1" x14ac:dyDescent="0.3">
      <c r="A12" s="3" t="s">
        <v>9</v>
      </c>
      <c r="B12" s="53">
        <v>80</v>
      </c>
    </row>
    <row r="13" spans="1:13" ht="15.75" thickBot="1" x14ac:dyDescent="0.3">
      <c r="A13" s="3" t="s">
        <v>7</v>
      </c>
      <c r="B13" s="54">
        <f>C3+E3+E4+C6+G4+I4+I5+G7+K7+K6</f>
        <v>46.956992131809507</v>
      </c>
    </row>
    <row r="15" spans="1:13" ht="15.75" thickBot="1" x14ac:dyDescent="0.3"/>
    <row r="16" spans="1:13" ht="15.75" thickBot="1" x14ac:dyDescent="0.3">
      <c r="A16" s="3" t="s">
        <v>3</v>
      </c>
    </row>
    <row r="17" spans="1:1" x14ac:dyDescent="0.25">
      <c r="A17" s="4" t="s">
        <v>1</v>
      </c>
    </row>
    <row r="18" spans="1:1" x14ac:dyDescent="0.25">
      <c r="A18" s="6" t="s">
        <v>2</v>
      </c>
    </row>
    <row r="19" spans="1:1" ht="15.75" thickBot="1" x14ac:dyDescent="0.3">
      <c r="A19" s="5" t="s">
        <v>4</v>
      </c>
    </row>
  </sheetData>
  <mergeCells count="7">
    <mergeCell ref="D11:E11"/>
    <mergeCell ref="B1:C1"/>
    <mergeCell ref="D1:E1"/>
    <mergeCell ref="F1:G1"/>
    <mergeCell ref="H1:I1"/>
    <mergeCell ref="J1:K1"/>
    <mergeCell ref="A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rcanard</dc:creator>
  <cp:lastModifiedBy>rcanard</cp:lastModifiedBy>
  <dcterms:created xsi:type="dcterms:W3CDTF">2016-06-30T18:10:41Z</dcterms:created>
  <dcterms:modified xsi:type="dcterms:W3CDTF">2016-06-30T19:18:26Z</dcterms:modified>
</cp:coreProperties>
</file>