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600" firstSheet="1" activeTab="1"/>
  </bookViews>
  <sheets>
    <sheet name="tracking.report" sheetId="1" state="hidden" r:id="rId1"/>
    <sheet name="Tracking Report" sheetId="4" r:id="rId2"/>
  </sheets>
  <definedNames>
    <definedName name="tracking.report" localSheetId="1">'Tracking Report'!$A$1:$F$31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21" i="4"/>
  <c r="H22" i="4"/>
  <c r="H23" i="4"/>
  <c r="H24" i="4"/>
  <c r="H25" i="4"/>
  <c r="H26" i="4"/>
  <c r="H27" i="4"/>
  <c r="H28" i="4"/>
  <c r="H29" i="4"/>
  <c r="H30" i="4"/>
  <c r="H31" i="4"/>
  <c r="F33" i="4"/>
  <c r="E33" i="4"/>
  <c r="I3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F21" i="1"/>
  <c r="E21" i="1"/>
</calcChain>
</file>

<file path=xl/comments1.xml><?xml version="1.0" encoding="utf-8"?>
<comments xmlns="http://schemas.openxmlformats.org/spreadsheetml/2006/main">
  <authors>
    <author>Alexander Dovzhikov</author>
  </authors>
  <commentList>
    <comment ref="E33" authorId="0">
      <text>
        <r>
          <rPr>
            <b/>
            <sz val="9"/>
            <color indexed="81"/>
            <rFont val="Calibri"/>
            <family val="2"/>
          </rPr>
          <t>Alexander Dovzhikov:</t>
        </r>
        <r>
          <rPr>
            <sz val="9"/>
            <color indexed="81"/>
            <rFont val="Calibri"/>
            <family val="2"/>
          </rPr>
          <t xml:space="preserve">
Portfolio Growth Rate</t>
        </r>
      </text>
    </comment>
    <comment ref="F33" authorId="0">
      <text>
        <r>
          <rPr>
            <b/>
            <sz val="9"/>
            <color indexed="81"/>
            <rFont val="Calibri"/>
            <family val="2"/>
          </rPr>
          <t>Alexander Dovzhikov:</t>
        </r>
        <r>
          <rPr>
            <sz val="9"/>
            <color indexed="81"/>
            <rFont val="Calibri"/>
            <family val="2"/>
          </rPr>
          <t xml:space="preserve">
Index Growth Rate</t>
        </r>
      </text>
    </comment>
    <comment ref="H33" authorId="0">
      <text>
        <r>
          <rPr>
            <b/>
            <sz val="9"/>
            <color indexed="81"/>
            <rFont val="Calibri"/>
            <family val="2"/>
          </rPr>
          <t>Alexander Dovzhikov:</t>
        </r>
        <r>
          <rPr>
            <sz val="9"/>
            <color indexed="81"/>
            <rFont val="Calibri"/>
            <family val="2"/>
          </rPr>
          <t xml:space="preserve">
Coefficient of determination</t>
        </r>
      </text>
    </comment>
  </commentList>
</comments>
</file>

<file path=xl/connections.xml><?xml version="1.0" encoding="utf-8"?>
<connections xmlns="http://schemas.openxmlformats.org/spreadsheetml/2006/main">
  <connection id="1" name="tracking.report.csv" type="6" refreshedVersion="0" background="1" saveData="1">
    <textPr fileType="mac" sourceFile="Macintosh HD:Users:dan:projects:portanalysis-indexportfolio:tracking.report.csv" tab="0" comma="1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<sst xmlns="http://schemas.openxmlformats.org/spreadsheetml/2006/main" count="16" uniqueCount="12">
  <si>
    <t>price</t>
  </si>
  <si>
    <t>growth</t>
  </si>
  <si>
    <t>rate</t>
  </si>
  <si>
    <t>Return</t>
  </si>
  <si>
    <t>Index Return</t>
  </si>
  <si>
    <t>Residual Squares</t>
  </si>
  <si>
    <t>Sum of Squares</t>
  </si>
  <si>
    <t>R-Squared</t>
  </si>
  <si>
    <t>Portfolio Return</t>
  </si>
  <si>
    <t>Portfolio Price</t>
  </si>
  <si>
    <t>Portfolio Growth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</si>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</sst>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acking.repor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5" zoomScaleNormal="125" zoomScalePageLayoutView="125" workbookViewId="0">
      <selection activeCell="F21" sqref="F21"/>
    </sheetView>
  </sheetViews>
  <sheetFormatPr baseColWidth="10" defaultColWidth="8.83203125" defaultRowHeight="14" x14ac:dyDescent="0"/>
  <cols>
    <col min="1" max="1" width="12.1640625" style="1" customWidth="1"/>
    <col min="2" max="2" width="16.1640625" style="2" customWidth="1"/>
    <col min="3" max="3" width="14.1640625" style="2" customWidth="1"/>
    <col min="4" max="5" width="8.83203125" style="3"/>
    <col min="6" max="6" width="13.83203125" style="3" customWidth="1"/>
    <col min="7" max="7" width="16.5" customWidth="1"/>
    <col min="8" max="8" width="15.6640625" style="4" customWidth="1"/>
  </cols>
  <sheetData>
    <row r="1" spans="1:8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>
      <c r="A2" s="1">
        <v>41519</v>
      </c>
      <c r="B2" s="2">
        <v>99999649.790000007</v>
      </c>
      <c r="C2" s="2">
        <v>0</v>
      </c>
      <c r="D2" s="3">
        <v>0</v>
      </c>
      <c r="E2" s="3">
        <v>0</v>
      </c>
      <c r="F2" s="3">
        <v>0</v>
      </c>
      <c r="G2">
        <f>(F2-E2)^2</f>
        <v>0</v>
      </c>
      <c r="H2" s="4">
        <f>(F2-AVERAGE(F$2:F$20))^2</f>
        <v>1.137824317590164E-6</v>
      </c>
    </row>
    <row r="3" spans="1:8">
      <c r="A3" s="1">
        <v>41520</v>
      </c>
      <c r="B3" s="2">
        <v>100268060.47</v>
      </c>
      <c r="C3" s="2">
        <v>268410.680000022</v>
      </c>
      <c r="D3" s="3">
        <v>2.6805203930944598E-3</v>
      </c>
      <c r="E3" s="3">
        <v>2.6805203930955201E-3</v>
      </c>
      <c r="F3" s="3">
        <v>1.5969429607629599E-3</v>
      </c>
      <c r="G3">
        <f t="shared" ref="G3:G20" si="0">(F3-E3)^2</f>
        <v>1.1741400518604241E-6</v>
      </c>
      <c r="H3" s="4">
        <f t="shared" ref="H3:H20" si="1">(F3-AVERAGE(F$2:F$20))^2</f>
        <v>2.811698122687089E-7</v>
      </c>
    </row>
    <row r="4" spans="1:8">
      <c r="A4" s="1">
        <v>41521</v>
      </c>
      <c r="B4" s="2">
        <v>99555321.209999993</v>
      </c>
      <c r="C4" s="2">
        <v>-444328.57999995397</v>
      </c>
      <c r="D4" s="3">
        <v>-4.4532021634286203E-3</v>
      </c>
      <c r="E4" s="3">
        <v>-7.1337225565208896E-3</v>
      </c>
      <c r="F4" s="3">
        <v>-6.74463044854257E-3</v>
      </c>
      <c r="G4">
        <f t="shared" si="0"/>
        <v>1.5139266849101232E-7</v>
      </c>
      <c r="H4" s="4">
        <f t="shared" si="1"/>
        <v>6.1016703434350279E-5</v>
      </c>
    </row>
    <row r="5" spans="1:8">
      <c r="A5" s="1">
        <v>41522</v>
      </c>
      <c r="B5" s="2">
        <v>99046335.560000002</v>
      </c>
      <c r="C5" s="2">
        <v>-953314.23000003397</v>
      </c>
      <c r="D5" s="3">
        <v>-9.5789072824395294E-3</v>
      </c>
      <c r="E5" s="3">
        <v>-5.1257051190134496E-3</v>
      </c>
      <c r="F5" s="3">
        <v>-3.7119067478510498E-3</v>
      </c>
      <c r="G5">
        <f t="shared" si="0"/>
        <v>1.9988258343014549E-6</v>
      </c>
      <c r="H5" s="4">
        <f t="shared" si="1"/>
        <v>2.2834972370570183E-5</v>
      </c>
    </row>
    <row r="6" spans="1:8">
      <c r="A6" s="1">
        <v>41523</v>
      </c>
      <c r="B6" s="2">
        <v>99015274.579999998</v>
      </c>
      <c r="C6" s="2">
        <v>-984375.210000008</v>
      </c>
      <c r="D6" s="3">
        <v>-9.8925569617757808E-3</v>
      </c>
      <c r="E6" s="3">
        <v>-3.1364967933456001E-4</v>
      </c>
      <c r="F6" s="3">
        <v>4.8174951823654099E-4</v>
      </c>
      <c r="G6">
        <f t="shared" si="0"/>
        <v>6.3265988349675131E-7</v>
      </c>
      <c r="H6" s="4">
        <f t="shared" si="1"/>
        <v>3.4215359130602134E-7</v>
      </c>
    </row>
    <row r="7" spans="1:8">
      <c r="A7" s="1">
        <v>41526</v>
      </c>
      <c r="B7" s="2">
        <v>99776247.5</v>
      </c>
      <c r="C7" s="2">
        <v>-223402.29000002099</v>
      </c>
      <c r="D7" s="3">
        <v>-2.2365298932780601E-3</v>
      </c>
      <c r="E7" s="3">
        <v>7.65602706849577E-3</v>
      </c>
      <c r="F7" s="3">
        <v>7.0649867873857604E-3</v>
      </c>
      <c r="G7">
        <f t="shared" si="0"/>
        <v>3.493286138945991E-7</v>
      </c>
      <c r="H7" s="4">
        <f t="shared" si="1"/>
        <v>3.5979582560625928E-5</v>
      </c>
    </row>
    <row r="8" spans="1:8">
      <c r="A8" s="1">
        <v>41527</v>
      </c>
      <c r="B8" s="2">
        <v>100131851.12</v>
      </c>
      <c r="C8" s="2">
        <v>132201.33000002801</v>
      </c>
      <c r="D8" s="3">
        <v>1.32114483355039E-3</v>
      </c>
      <c r="E8" s="3">
        <v>3.5576747268279999E-3</v>
      </c>
      <c r="F8" s="3">
        <v>3.7944166844816598E-3</v>
      </c>
      <c r="G8">
        <f t="shared" si="0"/>
        <v>5.6046754513687286E-8</v>
      </c>
      <c r="H8" s="4">
        <f t="shared" si="1"/>
        <v>7.44050114671944E-6</v>
      </c>
    </row>
    <row r="9" spans="1:8">
      <c r="A9" s="1">
        <v>41528</v>
      </c>
      <c r="B9" s="2">
        <v>100740978.56</v>
      </c>
      <c r="C9" s="2">
        <v>741328.76999999594</v>
      </c>
      <c r="D9" s="3">
        <v>7.38597010685073E-3</v>
      </c>
      <c r="E9" s="3">
        <v>6.0648252733024304E-3</v>
      </c>
      <c r="F9" s="3">
        <v>6.3667175148669503E-3</v>
      </c>
      <c r="G9">
        <f t="shared" si="0"/>
        <v>9.1138925516850437E-8</v>
      </c>
      <c r="H9" s="4">
        <f t="shared" si="1"/>
        <v>2.8090307749437788E-5</v>
      </c>
    </row>
    <row r="10" spans="1:8">
      <c r="A10" s="1">
        <v>41529</v>
      </c>
      <c r="B10" s="2">
        <v>100905721.51000001</v>
      </c>
      <c r="C10" s="2">
        <v>906071.72000001394</v>
      </c>
      <c r="D10" s="3">
        <v>9.0199466271357904E-3</v>
      </c>
      <c r="E10" s="3">
        <v>1.6339765202850699E-3</v>
      </c>
      <c r="F10" s="3">
        <v>1.55560972307001E-3</v>
      </c>
      <c r="G10">
        <f t="shared" si="0"/>
        <v>6.141354905746317E-9</v>
      </c>
      <c r="H10" s="4">
        <f t="shared" si="1"/>
        <v>2.3904397998836906E-7</v>
      </c>
    </row>
    <row r="11" spans="1:8">
      <c r="A11" s="1">
        <v>41530</v>
      </c>
      <c r="B11" s="2">
        <v>100495197.40000001</v>
      </c>
      <c r="C11" s="2">
        <v>495547.609999999</v>
      </c>
      <c r="D11" s="3">
        <v>4.9432554106566898E-3</v>
      </c>
      <c r="E11" s="3">
        <v>-4.0766912164791301E-3</v>
      </c>
      <c r="F11" s="3">
        <v>-4.3795989049861799E-3</v>
      </c>
      <c r="G11">
        <f t="shared" si="0"/>
        <v>9.1753067756683919E-8</v>
      </c>
      <c r="H11" s="4">
        <f t="shared" si="1"/>
        <v>2.966204630143388E-5</v>
      </c>
    </row>
    <row r="12" spans="1:8">
      <c r="A12" s="1">
        <v>41533</v>
      </c>
      <c r="B12" s="2">
        <v>101034249.25</v>
      </c>
      <c r="C12" s="2">
        <v>1034599.46000002</v>
      </c>
      <c r="D12" s="3">
        <v>1.02928769625351E-2</v>
      </c>
      <c r="E12" s="3">
        <v>5.3496215518791202E-3</v>
      </c>
      <c r="F12" s="3">
        <v>5.4190132356435302E-3</v>
      </c>
      <c r="G12">
        <f t="shared" si="0"/>
        <v>4.8152057756598712E-9</v>
      </c>
      <c r="H12" s="4">
        <f t="shared" si="1"/>
        <v>1.8942730761346731E-5</v>
      </c>
    </row>
    <row r="13" spans="1:8">
      <c r="A13" s="1">
        <v>41534</v>
      </c>
      <c r="B13" s="2">
        <v>100988832.44</v>
      </c>
      <c r="C13" s="2">
        <v>989182.65000002098</v>
      </c>
      <c r="D13" s="3">
        <v>9.8432569450084308E-3</v>
      </c>
      <c r="E13" s="3">
        <v>-4.4962001752679698E-4</v>
      </c>
      <c r="F13" s="3">
        <v>6.1985499968919599E-4</v>
      </c>
      <c r="G13">
        <f t="shared" si="0"/>
        <v>1.1437768124491487E-6</v>
      </c>
      <c r="H13" s="4">
        <f t="shared" si="1"/>
        <v>1.9966016089669896E-7</v>
      </c>
    </row>
    <row r="14" spans="1:8">
      <c r="A14" s="1">
        <v>41535</v>
      </c>
      <c r="B14" s="2">
        <v>100684583.45999999</v>
      </c>
      <c r="C14" s="2">
        <v>684933.67000001704</v>
      </c>
      <c r="D14" s="3">
        <v>6.8260103787209699E-3</v>
      </c>
      <c r="E14" s="3">
        <v>-3.0172465662872102E-3</v>
      </c>
      <c r="F14" s="3">
        <v>-2.4981465664701799E-3</v>
      </c>
      <c r="G14">
        <f t="shared" si="0"/>
        <v>2.694648098100408E-7</v>
      </c>
      <c r="H14" s="4">
        <f t="shared" si="1"/>
        <v>1.2708048922663366E-5</v>
      </c>
    </row>
    <row r="15" spans="1:8">
      <c r="A15" s="1">
        <v>41536</v>
      </c>
      <c r="B15" s="2">
        <v>101782984.73999999</v>
      </c>
      <c r="C15" s="2">
        <v>1783334.95000005</v>
      </c>
      <c r="D15" s="3">
        <v>1.7676262256488998E-2</v>
      </c>
      <c r="E15" s="3">
        <v>1.08502518777662E-2</v>
      </c>
      <c r="F15" s="3">
        <v>1.0900371749023899E-2</v>
      </c>
      <c r="G15">
        <f t="shared" si="0"/>
        <v>2.5120014948883403E-9</v>
      </c>
      <c r="H15" s="4">
        <f t="shared" si="1"/>
        <v>9.6701326596526565E-5</v>
      </c>
    </row>
    <row r="16" spans="1:8">
      <c r="A16" s="1">
        <v>41537</v>
      </c>
      <c r="B16" s="2">
        <v>101684601.23999999</v>
      </c>
      <c r="C16" s="2">
        <v>1684951.45000002</v>
      </c>
      <c r="D16" s="3">
        <v>1.6709194139042201E-2</v>
      </c>
      <c r="E16" s="3">
        <v>-9.6706811744695599E-4</v>
      </c>
      <c r="F16" s="3">
        <v>-3.5678380374406498E-3</v>
      </c>
      <c r="G16">
        <f t="shared" si="0"/>
        <v>6.7640041767440048E-6</v>
      </c>
      <c r="H16" s="4">
        <f t="shared" si="1"/>
        <v>2.1478836059219221E-5</v>
      </c>
    </row>
    <row r="17" spans="1:8">
      <c r="A17" s="1">
        <v>41540</v>
      </c>
      <c r="B17" s="2">
        <v>100974614.48999999</v>
      </c>
      <c r="C17" s="2">
        <v>974964.700000018</v>
      </c>
      <c r="D17" s="3">
        <v>9.7024596845177898E-3</v>
      </c>
      <c r="E17" s="3">
        <v>-7.0067344545243796E-3</v>
      </c>
      <c r="F17" s="3">
        <v>-4.6024689118162598E-3</v>
      </c>
      <c r="G17">
        <f t="shared" si="0"/>
        <v>5.7804927998535701E-6</v>
      </c>
      <c r="H17" s="4">
        <f t="shared" si="1"/>
        <v>3.2139345555642069E-5</v>
      </c>
    </row>
    <row r="18" spans="1:8">
      <c r="A18" s="1">
        <v>41541</v>
      </c>
      <c r="B18" s="2">
        <v>100506513.01000001</v>
      </c>
      <c r="C18" s="2">
        <v>506863.220000014</v>
      </c>
      <c r="D18" s="3">
        <v>5.0558475870007297E-3</v>
      </c>
      <c r="E18" s="3">
        <v>-4.6466120975168198E-3</v>
      </c>
      <c r="F18" s="3">
        <v>-3.48978318667648E-3</v>
      </c>
      <c r="G18">
        <f t="shared" si="0"/>
        <v>1.3382531289560467E-6</v>
      </c>
      <c r="H18" s="4">
        <f t="shared" si="1"/>
        <v>2.0761434067275003E-5</v>
      </c>
    </row>
    <row r="19" spans="1:8">
      <c r="A19" s="1">
        <v>41542</v>
      </c>
      <c r="B19" s="2">
        <v>101192622.73</v>
      </c>
      <c r="C19" s="2">
        <v>1192972.9399999699</v>
      </c>
      <c r="D19" s="3">
        <v>1.1859172389321901E-2</v>
      </c>
      <c r="E19" s="3">
        <v>6.8033248023198203E-3</v>
      </c>
      <c r="F19" s="3">
        <v>7.9425258224841092E-3</v>
      </c>
      <c r="G19">
        <f t="shared" si="0"/>
        <v>1.2977789643433567E-6</v>
      </c>
      <c r="H19" s="4">
        <f t="shared" si="1"/>
        <v>4.727713913306181E-5</v>
      </c>
    </row>
    <row r="20" spans="1:8">
      <c r="A20" s="1">
        <v>41543</v>
      </c>
      <c r="B20" s="2">
        <v>101568191.37</v>
      </c>
      <c r="C20" s="2">
        <v>1568541.58</v>
      </c>
      <c r="D20" s="3">
        <v>1.55637251766371E-2</v>
      </c>
      <c r="E20" s="3">
        <v>3.7045527873154102E-3</v>
      </c>
      <c r="F20" s="3">
        <v>3.5192649657709301E-3</v>
      </c>
      <c r="G20">
        <f t="shared" si="0"/>
        <v>3.4331576812699118E-8</v>
      </c>
      <c r="H20" s="4">
        <f t="shared" si="1"/>
        <v>6.0151314088411391E-6</v>
      </c>
    </row>
    <row r="21" spans="1:8">
      <c r="E21" s="3">
        <f>SUM(E2:E20)</f>
        <v>1.5563725176637148E-2</v>
      </c>
      <c r="F21" s="3">
        <f>SUM(F2:F20)</f>
        <v>2.0267081157632177E-2</v>
      </c>
      <c r="G21">
        <f>SUM(G2:G20)</f>
        <v>2.1186856630976626E-5</v>
      </c>
      <c r="H21" s="4">
        <f>SUM(H2:H20)</f>
        <v>4.4324795792976336E-4</v>
      </c>
    </row>
    <row r="23" spans="1:8">
      <c r="G23" t="s">
        <v>7</v>
      </c>
      <c r="H23" s="3">
        <f>1-G21/H21</f>
        <v>0.95220089285931042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abSelected="1" zoomScale="125" zoomScaleNormal="125" zoomScalePageLayoutView="125" workbookViewId="0">
      <selection activeCell="I33" sqref="I33"/>
    </sheetView>
  </sheetViews>
  <sheetFormatPr baseColWidth="10" defaultRowHeight="14" x14ac:dyDescent="0"/>
  <cols>
    <col min="1" max="1" width="8.1640625" bestFit="1" customWidth="1"/>
    <col min="2" max="2" width="13.83203125" style="2" bestFit="1" customWidth="1"/>
    <col min="3" max="3" width="14" style="2" customWidth="1"/>
    <col min="4" max="4" width="12.83203125" style="3" bestFit="1" customWidth="1"/>
    <col min="5" max="5" width="13.33203125" style="3" customWidth="1"/>
    <col min="6" max="6" width="12.83203125" style="3" bestFit="1" customWidth="1"/>
    <col min="7" max="7" width="12.83203125" style="3" customWidth="1"/>
    <col min="8" max="8" width="16.5" customWidth="1"/>
    <col min="9" max="9" width="15.6640625" style="4" customWidth="1"/>
  </cols>
  <sheetData>
    <row r="1" spans="1:9" s="5" customFormat="1">
      <c r="B1" s="6" t="s">
        <v>9</v>
      </c>
      <c r="C1" s="6" t="s">
        <v>10</v>
      </c>
      <c r="D1" s="7" t="s">
        <v>11</v>
      </c>
      <c r="E1" s="7" t="s">
        <v>8</v>
      </c>
      <c r="F1" s="7" t="s">
        <v>4</v>
      </c>
      <c r="G1" s="7"/>
      <c r="H1" s="7" t="s">
        <v>5</v>
      </c>
      <c r="I1" s="8" t="s">
        <v>6</v>
      </c>
    </row>
    <row r="2" spans="1:9">
      <c r="A2" s="1">
        <v>41519</v>
      </c>
      <c r="B2" s="2">
        <v>99999649.790000007</v>
      </c>
      <c r="C2" s="2">
        <v>0</v>
      </c>
      <c r="D2" s="3">
        <v>0</v>
      </c>
      <c r="E2" s="3">
        <v>0</v>
      </c>
      <c r="F2" s="3">
        <v>0</v>
      </c>
      <c r="H2">
        <f>(F2-E2)^2</f>
        <v>0</v>
      </c>
      <c r="I2" s="4">
        <f>(F2-AVERAGE(F$2:F$31))^2</f>
        <v>7.4381337830556874E-8</v>
      </c>
    </row>
    <row r="3" spans="1:9">
      <c r="A3" s="1">
        <v>41520</v>
      </c>
      <c r="B3" s="2">
        <v>100268060.47</v>
      </c>
      <c r="C3" s="2">
        <v>268410.680000022</v>
      </c>
      <c r="D3" s="3">
        <v>2.6805203930944598E-3</v>
      </c>
      <c r="E3" s="3">
        <v>2.6805203930955201E-3</v>
      </c>
      <c r="F3" s="3">
        <v>1.5969429607629599E-3</v>
      </c>
      <c r="H3">
        <f t="shared" ref="H3:H31" si="0">(F3-E3)^2</f>
        <v>1.1741400518604241E-6</v>
      </c>
      <c r="I3" s="4">
        <f t="shared" ref="I3:I31" si="1">(F3-AVERAGE(F$2:F$31))^2</f>
        <v>1.7535414952424076E-6</v>
      </c>
    </row>
    <row r="4" spans="1:9">
      <c r="A4" s="1">
        <v>41521</v>
      </c>
      <c r="B4" s="2">
        <v>99555321.209999993</v>
      </c>
      <c r="C4" s="2">
        <v>-444328.57999995397</v>
      </c>
      <c r="D4" s="3">
        <v>-4.4532021634286203E-3</v>
      </c>
      <c r="E4" s="3">
        <v>-7.1337225565208896E-3</v>
      </c>
      <c r="F4" s="3">
        <v>-6.74463044854257E-3</v>
      </c>
      <c r="H4">
        <f t="shared" si="0"/>
        <v>1.5139266849101232E-7</v>
      </c>
      <c r="I4" s="4">
        <f t="shared" si="1"/>
        <v>4.9243339558004289E-5</v>
      </c>
    </row>
    <row r="5" spans="1:9">
      <c r="A5" s="1">
        <v>41522</v>
      </c>
      <c r="B5" s="2">
        <v>99046335.560000002</v>
      </c>
      <c r="C5" s="2">
        <v>-953314.23000003397</v>
      </c>
      <c r="D5" s="3">
        <v>-9.5789072824395294E-3</v>
      </c>
      <c r="E5" s="3">
        <v>-5.1257051190134496E-3</v>
      </c>
      <c r="F5" s="3">
        <v>-3.7119067478510498E-3</v>
      </c>
      <c r="H5">
        <f t="shared" si="0"/>
        <v>1.9988258343014549E-6</v>
      </c>
      <c r="I5" s="4">
        <f t="shared" si="1"/>
        <v>1.5877325409096449E-5</v>
      </c>
    </row>
    <row r="6" spans="1:9">
      <c r="A6" s="1">
        <v>41523</v>
      </c>
      <c r="B6" s="2">
        <v>99015274.579999998</v>
      </c>
      <c r="C6" s="2">
        <v>-984375.210000008</v>
      </c>
      <c r="D6" s="3">
        <v>-9.8925569617757808E-3</v>
      </c>
      <c r="E6" s="3">
        <v>-3.1364967933456001E-4</v>
      </c>
      <c r="F6" s="3">
        <v>4.8174951823654099E-4</v>
      </c>
      <c r="H6">
        <f t="shared" si="0"/>
        <v>6.3265988349675131E-7</v>
      </c>
      <c r="I6" s="4">
        <f t="shared" si="1"/>
        <v>4.368940047277548E-8</v>
      </c>
    </row>
    <row r="7" spans="1:9">
      <c r="A7" s="1">
        <v>41526</v>
      </c>
      <c r="B7" s="2">
        <v>99776247.5</v>
      </c>
      <c r="C7" s="2">
        <v>-223402.29000002099</v>
      </c>
      <c r="D7" s="3">
        <v>-2.2365298932780601E-3</v>
      </c>
      <c r="E7" s="3">
        <v>7.65602706849577E-3</v>
      </c>
      <c r="F7" s="3">
        <v>7.0649867873857604E-3</v>
      </c>
      <c r="H7">
        <f t="shared" si="0"/>
        <v>3.493286138945991E-7</v>
      </c>
      <c r="I7" s="4">
        <f t="shared" si="1"/>
        <v>4.6134760112504171E-5</v>
      </c>
    </row>
    <row r="8" spans="1:9">
      <c r="A8" s="1">
        <v>41527</v>
      </c>
      <c r="B8" s="2">
        <v>100131851.12</v>
      </c>
      <c r="C8" s="2">
        <v>132201.33000002801</v>
      </c>
      <c r="D8" s="3">
        <v>1.32114483355039E-3</v>
      </c>
      <c r="E8" s="3">
        <v>3.5576747268279999E-3</v>
      </c>
      <c r="F8" s="3">
        <v>3.7944166844816598E-3</v>
      </c>
      <c r="H8">
        <f t="shared" si="0"/>
        <v>5.6046754513687286E-8</v>
      </c>
      <c r="I8" s="4">
        <f t="shared" si="1"/>
        <v>1.2402281172064214E-5</v>
      </c>
    </row>
    <row r="9" spans="1:9">
      <c r="A9" s="1">
        <v>41528</v>
      </c>
      <c r="B9" s="2">
        <v>100740978.56</v>
      </c>
      <c r="C9" s="2">
        <v>741328.76999999594</v>
      </c>
      <c r="D9" s="3">
        <v>7.38597010685073E-3</v>
      </c>
      <c r="E9" s="3">
        <v>6.0648252733024304E-3</v>
      </c>
      <c r="F9" s="3">
        <v>6.3667175148669503E-3</v>
      </c>
      <c r="H9">
        <f t="shared" si="0"/>
        <v>9.1138925516850437E-8</v>
      </c>
      <c r="I9" s="4">
        <f t="shared" si="1"/>
        <v>3.7136690871398913E-5</v>
      </c>
    </row>
    <row r="10" spans="1:9">
      <c r="A10" s="1">
        <v>41529</v>
      </c>
      <c r="B10" s="2">
        <v>100905721.51000001</v>
      </c>
      <c r="C10" s="2">
        <v>906071.72000001394</v>
      </c>
      <c r="D10" s="3">
        <v>9.0199466271357904E-3</v>
      </c>
      <c r="E10" s="3">
        <v>1.6339765202850699E-3</v>
      </c>
      <c r="F10" s="3">
        <v>1.55560972307001E-3</v>
      </c>
      <c r="H10">
        <f t="shared" si="0"/>
        <v>6.141354905746317E-9</v>
      </c>
      <c r="I10" s="4">
        <f t="shared" si="1"/>
        <v>1.6457818659040016E-6</v>
      </c>
    </row>
    <row r="11" spans="1:9">
      <c r="A11" s="1">
        <v>41530</v>
      </c>
      <c r="B11" s="2">
        <v>100495197.40000001</v>
      </c>
      <c r="C11" s="2">
        <v>495547.609999999</v>
      </c>
      <c r="D11" s="3">
        <v>4.9432554106566898E-3</v>
      </c>
      <c r="E11" s="3">
        <v>-4.0766912164791301E-3</v>
      </c>
      <c r="F11" s="3">
        <v>-4.3795989049861799E-3</v>
      </c>
      <c r="H11">
        <f t="shared" si="0"/>
        <v>9.1753067756683919E-8</v>
      </c>
      <c r="I11" s="4">
        <f t="shared" si="1"/>
        <v>2.1644158865593815E-5</v>
      </c>
    </row>
    <row r="12" spans="1:9">
      <c r="A12" s="1">
        <v>41533</v>
      </c>
      <c r="B12" s="2">
        <v>101034249.25</v>
      </c>
      <c r="C12" s="2">
        <v>1034599.46000002</v>
      </c>
      <c r="D12" s="3">
        <v>1.02928769625351E-2</v>
      </c>
      <c r="E12" s="3">
        <v>5.3496215518791202E-3</v>
      </c>
      <c r="F12" s="3">
        <v>5.4190132356435302E-3</v>
      </c>
      <c r="H12">
        <f t="shared" si="0"/>
        <v>4.8152057756598712E-9</v>
      </c>
      <c r="I12" s="4">
        <f t="shared" si="1"/>
        <v>2.6484237086680325E-5</v>
      </c>
    </row>
    <row r="13" spans="1:9">
      <c r="A13" s="1">
        <v>41534</v>
      </c>
      <c r="B13" s="2">
        <v>100988832.44</v>
      </c>
      <c r="C13" s="2">
        <v>989182.65000002098</v>
      </c>
      <c r="D13" s="3">
        <v>9.8432569450084308E-3</v>
      </c>
      <c r="E13" s="3">
        <v>-4.4962001752679698E-4</v>
      </c>
      <c r="F13" s="3">
        <v>6.1985499968919599E-4</v>
      </c>
      <c r="H13">
        <f t="shared" si="0"/>
        <v>1.1437768124491487E-6</v>
      </c>
      <c r="I13" s="4">
        <f t="shared" si="1"/>
        <v>1.2049616642373375E-7</v>
      </c>
    </row>
    <row r="14" spans="1:9">
      <c r="A14" s="1">
        <v>41535</v>
      </c>
      <c r="B14" s="2">
        <v>100684583.45999999</v>
      </c>
      <c r="C14" s="2">
        <v>684933.67000001704</v>
      </c>
      <c r="D14" s="3">
        <v>6.8260103787209699E-3</v>
      </c>
      <c r="E14" s="3">
        <v>-3.0172465662872102E-3</v>
      </c>
      <c r="F14" s="3">
        <v>-2.4981465664701799E-3</v>
      </c>
      <c r="H14">
        <f t="shared" si="0"/>
        <v>2.694648098100408E-7</v>
      </c>
      <c r="I14" s="4">
        <f t="shared" si="1"/>
        <v>7.6777537455745592E-6</v>
      </c>
    </row>
    <row r="15" spans="1:9">
      <c r="A15" s="1">
        <v>41536</v>
      </c>
      <c r="B15" s="2">
        <v>101782984.73999999</v>
      </c>
      <c r="C15" s="2">
        <v>1783334.95000005</v>
      </c>
      <c r="D15" s="3">
        <v>1.7676262256488998E-2</v>
      </c>
      <c r="E15" s="3">
        <v>1.08502518777662E-2</v>
      </c>
      <c r="F15" s="3">
        <v>1.0900371749023899E-2</v>
      </c>
      <c r="H15">
        <f t="shared" si="0"/>
        <v>2.5120014948883403E-9</v>
      </c>
      <c r="I15" s="4">
        <f t="shared" si="1"/>
        <v>1.1294678142311859E-4</v>
      </c>
    </row>
    <row r="16" spans="1:9">
      <c r="A16" s="1">
        <v>41537</v>
      </c>
      <c r="B16" s="2">
        <v>101684601.23999999</v>
      </c>
      <c r="C16" s="2">
        <v>1684951.45000002</v>
      </c>
      <c r="D16" s="3">
        <v>1.6709194139042201E-2</v>
      </c>
      <c r="E16" s="3">
        <v>-9.6706811744695599E-4</v>
      </c>
      <c r="F16" s="3">
        <v>-3.5678380374406498E-3</v>
      </c>
      <c r="H16">
        <f t="shared" si="0"/>
        <v>6.7640041767440048E-6</v>
      </c>
      <c r="I16" s="4">
        <f t="shared" si="1"/>
        <v>1.474995841341674E-5</v>
      </c>
    </row>
    <row r="17" spans="1:9">
      <c r="A17" s="1">
        <v>41540</v>
      </c>
      <c r="B17" s="2">
        <v>100974614.48999999</v>
      </c>
      <c r="C17" s="2">
        <v>974964.700000018</v>
      </c>
      <c r="D17" s="3">
        <v>9.7024596845177898E-3</v>
      </c>
      <c r="E17" s="3">
        <v>-7.0067344545243796E-3</v>
      </c>
      <c r="F17" s="3">
        <v>-4.6024689118162598E-3</v>
      </c>
      <c r="H17">
        <f t="shared" si="0"/>
        <v>5.7804927998535701E-6</v>
      </c>
      <c r="I17" s="4">
        <f t="shared" si="1"/>
        <v>2.3767558797729048E-5</v>
      </c>
    </row>
    <row r="18" spans="1:9">
      <c r="A18" s="1">
        <v>41541</v>
      </c>
      <c r="B18" s="2">
        <v>100506513.01000001</v>
      </c>
      <c r="C18" s="2">
        <v>506863.220000014</v>
      </c>
      <c r="D18" s="3">
        <v>5.0558475870007297E-3</v>
      </c>
      <c r="E18" s="3">
        <v>-4.6466120975168198E-3</v>
      </c>
      <c r="F18" s="3">
        <v>-3.48978318667648E-3</v>
      </c>
      <c r="H18">
        <f t="shared" si="0"/>
        <v>1.3382531289560467E-6</v>
      </c>
      <c r="I18" s="4">
        <f t="shared" si="1"/>
        <v>1.4156501133292837E-5</v>
      </c>
    </row>
    <row r="19" spans="1:9">
      <c r="A19" s="1">
        <v>41542</v>
      </c>
      <c r="B19" s="2">
        <v>101192622.73</v>
      </c>
      <c r="C19" s="2">
        <v>1192972.9399999699</v>
      </c>
      <c r="D19" s="3">
        <v>1.1859172389321901E-2</v>
      </c>
      <c r="E19" s="3">
        <v>6.8033248023198203E-3</v>
      </c>
      <c r="F19" s="3">
        <v>7.9499178988786702E-3</v>
      </c>
      <c r="H19">
        <f t="shared" si="0"/>
        <v>1.3146757290764121E-6</v>
      </c>
      <c r="I19" s="4">
        <f t="shared" si="1"/>
        <v>5.8939222903716948E-5</v>
      </c>
    </row>
    <row r="20" spans="1:9">
      <c r="A20" s="1">
        <v>41543</v>
      </c>
      <c r="B20" s="2">
        <v>101568191.37</v>
      </c>
      <c r="C20" s="2">
        <v>1568541.58</v>
      </c>
      <c r="D20" s="3">
        <v>1.55637251766371E-2</v>
      </c>
      <c r="E20" s="3">
        <v>3.7045527873154102E-3</v>
      </c>
      <c r="F20" s="3">
        <v>3.5033734671010598E-3</v>
      </c>
      <c r="H20">
        <f t="shared" si="0"/>
        <v>4.0473118881908125E-8</v>
      </c>
      <c r="I20" s="4">
        <f t="shared" si="1"/>
        <v>1.0437060943705527E-5</v>
      </c>
    </row>
    <row r="21" spans="1:9">
      <c r="A21" s="1">
        <v>41544</v>
      </c>
      <c r="B21" s="2">
        <v>101721252.02</v>
      </c>
      <c r="C21" s="2">
        <v>1721602.23</v>
      </c>
      <c r="D21" s="3">
        <v>1.7069565090115799E-2</v>
      </c>
      <c r="E21" s="3">
        <v>1.5058399134808601E-3</v>
      </c>
      <c r="F21" s="3">
        <v>2.3781515664769198E-3</v>
      </c>
      <c r="H21">
        <f t="shared" si="0"/>
        <v>7.6092761995271811E-7</v>
      </c>
      <c r="I21" s="4">
        <f t="shared" si="1"/>
        <v>4.4328024048627157E-6</v>
      </c>
    </row>
    <row r="22" spans="1:9">
      <c r="A22" s="1">
        <v>41547</v>
      </c>
      <c r="B22" s="2">
        <v>100092431.2</v>
      </c>
      <c r="C22" s="2">
        <v>92781.409999996395</v>
      </c>
      <c r="D22" s="3">
        <v>9.2738719284271001E-4</v>
      </c>
      <c r="E22" s="3">
        <v>-1.6142177897272299E-2</v>
      </c>
      <c r="F22" s="3">
        <v>-1.67559533823027E-2</v>
      </c>
      <c r="H22">
        <f t="shared" si="0"/>
        <v>3.7672034602430485E-7</v>
      </c>
      <c r="I22" s="4">
        <f t="shared" si="1"/>
        <v>2.8997603806242306E-4</v>
      </c>
    </row>
    <row r="23" spans="1:9">
      <c r="A23" s="1">
        <v>41548</v>
      </c>
      <c r="B23" s="2">
        <v>99630167.969999999</v>
      </c>
      <c r="C23" s="2">
        <v>-369481.819999978</v>
      </c>
      <c r="D23" s="3">
        <v>-3.70167388864463E-3</v>
      </c>
      <c r="E23" s="3">
        <v>-4.6290610814878601E-3</v>
      </c>
      <c r="F23" s="3">
        <v>-2.3171651532596402E-3</v>
      </c>
      <c r="H23">
        <f t="shared" si="0"/>
        <v>5.3448627829582231E-6</v>
      </c>
      <c r="I23" s="4">
        <f t="shared" si="1"/>
        <v>6.7075539129165062E-6</v>
      </c>
    </row>
    <row r="24" spans="1:9">
      <c r="A24" s="1">
        <v>41549</v>
      </c>
      <c r="B24" s="2">
        <v>99765439.659999996</v>
      </c>
      <c r="C24" s="2">
        <v>-234210.12999998001</v>
      </c>
      <c r="D24" s="3">
        <v>-2.3448565308278402E-3</v>
      </c>
      <c r="E24" s="3">
        <v>1.35681735781645E-3</v>
      </c>
      <c r="F24" s="3">
        <v>1.68061880481218E-3</v>
      </c>
      <c r="H24">
        <f t="shared" si="0"/>
        <v>1.0484737707652854E-7</v>
      </c>
      <c r="I24" s="4">
        <f t="shared" si="1"/>
        <v>1.9821525131713135E-6</v>
      </c>
    </row>
    <row r="25" spans="1:9">
      <c r="A25" s="1">
        <v>41550</v>
      </c>
      <c r="B25" s="2">
        <v>100226843.72</v>
      </c>
      <c r="C25" s="2">
        <v>227193.92999999199</v>
      </c>
      <c r="D25" s="3">
        <v>2.2693702868395401E-3</v>
      </c>
      <c r="E25" s="3">
        <v>4.6142268176652098E-3</v>
      </c>
      <c r="F25" s="3">
        <v>3.69956030537644E-3</v>
      </c>
      <c r="H25">
        <f t="shared" si="0"/>
        <v>8.366148287025022E-7</v>
      </c>
      <c r="I25" s="4">
        <f t="shared" si="1"/>
        <v>1.1743169900672882E-5</v>
      </c>
    </row>
    <row r="26" spans="1:9">
      <c r="A26" s="1">
        <v>41551</v>
      </c>
      <c r="B26" s="2">
        <v>99633807.75</v>
      </c>
      <c r="C26" s="2">
        <v>-365842.039999992</v>
      </c>
      <c r="D26" s="3">
        <v>-3.6651416455510399E-3</v>
      </c>
      <c r="E26" s="3">
        <v>-5.9345119323879203E-3</v>
      </c>
      <c r="F26" s="3">
        <v>-5.1460894973498501E-3</v>
      </c>
      <c r="H26">
        <f t="shared" si="0"/>
        <v>6.2160993607136004E-7</v>
      </c>
      <c r="I26" s="4">
        <f t="shared" si="1"/>
        <v>2.9363598484798907E-5</v>
      </c>
    </row>
    <row r="27" spans="1:9">
      <c r="A27" s="1">
        <v>41554</v>
      </c>
      <c r="B27" s="2">
        <v>98766930.310000002</v>
      </c>
      <c r="C27" s="2">
        <v>-1232719.47999999</v>
      </c>
      <c r="D27" s="3">
        <v>-1.2403848618728701E-2</v>
      </c>
      <c r="E27" s="3">
        <v>-8.7387069731796902E-3</v>
      </c>
      <c r="F27" s="3">
        <v>-9.0471089580344E-3</v>
      </c>
      <c r="H27">
        <f t="shared" si="0"/>
        <v>9.5111784262324617E-8</v>
      </c>
      <c r="I27" s="4">
        <f t="shared" si="1"/>
        <v>8.6859387437005278E-5</v>
      </c>
    </row>
    <row r="28" spans="1:9">
      <c r="A28" s="1">
        <v>41555</v>
      </c>
      <c r="B28" s="2">
        <v>98690561.709999993</v>
      </c>
      <c r="C28" s="2">
        <v>-1309088.0800000301</v>
      </c>
      <c r="D28" s="3">
        <v>-1.31773680534851E-2</v>
      </c>
      <c r="E28" s="3">
        <v>-7.7351943475534302E-4</v>
      </c>
      <c r="F28" s="3">
        <v>-2.26311827374204E-3</v>
      </c>
      <c r="H28">
        <f t="shared" si="0"/>
        <v>2.2189047011105154E-6</v>
      </c>
      <c r="I28" s="4">
        <f t="shared" si="1"/>
        <v>6.4305235379165649E-6</v>
      </c>
    </row>
    <row r="29" spans="1:9">
      <c r="A29" s="1">
        <v>41556</v>
      </c>
      <c r="B29" s="2">
        <v>98799701.109999999</v>
      </c>
      <c r="C29" s="2">
        <v>-1199948.6799999799</v>
      </c>
      <c r="D29" s="3">
        <v>-1.20721043351418E-2</v>
      </c>
      <c r="E29" s="3">
        <v>1.10526371834396E-3</v>
      </c>
      <c r="F29" s="3">
        <v>6.8799278690789801E-4</v>
      </c>
      <c r="H29">
        <f t="shared" si="0"/>
        <v>1.7411503022151878E-7</v>
      </c>
      <c r="I29" s="4">
        <f t="shared" si="1"/>
        <v>1.7244366192081377E-7</v>
      </c>
    </row>
    <row r="30" spans="1:9">
      <c r="A30" s="1">
        <v>41557</v>
      </c>
      <c r="B30" s="2">
        <v>98645632.849999994</v>
      </c>
      <c r="C30" s="2">
        <v>-1354016.94</v>
      </c>
      <c r="D30" s="3">
        <v>-1.3632721526541099E-2</v>
      </c>
      <c r="E30" s="3">
        <v>-1.56061719140155E-3</v>
      </c>
      <c r="F30" s="3">
        <v>-1.13532548819961E-3</v>
      </c>
      <c r="H30">
        <f t="shared" si="0"/>
        <v>1.80873032812407E-7</v>
      </c>
      <c r="I30" s="4">
        <f t="shared" si="1"/>
        <v>1.9826186312013048E-6</v>
      </c>
    </row>
    <row r="31" spans="1:9">
      <c r="A31" s="1">
        <v>41558</v>
      </c>
      <c r="B31" s="2">
        <v>99994557.409999996</v>
      </c>
      <c r="C31" s="2">
        <v>-5092.3799999952298</v>
      </c>
      <c r="D31" s="3">
        <v>-5.0925275010639598E-5</v>
      </c>
      <c r="E31" s="3">
        <v>1.35817962515326E-2</v>
      </c>
      <c r="F31" s="3">
        <v>1.6141738225293498E-2</v>
      </c>
      <c r="H31">
        <f t="shared" si="0"/>
        <v>6.5533029090228418E-6</v>
      </c>
      <c r="I31" s="4">
        <f t="shared" si="1"/>
        <v>2.518254403870143E-4</v>
      </c>
    </row>
    <row r="33" spans="5:9">
      <c r="E33" s="3">
        <f>SUM(E2:E32)</f>
        <v>-5.0925275008434703E-5</v>
      </c>
      <c r="F33" s="3">
        <f>SUM(F2:F32)</f>
        <v>8.1818826713355632E-3</v>
      </c>
      <c r="H33" t="s">
        <v>7</v>
      </c>
      <c r="I33" s="3">
        <f>1-H31/I31</f>
        <v>0.97397680353918381</v>
      </c>
    </row>
  </sheetData>
  <phoneticPr fontId="22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tracking.report</vt:lpstr>
      <vt:lpstr>Tracking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Dovzhikov</cp:lastModifiedBy>
  <dcterms:created xsi:type="dcterms:W3CDTF">2013-09-27T06:44:22Z</dcterms:created>
  <dcterms:modified xsi:type="dcterms:W3CDTF">2013-10-12T02:16:39Z</dcterms:modified>
</cp:coreProperties>
</file>