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<sst xmlns="http://schemas.openxmlformats.org/spreadsheetml/2006/main" count="40" uniqueCount="35">
  <si>
    <t>Layer</t>
  </si>
  <si>
    <t>Type</t>
  </si>
  <si>
    <t>Conv</t>
  </si>
  <si>
    <t>FC</t>
  </si>
  <si>
    <t>FC Softmax</t>
  </si>
  <si>
    <t>Input Rows</t>
  </si>
  <si>
    <t>Input Cols</t>
  </si>
  <si>
    <t>ZP Rows</t>
  </si>
  <si>
    <t>ZP Cols</t>
  </si>
  <si>
    <t>Skip</t>
  </si>
  <si>
    <t>Mask Rows</t>
  </si>
  <si>
    <t>Mask Size</t>
  </si>
  <si>
    <t>Channels</t>
  </si>
  <si>
    <t>Input Size</t>
  </si>
  <si>
    <t>Neurons</t>
  </si>
  <si>
    <t>Effective Rows</t>
  </si>
  <si>
    <t>Effective Cols</t>
  </si>
  <si>
    <t>Mults per neuron,per pixel</t>
  </si>
  <si>
    <t>Mults per neuron</t>
  </si>
  <si>
    <t>Mults for layer</t>
  </si>
  <si>
    <t>Input Pixel re-use ratio</t>
  </si>
  <si>
    <t>Layer Performance Requirement</t>
  </si>
  <si>
    <t>Weight re-use per frame</t>
  </si>
  <si>
    <t>Conv Mem</t>
  </si>
  <si>
    <t>FC Mem</t>
  </si>
  <si>
    <t>Weight Memory Size</t>
  </si>
  <si>
    <t>Parallelization Factor</t>
  </si>
  <si>
    <t>DSPs Required</t>
  </si>
  <si>
    <t>Cycles</t>
  </si>
  <si>
    <t>Utilization</t>
  </si>
  <si>
    <t>DSP Utilization</t>
  </si>
  <si>
    <t>Clock Rate (MHz)</t>
  </si>
  <si>
    <t>Input Mem BW  (MB/s)</t>
  </si>
  <si>
    <t>Memory bandwidth required to load FC Weights every frame </t>
  </si>
  <si>
    <t>Time per frame  (ms)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</si>
</sst>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%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3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33" activeCellId="0" sqref="B33:F33"/>
    </sheetView>
  </sheetViews>
  <sheetFormatPr defaultRowHeight="12.8"/>
  <cols>
    <col collapsed="false" hidden="false" max="1" min="1" style="0" width="47.2448979591837"/>
    <col collapsed="false" hidden="false" max="2" min="2" style="0" width="13.7704081632653"/>
    <col collapsed="false" hidden="false" max="1025" min="3" style="0" width="8.23469387755102"/>
  </cols>
  <sheetData>
    <row r="1" customFormat="false" ht="12.8" hidden="false" customHeight="false" outlineLevel="0" collapsed="false">
      <c r="A1" s="0" t="s">
        <v>0</v>
      </c>
      <c r="B1" s="0" t="n">
        <v>0</v>
      </c>
      <c r="C1" s="0" t="n">
        <v>1</v>
      </c>
      <c r="D1" s="0" t="n">
        <v>2</v>
      </c>
      <c r="E1" s="0" t="n">
        <v>3</v>
      </c>
      <c r="F1" s="0" t="n">
        <v>4</v>
      </c>
      <c r="G1" s="0" t="n">
        <v>5</v>
      </c>
      <c r="H1" s="0" t="n">
        <v>6</v>
      </c>
      <c r="I1" s="0" t="n">
        <v>7</v>
      </c>
    </row>
    <row r="2" customFormat="false" ht="12.8" hidden="false" customHeight="false" outlineLevel="0" collapsed="false">
      <c r="A2" s="0" t="s">
        <v>1</v>
      </c>
      <c r="B2" s="0" t="s">
        <v>2</v>
      </c>
      <c r="C2" s="0" t="s">
        <v>2</v>
      </c>
      <c r="D2" s="0" t="s">
        <v>2</v>
      </c>
      <c r="E2" s="0" t="s">
        <v>2</v>
      </c>
      <c r="F2" s="0" t="s">
        <v>2</v>
      </c>
      <c r="G2" s="0" t="s">
        <v>3</v>
      </c>
      <c r="H2" s="0" t="s">
        <v>3</v>
      </c>
      <c r="I2" s="0" t="s">
        <v>4</v>
      </c>
    </row>
    <row r="3" customFormat="false" ht="12.8" hidden="false" customHeight="false" outlineLevel="0" collapsed="false">
      <c r="A3" s="0" t="s">
        <v>5</v>
      </c>
      <c r="B3" s="0" t="n">
        <v>224</v>
      </c>
      <c r="C3" s="0" t="n">
        <v>55</v>
      </c>
      <c r="D3" s="0" t="n">
        <v>13</v>
      </c>
      <c r="E3" s="0" t="n">
        <v>13</v>
      </c>
      <c r="F3" s="0" t="n">
        <v>13</v>
      </c>
      <c r="G3" s="0" t="n">
        <v>1</v>
      </c>
      <c r="H3" s="0" t="n">
        <v>1</v>
      </c>
      <c r="I3" s="0" t="n">
        <v>1</v>
      </c>
    </row>
    <row r="4" customFormat="false" ht="12.8" hidden="false" customHeight="false" outlineLevel="0" collapsed="false">
      <c r="A4" s="0" t="s">
        <v>6</v>
      </c>
      <c r="B4" s="0" t="n">
        <v>224</v>
      </c>
      <c r="C4" s="0" t="n">
        <v>55</v>
      </c>
      <c r="D4" s="0" t="n">
        <v>13</v>
      </c>
      <c r="E4" s="0" t="n">
        <v>13</v>
      </c>
      <c r="F4" s="0" t="n">
        <v>13</v>
      </c>
      <c r="G4" s="0" t="n">
        <v>1</v>
      </c>
      <c r="H4" s="0" t="n">
        <v>1</v>
      </c>
      <c r="I4" s="0" t="n">
        <v>1</v>
      </c>
    </row>
    <row r="5" customFormat="false" ht="12.8" hidden="false" customHeight="false" outlineLevel="0" collapsed="false">
      <c r="A5" s="0" t="s">
        <v>7</v>
      </c>
      <c r="B5" s="0" t="n">
        <v>227</v>
      </c>
      <c r="C5" s="0" t="n">
        <v>55</v>
      </c>
      <c r="D5" s="0" t="n">
        <v>15</v>
      </c>
      <c r="E5" s="0" t="n">
        <v>15</v>
      </c>
      <c r="F5" s="0" t="n">
        <v>15</v>
      </c>
      <c r="G5" s="0" t="n">
        <v>1</v>
      </c>
      <c r="H5" s="0" t="n">
        <v>1</v>
      </c>
      <c r="I5" s="0" t="n">
        <v>1</v>
      </c>
    </row>
    <row r="6" customFormat="false" ht="12.8" hidden="false" customHeight="false" outlineLevel="0" collapsed="false">
      <c r="A6" s="0" t="s">
        <v>8</v>
      </c>
      <c r="B6" s="0" t="n">
        <v>227</v>
      </c>
      <c r="C6" s="0" t="n">
        <v>55</v>
      </c>
      <c r="D6" s="0" t="n">
        <v>15</v>
      </c>
      <c r="E6" s="0" t="n">
        <v>15</v>
      </c>
      <c r="F6" s="0" t="n">
        <v>15</v>
      </c>
      <c r="G6" s="0" t="n">
        <v>1</v>
      </c>
      <c r="H6" s="0" t="n">
        <v>1</v>
      </c>
      <c r="I6" s="0" t="n">
        <v>1</v>
      </c>
    </row>
    <row r="7" customFormat="false" ht="12.8" hidden="false" customHeight="false" outlineLevel="0" collapsed="false">
      <c r="A7" s="0" t="s">
        <v>9</v>
      </c>
      <c r="B7" s="0" t="n">
        <v>4</v>
      </c>
      <c r="C7" s="0" t="n">
        <v>2</v>
      </c>
      <c r="D7" s="0" t="n">
        <v>1</v>
      </c>
      <c r="E7" s="0" t="n">
        <v>1</v>
      </c>
      <c r="F7" s="0" t="n">
        <v>1</v>
      </c>
      <c r="G7" s="0" t="n">
        <v>1</v>
      </c>
      <c r="H7" s="0" t="n">
        <v>1</v>
      </c>
      <c r="I7" s="0" t="n">
        <v>1</v>
      </c>
    </row>
    <row r="8" customFormat="false" ht="12.8" hidden="false" customHeight="false" outlineLevel="0" collapsed="false">
      <c r="A8" s="0" t="s">
        <v>10</v>
      </c>
      <c r="B8" s="0" t="n">
        <v>11</v>
      </c>
      <c r="C8" s="0" t="n">
        <v>5</v>
      </c>
      <c r="D8" s="0" t="n">
        <v>3</v>
      </c>
      <c r="E8" s="0" t="n">
        <v>3</v>
      </c>
      <c r="F8" s="0" t="n">
        <v>3</v>
      </c>
      <c r="G8" s="0" t="n">
        <v>1</v>
      </c>
      <c r="H8" s="0" t="n">
        <v>1</v>
      </c>
      <c r="I8" s="0" t="n">
        <v>1</v>
      </c>
    </row>
    <row r="9" customFormat="false" ht="12.8" hidden="false" customHeight="false" outlineLevel="0" collapsed="false">
      <c r="A9" s="0" t="s">
        <v>11</v>
      </c>
      <c r="B9" s="0" t="n">
        <v>11</v>
      </c>
      <c r="C9" s="0" t="n">
        <v>5</v>
      </c>
      <c r="D9" s="0" t="n">
        <v>3</v>
      </c>
      <c r="E9" s="0" t="n">
        <v>3</v>
      </c>
      <c r="F9" s="0" t="n">
        <v>3</v>
      </c>
      <c r="G9" s="0" t="n">
        <v>1</v>
      </c>
      <c r="H9" s="0" t="n">
        <v>1</v>
      </c>
      <c r="I9" s="0" t="n">
        <v>1</v>
      </c>
    </row>
    <row r="10" customFormat="false" ht="12.8" hidden="false" customHeight="false" outlineLevel="0" collapsed="false">
      <c r="A10" s="0" t="s">
        <v>12</v>
      </c>
      <c r="B10" s="0" t="n">
        <v>3</v>
      </c>
      <c r="C10" s="0" t="n">
        <v>48</v>
      </c>
      <c r="D10" s="0" t="n">
        <v>256</v>
      </c>
      <c r="E10" s="0" t="n">
        <v>192</v>
      </c>
      <c r="F10" s="0" t="n">
        <v>192</v>
      </c>
      <c r="G10" s="0" t="n">
        <f aca="false">256*6*6</f>
        <v>9216</v>
      </c>
      <c r="H10" s="0" t="n">
        <v>4096</v>
      </c>
      <c r="I10" s="0" t="n">
        <v>4096</v>
      </c>
    </row>
    <row r="11" customFormat="false" ht="12.8" hidden="false" customHeight="false" outlineLevel="0" collapsed="false">
      <c r="A11" s="0" t="s">
        <v>13</v>
      </c>
      <c r="B11" s="0" t="n">
        <f aca="false">B3*B4*B10</f>
        <v>150528</v>
      </c>
      <c r="C11" s="0" t="n">
        <f aca="false">C3*C4*C10</f>
        <v>145200</v>
      </c>
      <c r="D11" s="0" t="n">
        <f aca="false">D3*D4*D10</f>
        <v>43264</v>
      </c>
      <c r="E11" s="0" t="n">
        <f aca="false">E3*E4*E10</f>
        <v>32448</v>
      </c>
      <c r="F11" s="0" t="n">
        <f aca="false">F3*F4*F10</f>
        <v>32448</v>
      </c>
      <c r="G11" s="0" t="n">
        <f aca="false">G3*G4*G10</f>
        <v>9216</v>
      </c>
      <c r="H11" s="0" t="n">
        <f aca="false">H3*H4*H10</f>
        <v>4096</v>
      </c>
      <c r="I11" s="0" t="n">
        <f aca="false">I3*I4*I10</f>
        <v>4096</v>
      </c>
    </row>
    <row r="12" customFormat="false" ht="12.8" hidden="false" customHeight="false" outlineLevel="0" collapsed="false">
      <c r="A12" s="0" t="s">
        <v>14</v>
      </c>
      <c r="B12" s="0" t="n">
        <v>96</v>
      </c>
      <c r="C12" s="0" t="n">
        <v>256</v>
      </c>
      <c r="D12" s="0" t="n">
        <v>384</v>
      </c>
      <c r="E12" s="0" t="n">
        <v>384</v>
      </c>
      <c r="F12" s="0" t="n">
        <v>256</v>
      </c>
      <c r="G12" s="0" t="n">
        <v>4096</v>
      </c>
      <c r="H12" s="0" t="n">
        <v>4096</v>
      </c>
      <c r="I12" s="0" t="n">
        <v>1000</v>
      </c>
    </row>
    <row r="13" customFormat="false" ht="12.8" hidden="false" customHeight="false" outlineLevel="0" collapsed="false">
      <c r="A13" s="0" t="s">
        <v>15</v>
      </c>
      <c r="B13" s="0" t="n">
        <v>55</v>
      </c>
      <c r="C13" s="0" t="n">
        <v>27</v>
      </c>
      <c r="D13" s="0" t="n">
        <v>13</v>
      </c>
      <c r="E13" s="0" t="n">
        <v>13</v>
      </c>
      <c r="F13" s="0" t="n">
        <v>13</v>
      </c>
      <c r="G13" s="0" t="n">
        <v>1</v>
      </c>
      <c r="H13" s="0" t="n">
        <v>1</v>
      </c>
      <c r="I13" s="0" t="n">
        <v>1</v>
      </c>
    </row>
    <row r="14" customFormat="false" ht="12.8" hidden="false" customHeight="false" outlineLevel="0" collapsed="false">
      <c r="A14" s="0" t="s">
        <v>16</v>
      </c>
      <c r="B14" s="0" t="n">
        <v>55</v>
      </c>
      <c r="C14" s="0" t="n">
        <v>27</v>
      </c>
      <c r="D14" s="0" t="n">
        <v>13</v>
      </c>
      <c r="E14" s="0" t="n">
        <v>13</v>
      </c>
      <c r="F14" s="0" t="n">
        <v>13</v>
      </c>
      <c r="G14" s="0" t="n">
        <v>1</v>
      </c>
      <c r="H14" s="0" t="n">
        <v>1</v>
      </c>
      <c r="I14" s="0" t="n">
        <v>1</v>
      </c>
    </row>
    <row r="15" customFormat="false" ht="12.8" hidden="false" customHeight="false" outlineLevel="0" collapsed="false">
      <c r="A15" s="0" t="s">
        <v>17</v>
      </c>
      <c r="B15" s="0" t="n">
        <f aca="false">B8*B9*B10</f>
        <v>363</v>
      </c>
      <c r="C15" s="0" t="n">
        <f aca="false">C8*C9*C10</f>
        <v>1200</v>
      </c>
      <c r="D15" s="0" t="n">
        <f aca="false">D8*D9*D10</f>
        <v>2304</v>
      </c>
      <c r="E15" s="0" t="n">
        <f aca="false">E8*E9*E10</f>
        <v>1728</v>
      </c>
      <c r="F15" s="0" t="n">
        <f aca="false">F8*F9*F10</f>
        <v>1728</v>
      </c>
      <c r="G15" s="0" t="n">
        <f aca="false">G8*G9*G10</f>
        <v>9216</v>
      </c>
      <c r="H15" s="0" t="n">
        <f aca="false">H8*H9*H10</f>
        <v>4096</v>
      </c>
      <c r="I15" s="0" t="n">
        <f aca="false">I8*I9*I10</f>
        <v>4096</v>
      </c>
    </row>
    <row r="16" customFormat="false" ht="12.8" hidden="false" customHeight="false" outlineLevel="0" collapsed="false">
      <c r="A16" s="0" t="s">
        <v>18</v>
      </c>
      <c r="B16" s="0" t="n">
        <f aca="false">B15*B14*B13</f>
        <v>1098075</v>
      </c>
      <c r="C16" s="0" t="n">
        <f aca="false">C15*C14*C13</f>
        <v>874800</v>
      </c>
      <c r="D16" s="0" t="n">
        <f aca="false">D15*D14*D13</f>
        <v>389376</v>
      </c>
      <c r="E16" s="0" t="n">
        <f aca="false">E15*E14*E13</f>
        <v>292032</v>
      </c>
      <c r="F16" s="0" t="n">
        <f aca="false">F15*F14*F13</f>
        <v>292032</v>
      </c>
      <c r="G16" s="0" t="n">
        <f aca="false">G15*G14*G13</f>
        <v>9216</v>
      </c>
      <c r="H16" s="0" t="n">
        <f aca="false">H15*H14*H13</f>
        <v>4096</v>
      </c>
      <c r="I16" s="0" t="n">
        <f aca="false">I15*I14*I13</f>
        <v>4096</v>
      </c>
    </row>
    <row r="17" customFormat="false" ht="12.8" hidden="false" customHeight="false" outlineLevel="0" collapsed="false">
      <c r="A17" s="0" t="s">
        <v>19</v>
      </c>
      <c r="B17" s="0" t="n">
        <f aca="false">B16*B12</f>
        <v>105415200</v>
      </c>
      <c r="C17" s="0" t="n">
        <f aca="false">C16*C12</f>
        <v>223948800</v>
      </c>
      <c r="D17" s="0" t="n">
        <f aca="false">D16*D12</f>
        <v>149520384</v>
      </c>
      <c r="E17" s="0" t="n">
        <f aca="false">E16*E12</f>
        <v>112140288</v>
      </c>
      <c r="F17" s="0" t="n">
        <f aca="false">F16*F12</f>
        <v>74760192</v>
      </c>
      <c r="G17" s="0" t="n">
        <f aca="false">G16*G12</f>
        <v>37748736</v>
      </c>
      <c r="H17" s="0" t="n">
        <f aca="false">H16*H12</f>
        <v>16777216</v>
      </c>
      <c r="I17" s="0" t="n">
        <f aca="false">I16*I12</f>
        <v>4096000</v>
      </c>
    </row>
    <row r="18" customFormat="false" ht="12.8" hidden="false" customHeight="false" outlineLevel="0" collapsed="false">
      <c r="A18" s="0" t="s">
        <v>20</v>
      </c>
      <c r="B18" s="0" t="n">
        <f aca="false">B8*B9/(B7*B7)</f>
        <v>7.5625</v>
      </c>
      <c r="C18" s="0" t="n">
        <f aca="false">C8*C9/(C7*C7)</f>
        <v>6.25</v>
      </c>
      <c r="D18" s="0" t="n">
        <f aca="false">D8*D9/(D7*D7)</f>
        <v>9</v>
      </c>
      <c r="E18" s="0" t="n">
        <f aca="false">E8*E9/(E7*E7)</f>
        <v>9</v>
      </c>
      <c r="F18" s="0" t="n">
        <f aca="false">F8*F9/(F7*F7)</f>
        <v>9</v>
      </c>
      <c r="G18" s="0" t="n">
        <f aca="false">G8*G9/(G7*G7)</f>
        <v>1</v>
      </c>
      <c r="H18" s="0" t="n">
        <f aca="false">H8*H9/(H7*H7)</f>
        <v>1</v>
      </c>
      <c r="I18" s="0" t="n">
        <f aca="false">I8*I9/(I7*I7)</f>
        <v>1</v>
      </c>
    </row>
    <row r="19" customFormat="false" ht="12.8" hidden="false" customHeight="false" outlineLevel="0" collapsed="false">
      <c r="A19" s="0" t="s">
        <v>21</v>
      </c>
      <c r="B19" s="1" t="n">
        <f aca="false">B17/SUM(B17:I17)</f>
        <v>0.145519337576194</v>
      </c>
      <c r="C19" s="1" t="n">
        <f aca="false">C17/SUM(B17:I17)</f>
        <v>0.309147836621129</v>
      </c>
      <c r="D19" s="1" t="n">
        <f aca="false">D17/SUM(B17:I17)</f>
        <v>0.206403888944082</v>
      </c>
      <c r="E19" s="1" t="n">
        <f aca="false">E17/SUM(B17:I17)</f>
        <v>0.154802916708061</v>
      </c>
      <c r="F19" s="1" t="n">
        <f aca="false">F17/SUM(B17:I17)</f>
        <v>0.103201944472041</v>
      </c>
      <c r="G19" s="1" t="n">
        <f aca="false">G17/SUM(B17:I17)</f>
        <v>0.0521098575637919</v>
      </c>
      <c r="H19" s="1" t="n">
        <f aca="false">H17/SUM(B17:I17)</f>
        <v>0.0231599366950186</v>
      </c>
      <c r="I19" s="1" t="n">
        <f aca="false">I17/SUM(B17:I17)</f>
        <v>0.00565428141968228</v>
      </c>
      <c r="J19" s="1"/>
      <c r="K19" s="1"/>
    </row>
    <row r="20" customFormat="false" ht="12.8" hidden="false" customHeight="false" outlineLevel="0" collapsed="false">
      <c r="A20" s="0" t="s">
        <v>22</v>
      </c>
      <c r="B20" s="0" t="n">
        <f aca="false">B13*B14</f>
        <v>3025</v>
      </c>
      <c r="C20" s="0" t="n">
        <f aca="false">C13*C14</f>
        <v>729</v>
      </c>
      <c r="D20" s="0" t="n">
        <f aca="false">D13*D14</f>
        <v>169</v>
      </c>
      <c r="E20" s="0" t="n">
        <f aca="false">E13*E14</f>
        <v>169</v>
      </c>
      <c r="F20" s="0" t="n">
        <f aca="false">F13*F14</f>
        <v>169</v>
      </c>
      <c r="G20" s="0" t="n">
        <f aca="false">G13*G14</f>
        <v>1</v>
      </c>
      <c r="H20" s="0" t="n">
        <f aca="false">H13*H14</f>
        <v>1</v>
      </c>
      <c r="I20" s="0" t="n">
        <f aca="false">I13*I14</f>
        <v>1</v>
      </c>
      <c r="K20" s="0" t="s">
        <v>23</v>
      </c>
      <c r="L20" s="0" t="s">
        <v>24</v>
      </c>
    </row>
    <row r="21" customFormat="false" ht="12.8" hidden="false" customHeight="false" outlineLevel="0" collapsed="false">
      <c r="A21" s="0" t="s">
        <v>25</v>
      </c>
      <c r="B21" s="0" t="n">
        <f aca="false">B15*B12</f>
        <v>34848</v>
      </c>
      <c r="C21" s="0" t="n">
        <f aca="false">C15*C12</f>
        <v>307200</v>
      </c>
      <c r="D21" s="0" t="n">
        <f aca="false">D15*D12</f>
        <v>884736</v>
      </c>
      <c r="E21" s="0" t="n">
        <f aca="false">E15*E12</f>
        <v>663552</v>
      </c>
      <c r="F21" s="0" t="n">
        <f aca="false">F15*F12</f>
        <v>442368</v>
      </c>
      <c r="G21" s="0" t="n">
        <f aca="false">G15*G12</f>
        <v>37748736</v>
      </c>
      <c r="H21" s="0" t="n">
        <f aca="false">H15*H12</f>
        <v>16777216</v>
      </c>
      <c r="I21" s="0" t="n">
        <f aca="false">I15*I12</f>
        <v>4096000</v>
      </c>
      <c r="K21" s="0" t="n">
        <f aca="false">SUM(B21:F21)</f>
        <v>2332704</v>
      </c>
      <c r="L21" s="0" t="n">
        <f aca="false">SUM(G21:I21)</f>
        <v>58621952</v>
      </c>
    </row>
    <row r="23" customFormat="false" ht="12.8" hidden="false" customHeight="false" outlineLevel="0" collapsed="false">
      <c r="A23" s="0" t="s">
        <v>26</v>
      </c>
      <c r="B23" s="0" t="n">
        <v>8</v>
      </c>
      <c r="C23" s="0" t="n">
        <v>6</v>
      </c>
      <c r="D23" s="0" t="n">
        <v>3</v>
      </c>
      <c r="E23" s="0" t="n">
        <v>2</v>
      </c>
      <c r="F23" s="0" t="n">
        <v>2</v>
      </c>
    </row>
    <row r="24" customFormat="false" ht="12.8" hidden="false" customHeight="false" outlineLevel="0" collapsed="false">
      <c r="A24" s="0" t="s">
        <v>27</v>
      </c>
      <c r="B24" s="0" t="n">
        <f aca="false">B23*(B12)</f>
        <v>768</v>
      </c>
      <c r="C24" s="0" t="n">
        <f aca="false">C23*(C12)</f>
        <v>1536</v>
      </c>
      <c r="D24" s="0" t="n">
        <f aca="false">D23*(D12)</f>
        <v>1152</v>
      </c>
      <c r="E24" s="0" t="n">
        <f aca="false">E23*(E12)</f>
        <v>768</v>
      </c>
      <c r="F24" s="0" t="n">
        <f aca="false">F23*(F12)</f>
        <v>512</v>
      </c>
      <c r="K24" s="0" t="n">
        <f aca="false">SUM(B24:F24)</f>
        <v>4736</v>
      </c>
    </row>
    <row r="25" customFormat="false" ht="12.8" hidden="false" customHeight="false" outlineLevel="0" collapsed="false">
      <c r="A25" s="0" t="s">
        <v>28</v>
      </c>
      <c r="B25" s="0" t="n">
        <f aca="false">B13*B14*_xlfn.CEILING.MATH(B15/B23)*B23*B12/B24</f>
        <v>139150</v>
      </c>
      <c r="C25" s="0" t="n">
        <f aca="false">C13*C14*_xlfn.CEILING.MATH(C15/C23)*C23*C12/C24</f>
        <v>145800</v>
      </c>
      <c r="D25" s="0" t="n">
        <f aca="false">D13*D14*_xlfn.CEILING.MATH(D15/D23)*D23*D12/D24</f>
        <v>129792</v>
      </c>
      <c r="E25" s="0" t="n">
        <f aca="false">E13*E14*_xlfn.CEILING.MATH(E15/E23)*E23*E12/E24</f>
        <v>146016</v>
      </c>
      <c r="F25" s="0" t="n">
        <f aca="false">F13*F14*_xlfn.CEILING.MATH(F15/F23)*F23*F12/F24</f>
        <v>146016</v>
      </c>
    </row>
    <row r="26" customFormat="false" ht="12.8" hidden="false" customHeight="false" outlineLevel="0" collapsed="false">
      <c r="A26" s="0" t="s">
        <v>29</v>
      </c>
      <c r="B26" s="1" t="n">
        <f aca="false">B25/MAX(B25:F25)</f>
        <v>0.952977755862371</v>
      </c>
      <c r="C26" s="1" t="n">
        <f aca="false">C25/MAX(B25:F25)</f>
        <v>0.998520710059172</v>
      </c>
      <c r="D26" s="1" t="n">
        <f aca="false">D25/MAX(B25:F25)</f>
        <v>0.888888888888889</v>
      </c>
      <c r="E26" s="1" t="n">
        <f aca="false">E25/MAX(B25:F25)</f>
        <v>1</v>
      </c>
      <c r="F26" s="1" t="n">
        <f aca="false">F25/MAX(B25:F25)</f>
        <v>1</v>
      </c>
      <c r="G26" s="1"/>
      <c r="H26" s="1"/>
      <c r="I26" s="1"/>
    </row>
    <row r="27" customFormat="false" ht="12.8" hidden="false" customHeight="false" outlineLevel="0" collapsed="false">
      <c r="A27" s="0" t="s">
        <v>30</v>
      </c>
      <c r="B27" s="0" t="n">
        <f aca="false">B26*B24</f>
        <v>731.886916502301</v>
      </c>
      <c r="C27" s="0" t="n">
        <f aca="false">C26*C24</f>
        <v>1533.72781065089</v>
      </c>
      <c r="D27" s="0" t="n">
        <f aca="false">D26*D24</f>
        <v>1024</v>
      </c>
      <c r="E27" s="0" t="n">
        <f aca="false">E26*E24</f>
        <v>768</v>
      </c>
      <c r="F27" s="0" t="n">
        <f aca="false">F26*F24</f>
        <v>512</v>
      </c>
      <c r="K27" s="0" t="n">
        <f aca="false">SUM(B27:F27)</f>
        <v>4569.61472715319</v>
      </c>
      <c r="L27" s="1" t="n">
        <f aca="false">K27/K24</f>
        <v>0.964867974483359</v>
      </c>
    </row>
    <row r="28" customFormat="false" ht="12.8" hidden="false" customHeight="false" outlineLevel="0" collapsed="false">
      <c r="A28" s="0" t="s">
        <v>31</v>
      </c>
      <c r="B28" s="0" t="n">
        <v>250</v>
      </c>
    </row>
    <row r="29" customFormat="false" ht="12.8" hidden="false" customHeight="false" outlineLevel="0" collapsed="false">
      <c r="A29" s="0" t="s">
        <v>32</v>
      </c>
      <c r="B29" s="0" t="n">
        <f aca="false">(B11/(1024*1024))/(B25/(B28*1000*1000))</f>
        <v>257.913560007186</v>
      </c>
      <c r="G29" s="2" t="s">
        <v>33</v>
      </c>
    </row>
    <row r="30" customFormat="false" ht="12.8" hidden="false" customHeight="false" outlineLevel="0" collapsed="false">
      <c r="A30" s="0" t="s">
        <v>34</v>
      </c>
      <c r="B30" s="0" t="n">
        <f aca="false">MAX(B25:F25)/(B28*1000)</f>
        <v>0.584064</v>
      </c>
      <c r="G30" s="0" t="n">
        <f aca="false">G21/(1024*1024)/(B30/1000)</f>
        <v>61637.0808678501</v>
      </c>
      <c r="H30" s="0" t="n">
        <f aca="false">H21/(1024*1024)/(B30/1000)</f>
        <v>27394.2581634889</v>
      </c>
      <c r="I30" s="0" t="n">
        <f aca="false">I21/(1024*1024)/(B30/1000)</f>
        <v>6688.05130944554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189</TotalTime>
  <Application>LibreOffice/5.0.6.2$Linux_X86_64 LibreOffice_project/00$Build-2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2017-05-10T10:00:40Z</dcterms:created>
  <dc:language>en-GB</dc:language>
  <dcterms:modified xsi:type="dcterms:W3CDTF">2017-05-25T14:49:18Z</dcterms:modified>
  <cp:revision>9</cp:revision>
</cp:coreProperties>
</file>