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<sst xmlns="http://schemas.openxmlformats.org/spreadsheetml/2006/main" count="34" uniqueCount="33">
  <si>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>Layer</t>
  </si>
  <si>
    <t>Type</t>
  </si>
  <si>
    <t>Conv</t>
  </si>
  <si>
    <t>FC</t>
  </si>
  <si>
    <t>FC Softmax</t>
  </si>
  <si>
    <t>Input Rows</t>
  </si>
  <si>
    <t>Input Cols</t>
  </si>
  <si>
    <t>ZP Rows</t>
  </si>
  <si>
    <t>ZP Cols</t>
  </si>
  <si>
    <t>Skip</t>
  </si>
  <si>
    <t>Mask Rows</t>
  </si>
  <si>
    <t>Mask Size</t>
  </si>
  <si>
    <t>Channels</t>
  </si>
  <si>
    <t>Input Size</t>
  </si>
  <si>
    <t>Neurons</t>
  </si>
  <si>
    <t>Effective Rows</t>
  </si>
  <si>
    <t>Effective Cols</t>
  </si>
  <si>
    <t>Mults per neuron,per pixel</t>
  </si>
  <si>
    <t>Mults per neuron</t>
  </si>
  <si>
    <t>Mults for layer</t>
  </si>
  <si>
    <t>Input Pixel re-use ratio</t>
  </si>
  <si>
    <t>Layer Performance Requirement</t>
  </si>
  <si>
    <t>Weight re-use per frame</t>
  </si>
  <si>
    <t>Weight Memory Size</t>
  </si>
  <si>
    <t>Parallelization Factor</t>
  </si>
  <si>
    <t>DSPs Required</t>
  </si>
  <si>
    <t>Cycles</t>
  </si>
  <si>
    <t>Utilization</t>
  </si>
  <si>
    <t>DSP Utilization</t>
  </si>
  <si>
    <t>Clock Rate (MHz)</t>
  </si>
  <si>
    <t>Input Mem BW  (MB/s)</t>
  </si>
  <si>
    <t>Memory bandwidth required to load FC Weights every frame </t>
  </si>
  <si>
    <t>Time per frame  (ms)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</si>
</sst>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47.9234693877551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6</v>
      </c>
      <c r="E1" s="0" t="n">
        <v>7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n">
        <v>24</v>
      </c>
      <c r="C3" s="0" t="n">
        <v>12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s">
        <v>6</v>
      </c>
      <c r="B4" s="0" t="n">
        <v>24</v>
      </c>
      <c r="C4" s="0" t="n">
        <v>12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s">
        <v>7</v>
      </c>
      <c r="B5" s="0" t="n">
        <v>26</v>
      </c>
      <c r="C5" s="0" t="n">
        <v>14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s">
        <v>8</v>
      </c>
      <c r="B6" s="0" t="n">
        <v>26</v>
      </c>
      <c r="C6" s="0" t="n">
        <v>14</v>
      </c>
      <c r="D6" s="0" t="n">
        <v>1</v>
      </c>
      <c r="E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2.8" hidden="false" customHeight="false" outlineLevel="0" collapsed="false">
      <c r="A8" s="0" t="s">
        <v>10</v>
      </c>
      <c r="B8" s="0" t="n">
        <v>5</v>
      </c>
      <c r="C8" s="0" t="n">
        <v>5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11</v>
      </c>
      <c r="B9" s="0" t="n">
        <v>5</v>
      </c>
      <c r="C9" s="0" t="n">
        <v>5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12</v>
      </c>
      <c r="B10" s="0" t="n">
        <v>3</v>
      </c>
      <c r="C10" s="0" t="n">
        <v>64</v>
      </c>
      <c r="D10" s="0" t="n">
        <f aca="false">6*6*64</f>
        <v>2304</v>
      </c>
      <c r="E10" s="0" t="n">
        <v>384</v>
      </c>
    </row>
    <row r="11" customFormat="false" ht="12.8" hidden="false" customHeight="false" outlineLevel="0" collapsed="false">
      <c r="A11" s="0" t="s">
        <v>13</v>
      </c>
      <c r="B11" s="0" t="n">
        <f aca="false">B3*B4*B10</f>
        <v>1728</v>
      </c>
      <c r="C11" s="0" t="n">
        <f aca="false">C3*C4*C10</f>
        <v>9216</v>
      </c>
      <c r="D11" s="0" t="n">
        <f aca="false">D3*D4*D10</f>
        <v>2304</v>
      </c>
      <c r="E11" s="0" t="n">
        <f aca="false">E3*E4*E10</f>
        <v>384</v>
      </c>
    </row>
    <row r="12" customFormat="false" ht="12.8" hidden="false" customHeight="false" outlineLevel="0" collapsed="false">
      <c r="A12" s="0" t="s">
        <v>14</v>
      </c>
      <c r="B12" s="0" t="n">
        <v>64</v>
      </c>
      <c r="C12" s="0" t="n">
        <v>64</v>
      </c>
      <c r="D12" s="0" t="n">
        <v>384</v>
      </c>
      <c r="E12" s="0" t="n">
        <v>192</v>
      </c>
    </row>
    <row r="13" customFormat="false" ht="12.8" hidden="false" customHeight="false" outlineLevel="0" collapsed="false">
      <c r="A13" s="0" t="s">
        <v>15</v>
      </c>
      <c r="B13" s="0" t="n">
        <v>24</v>
      </c>
      <c r="C13" s="0" t="n">
        <v>12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0" t="s">
        <v>16</v>
      </c>
      <c r="B14" s="0" t="n">
        <v>24</v>
      </c>
      <c r="C14" s="0" t="n">
        <v>12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s">
        <v>17</v>
      </c>
      <c r="B15" s="0" t="n">
        <f aca="false">B8*B9*B10</f>
        <v>75</v>
      </c>
      <c r="C15" s="0" t="n">
        <f aca="false">C8*C9*C10</f>
        <v>1600</v>
      </c>
      <c r="D15" s="0" t="n">
        <f aca="false">D8*D9*D10</f>
        <v>2304</v>
      </c>
      <c r="E15" s="0" t="n">
        <f aca="false">E8*E9*E10</f>
        <v>384</v>
      </c>
    </row>
    <row r="16" customFormat="false" ht="12.8" hidden="false" customHeight="false" outlineLevel="0" collapsed="false">
      <c r="A16" s="0" t="s">
        <v>18</v>
      </c>
      <c r="B16" s="0" t="n">
        <f aca="false">B15*B14*B13</f>
        <v>43200</v>
      </c>
      <c r="C16" s="0" t="n">
        <f aca="false">C15*C14*C13</f>
        <v>230400</v>
      </c>
      <c r="D16" s="0" t="n">
        <f aca="false">D15*D14*D13</f>
        <v>2304</v>
      </c>
      <c r="E16" s="0" t="n">
        <f aca="false">E15*E14*E13</f>
        <v>384</v>
      </c>
    </row>
    <row r="17" customFormat="false" ht="12.8" hidden="false" customHeight="false" outlineLevel="0" collapsed="false">
      <c r="A17" s="0" t="s">
        <v>19</v>
      </c>
      <c r="B17" s="0" t="n">
        <f aca="false">B16*B12</f>
        <v>2764800</v>
      </c>
      <c r="C17" s="0" t="n">
        <f aca="false">C16*C12</f>
        <v>14745600</v>
      </c>
      <c r="D17" s="0" t="n">
        <f aca="false">D16*D12</f>
        <v>884736</v>
      </c>
      <c r="E17" s="0" t="n">
        <f aca="false">E16*E12</f>
        <v>73728</v>
      </c>
    </row>
    <row r="18" customFormat="false" ht="12.8" hidden="false" customHeight="false" outlineLevel="0" collapsed="false">
      <c r="A18" s="0" t="s">
        <v>20</v>
      </c>
      <c r="B18" s="0" t="n">
        <f aca="false">B8*B9/(B7*B7)</f>
        <v>25</v>
      </c>
      <c r="C18" s="0" t="n">
        <f aca="false">C8*C9/(C7*C7)</f>
        <v>25</v>
      </c>
      <c r="D18" s="0" t="n">
        <f aca="false">D8*D9/(D7*D7)</f>
        <v>1</v>
      </c>
      <c r="E18" s="0" t="n">
        <f aca="false">E8*E9/(E7*E7)</f>
        <v>1</v>
      </c>
    </row>
    <row r="19" customFormat="false" ht="12.8" hidden="false" customHeight="false" outlineLevel="0" collapsed="false">
      <c r="A19" s="0" t="s">
        <v>21</v>
      </c>
      <c r="B19" s="1" t="n">
        <f aca="false">B17/SUM(B17:E17)</f>
        <v>0.149700598802395</v>
      </c>
      <c r="C19" s="1" t="n">
        <f aca="false">C17/SUM(B17:E17)</f>
        <v>0.798403193612774</v>
      </c>
      <c r="D19" s="1" t="n">
        <f aca="false">D17/SUM(B17:E17)</f>
        <v>0.0479041916167665</v>
      </c>
      <c r="E19" s="1" t="n">
        <f aca="false">E17/SUM(B17:E17)</f>
        <v>0.00399201596806387</v>
      </c>
    </row>
    <row r="20" customFormat="false" ht="12.8" hidden="false" customHeight="false" outlineLevel="0" collapsed="false">
      <c r="A20" s="0" t="s">
        <v>22</v>
      </c>
      <c r="B20" s="0" t="n">
        <f aca="false">B13*B14</f>
        <v>576</v>
      </c>
      <c r="C20" s="0" t="n">
        <f aca="false">C13*C14</f>
        <v>144</v>
      </c>
      <c r="D20" s="0" t="n">
        <f aca="false">D13*D14</f>
        <v>1</v>
      </c>
      <c r="E20" s="0" t="n">
        <f aca="false">E13*E14</f>
        <v>1</v>
      </c>
    </row>
    <row r="21" customFormat="false" ht="12.8" hidden="false" customHeight="false" outlineLevel="0" collapsed="false">
      <c r="A21" s="0" t="s">
        <v>23</v>
      </c>
      <c r="B21" s="0" t="n">
        <f aca="false">B15*B12</f>
        <v>4800</v>
      </c>
      <c r="C21" s="0" t="n">
        <f aca="false">C15*C12</f>
        <v>102400</v>
      </c>
      <c r="D21" s="0" t="n">
        <f aca="false">D15*D12</f>
        <v>884736</v>
      </c>
      <c r="E21" s="0" t="n">
        <f aca="false">E15*E12</f>
        <v>73728</v>
      </c>
    </row>
    <row r="23" customFormat="false" ht="12.8" hidden="false" customHeight="false" outlineLevel="0" collapsed="false">
      <c r="A23" s="0" t="s">
        <v>24</v>
      </c>
      <c r="B23" s="0" t="n">
        <v>15</v>
      </c>
      <c r="C23" s="0" t="n">
        <v>64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s">
        <v>25</v>
      </c>
      <c r="B24" s="0" t="n">
        <f aca="false">B23*(B12)</f>
        <v>960</v>
      </c>
      <c r="C24" s="0" t="n">
        <f aca="false">C23*(C12)</f>
        <v>4096</v>
      </c>
      <c r="D24" s="0" t="n">
        <f aca="false">D23*(D12)</f>
        <v>384</v>
      </c>
      <c r="E24" s="0" t="n">
        <f aca="false">E23*(E12)</f>
        <v>192</v>
      </c>
    </row>
    <row r="25" customFormat="false" ht="12.8" hidden="false" customHeight="false" outlineLevel="0" collapsed="false">
      <c r="A25" s="0" t="s">
        <v>26</v>
      </c>
      <c r="B25" s="0" t="n">
        <f aca="false">B13*B14*_xlfn.CEILING.MATH(B15/B23)*B23*B12/B24</f>
        <v>2880</v>
      </c>
      <c r="C25" s="0" t="n">
        <f aca="false">C13*C14*_xlfn.CEILING.MATH(C15/C23)*C23*C12/C24</f>
        <v>3600</v>
      </c>
      <c r="D25" s="0" t="n">
        <f aca="false">D13*D14*_xlfn.CEILING.MATH(D15/D23)*D23*D12/D24</f>
        <v>2304</v>
      </c>
      <c r="E25" s="0" t="n">
        <f aca="false">E13*E14*_xlfn.CEILING.MATH(E15/E23)*E23*E12/E24</f>
        <v>384</v>
      </c>
    </row>
    <row r="26" customFormat="false" ht="12.8" hidden="false" customHeight="false" outlineLevel="0" collapsed="false">
      <c r="A26" s="0" t="s">
        <v>27</v>
      </c>
      <c r="B26" s="1" t="n">
        <f aca="false">B25/MAX(B25:C25)</f>
        <v>0.8</v>
      </c>
      <c r="C26" s="1" t="n">
        <f aca="false">C25/MAX(B25:C25)</f>
        <v>1</v>
      </c>
      <c r="D26" s="1" t="n">
        <f aca="false">D25/MAX(C25:D25)</f>
        <v>0.64</v>
      </c>
      <c r="E26" s="1" t="n">
        <f aca="false">E25/MAX(D25:E25)</f>
        <v>0.166666666666667</v>
      </c>
    </row>
    <row r="27" customFormat="false" ht="12.8" hidden="false" customHeight="false" outlineLevel="0" collapsed="false">
      <c r="A27" s="0" t="s">
        <v>28</v>
      </c>
      <c r="B27" s="0" t="n">
        <f aca="false">B26*B24</f>
        <v>768</v>
      </c>
      <c r="C27" s="0" t="n">
        <f aca="false">C26*C24</f>
        <v>4096</v>
      </c>
      <c r="D27" s="0" t="n">
        <f aca="false">D26*D24</f>
        <v>245.76</v>
      </c>
      <c r="E27" s="0" t="n">
        <f aca="false">E26*E24</f>
        <v>32</v>
      </c>
    </row>
    <row r="28" customFormat="false" ht="12.8" hidden="false" customHeight="false" outlineLevel="0" collapsed="false">
      <c r="A28" s="0" t="s">
        <v>29</v>
      </c>
      <c r="B28" s="0" t="n">
        <v>250</v>
      </c>
    </row>
    <row r="29" customFormat="false" ht="12.8" hidden="false" customHeight="false" outlineLevel="0" collapsed="false">
      <c r="A29" s="0" t="s">
        <v>30</v>
      </c>
      <c r="B29" s="0" t="n">
        <f aca="false">(B11/(1024*1024))/(B25/(B28*1000*1000))</f>
        <v>143.051147460938</v>
      </c>
      <c r="D29" s="2" t="s">
        <v>31</v>
      </c>
    </row>
    <row r="30" customFormat="false" ht="12.8" hidden="false" customHeight="false" outlineLevel="0" collapsed="false">
      <c r="A30" s="0" t="s">
        <v>32</v>
      </c>
      <c r="B30" s="0" t="n">
        <f aca="false">B25/(B28*1000)</f>
        <v>0.01152</v>
      </c>
      <c r="D30" s="0" t="n">
        <f aca="false">D21/(1024*1024)/(B30/1000)</f>
        <v>73242.1875</v>
      </c>
      <c r="E30" s="0" t="n">
        <f aca="false">E21/(1024*1024)/(B30/1000)</f>
        <v>6103.515625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2017-05-10T10:00:40Z</dcterms:created>
  <dc:language>en-GB</dc:language>
  <dcterms:modified xsi:type="dcterms:W3CDTF">2017-05-12T15:18:11Z</dcterms:modified>
  <cp:revision>10</cp:revision>
</cp:coreProperties>
</file>