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<sst xmlns="http://schemas.openxmlformats.org/spreadsheetml/2006/main" count="49" uniqueCount="36">
  <si>
    <t>Layer</t>
  </si>
  <si>
    <t>Type</t>
  </si>
  <si>
    <t>Conv</t>
  </si>
  <si>
    <t>FC</t>
  </si>
  <si>
    <t>FC Softmax</t>
  </si>
  <si>
    <t>Input Rows</t>
  </si>
  <si>
    <t>Input Cols</t>
  </si>
  <si>
    <t>ZP Rows</t>
  </si>
  <si>
    <t>ZP Cols</t>
  </si>
  <si>
    <t>Skip</t>
  </si>
  <si>
    <t>Mask Rows</t>
  </si>
  <si>
    <t>Mask Size</t>
  </si>
  <si>
    <t>Channels</t>
  </si>
  <si>
    <t>Input Size</t>
  </si>
  <si>
    <t>Neurons</t>
  </si>
  <si>
    <t>Effective Rows</t>
  </si>
  <si>
    <t>Effective Cols</t>
  </si>
  <si>
    <t>Mults per neuron,per pixel</t>
  </si>
  <si>
    <t>Mults per neuron</t>
  </si>
  <si>
    <t>Mults for layer</t>
  </si>
  <si>
    <t>Input Pixel re-use ratio</t>
  </si>
  <si>
    <t>Layer Performance Requirement</t>
  </si>
  <si>
    <t>Weight re-use per frame</t>
  </si>
  <si>
    <t>Conv Mem</t>
  </si>
  <si>
    <t>FC Mem</t>
  </si>
  <si>
    <t>Weight Memory Size</t>
  </si>
  <si>
    <t>Total</t>
  </si>
  <si>
    <t>Parallelization Factor</t>
  </si>
  <si>
    <t>DSPs Required</t>
  </si>
  <si>
    <t>Cycles</t>
  </si>
  <si>
    <t>Utilization</t>
  </si>
  <si>
    <t>DSP Utilization</t>
  </si>
  <si>
    <t>Clock Rate (MHz)</t>
  </si>
  <si>
    <t>Input Mem BW  (MB/s)</t>
  </si>
  <si>
    <t>Memory bandwidth required to load FC Weights every frame </t>
  </si>
  <si>
    <t>Time per frame  (ms)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</si>
</sst>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Q18" activeCellId="0" sqref="Q18"/>
    </sheetView>
  </sheetViews>
  <sheetFormatPr defaultRowHeight="12.8"/>
  <cols>
    <col collapsed="false" hidden="false" max="1" min="1" style="0" width="48.5969387755102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3</v>
      </c>
      <c r="P2" s="0" t="s">
        <v>3</v>
      </c>
      <c r="Q2" s="0" t="s">
        <v>4</v>
      </c>
    </row>
    <row r="3" customFormat="false" ht="12.8" hidden="false" customHeight="false" outlineLevel="0" collapsed="false">
      <c r="A3" s="0" t="s">
        <v>5</v>
      </c>
      <c r="B3" s="0" t="n">
        <v>224</v>
      </c>
      <c r="C3" s="0" t="n">
        <v>224</v>
      </c>
      <c r="D3" s="0" t="n">
        <v>110</v>
      </c>
      <c r="E3" s="0" t="n">
        <v>110</v>
      </c>
      <c r="F3" s="0" t="n">
        <v>55</v>
      </c>
      <c r="G3" s="0" t="n">
        <v>55</v>
      </c>
      <c r="H3" s="0" t="n">
        <v>55</v>
      </c>
      <c r="I3" s="0" t="n">
        <v>26</v>
      </c>
      <c r="J3" s="0" t="n">
        <v>26</v>
      </c>
      <c r="K3" s="0" t="n">
        <v>26</v>
      </c>
      <c r="L3" s="0" t="n">
        <v>13</v>
      </c>
      <c r="M3" s="0" t="n">
        <v>13</v>
      </c>
      <c r="N3" s="0" t="n">
        <v>13</v>
      </c>
      <c r="O3" s="0" t="n">
        <v>1</v>
      </c>
      <c r="P3" s="0" t="n">
        <v>1</v>
      </c>
      <c r="Q3" s="0" t="n">
        <v>1</v>
      </c>
    </row>
    <row r="4" customFormat="false" ht="12.8" hidden="false" customHeight="false" outlineLevel="0" collapsed="false">
      <c r="A4" s="0" t="s">
        <v>6</v>
      </c>
      <c r="B4" s="0" t="n">
        <v>224</v>
      </c>
      <c r="C4" s="0" t="n">
        <v>224</v>
      </c>
      <c r="D4" s="0" t="n">
        <v>110</v>
      </c>
      <c r="E4" s="0" t="n">
        <v>110</v>
      </c>
      <c r="F4" s="0" t="n">
        <v>55</v>
      </c>
      <c r="G4" s="0" t="n">
        <v>55</v>
      </c>
      <c r="H4" s="0" t="n">
        <v>55</v>
      </c>
      <c r="I4" s="0" t="n">
        <v>26</v>
      </c>
      <c r="J4" s="0" t="n">
        <v>26</v>
      </c>
      <c r="K4" s="0" t="n">
        <v>26</v>
      </c>
      <c r="L4" s="0" t="n">
        <v>13</v>
      </c>
      <c r="M4" s="0" t="n">
        <v>13</v>
      </c>
      <c r="N4" s="0" t="n">
        <v>13</v>
      </c>
      <c r="O4" s="0" t="n">
        <v>1</v>
      </c>
      <c r="P4" s="0" t="n">
        <v>1</v>
      </c>
      <c r="Q4" s="0" t="n">
        <v>1</v>
      </c>
    </row>
    <row r="5" customFormat="false" ht="12.8" hidden="false" customHeight="false" outlineLevel="0" collapsed="false">
      <c r="A5" s="0" t="s">
        <v>7</v>
      </c>
      <c r="B5" s="0" t="n">
        <v>226</v>
      </c>
      <c r="C5" s="0" t="n">
        <v>226</v>
      </c>
      <c r="D5" s="0" t="n">
        <v>112</v>
      </c>
      <c r="E5" s="0" t="n">
        <v>112</v>
      </c>
      <c r="F5" s="0" t="n">
        <v>57</v>
      </c>
      <c r="G5" s="0" t="n">
        <v>57</v>
      </c>
      <c r="H5" s="0" t="n">
        <v>57</v>
      </c>
      <c r="I5" s="0" t="n">
        <v>28</v>
      </c>
      <c r="J5" s="0" t="n">
        <v>28</v>
      </c>
      <c r="K5" s="0" t="n">
        <v>28</v>
      </c>
      <c r="L5" s="0" t="n">
        <v>15</v>
      </c>
      <c r="M5" s="0" t="n">
        <v>15</v>
      </c>
      <c r="N5" s="0" t="n">
        <v>15</v>
      </c>
      <c r="O5" s="0" t="n">
        <v>1</v>
      </c>
      <c r="P5" s="0" t="n">
        <v>1</v>
      </c>
      <c r="Q5" s="0" t="n">
        <v>1</v>
      </c>
    </row>
    <row r="6" customFormat="false" ht="12.8" hidden="false" customHeight="false" outlineLevel="0" collapsed="false">
      <c r="A6" s="0" t="s">
        <v>8</v>
      </c>
      <c r="B6" s="0" t="n">
        <v>226</v>
      </c>
      <c r="C6" s="0" t="n">
        <v>226</v>
      </c>
      <c r="D6" s="0" t="n">
        <v>112</v>
      </c>
      <c r="E6" s="0" t="n">
        <v>112</v>
      </c>
      <c r="F6" s="0" t="n">
        <v>57</v>
      </c>
      <c r="G6" s="0" t="n">
        <v>57</v>
      </c>
      <c r="H6" s="0" t="n">
        <v>57</v>
      </c>
      <c r="I6" s="0" t="n">
        <v>28</v>
      </c>
      <c r="J6" s="0" t="n">
        <v>28</v>
      </c>
      <c r="K6" s="0" t="n">
        <v>28</v>
      </c>
      <c r="L6" s="0" t="n">
        <v>15</v>
      </c>
      <c r="M6" s="0" t="n">
        <v>15</v>
      </c>
      <c r="N6" s="0" t="n">
        <v>15</v>
      </c>
      <c r="O6" s="0" t="n">
        <v>1</v>
      </c>
      <c r="P6" s="0" t="n">
        <v>1</v>
      </c>
      <c r="Q6" s="0" t="n">
        <v>1</v>
      </c>
    </row>
    <row r="7" customFormat="false" ht="12.8" hidden="false" customHeight="false" outlineLevel="0" collapsed="false">
      <c r="A7" s="0" t="s">
        <v>9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</row>
    <row r="8" customFormat="false" ht="12.8" hidden="false" customHeight="false" outlineLevel="0" collapsed="false">
      <c r="A8" s="0" t="s">
        <v>10</v>
      </c>
      <c r="B8" s="0" t="n">
        <v>3</v>
      </c>
      <c r="C8" s="0" t="n">
        <v>3</v>
      </c>
      <c r="D8" s="0" t="n">
        <v>3</v>
      </c>
      <c r="E8" s="0" t="n">
        <v>3</v>
      </c>
      <c r="F8" s="0" t="n">
        <v>3</v>
      </c>
      <c r="G8" s="0" t="n">
        <v>3</v>
      </c>
      <c r="H8" s="0" t="n">
        <v>3</v>
      </c>
      <c r="I8" s="0" t="n">
        <v>3</v>
      </c>
      <c r="J8" s="0" t="n">
        <v>3</v>
      </c>
      <c r="K8" s="0" t="n">
        <v>3</v>
      </c>
      <c r="L8" s="0" t="n">
        <v>3</v>
      </c>
      <c r="M8" s="0" t="n">
        <v>3</v>
      </c>
      <c r="N8" s="0" t="n">
        <v>3</v>
      </c>
      <c r="O8" s="0" t="n">
        <v>1</v>
      </c>
      <c r="P8" s="0" t="n">
        <v>1</v>
      </c>
      <c r="Q8" s="0" t="n">
        <v>1</v>
      </c>
    </row>
    <row r="9" customFormat="false" ht="12.8" hidden="false" customHeight="false" outlineLevel="0" collapsed="false">
      <c r="A9" s="0" t="s">
        <v>11</v>
      </c>
      <c r="B9" s="0" t="n">
        <v>3</v>
      </c>
      <c r="C9" s="0" t="n">
        <v>3</v>
      </c>
      <c r="D9" s="0" t="n">
        <v>3</v>
      </c>
      <c r="E9" s="0" t="n">
        <v>3</v>
      </c>
      <c r="F9" s="0" t="n">
        <v>3</v>
      </c>
      <c r="G9" s="0" t="n">
        <v>3</v>
      </c>
      <c r="H9" s="0" t="n">
        <v>3</v>
      </c>
      <c r="I9" s="0" t="n">
        <v>3</v>
      </c>
      <c r="J9" s="0" t="n">
        <v>3</v>
      </c>
      <c r="K9" s="0" t="n">
        <v>3</v>
      </c>
      <c r="L9" s="0" t="n">
        <v>3</v>
      </c>
      <c r="M9" s="0" t="n">
        <v>3</v>
      </c>
      <c r="N9" s="0" t="n">
        <v>3</v>
      </c>
      <c r="O9" s="0" t="n">
        <v>1</v>
      </c>
      <c r="P9" s="0" t="n">
        <v>1</v>
      </c>
      <c r="Q9" s="0" t="n">
        <v>1</v>
      </c>
    </row>
    <row r="10" customFormat="false" ht="12.8" hidden="false" customHeight="false" outlineLevel="0" collapsed="false">
      <c r="A10" s="0" t="s">
        <v>12</v>
      </c>
      <c r="B10" s="0" t="n">
        <v>3</v>
      </c>
      <c r="C10" s="0" t="n">
        <v>64</v>
      </c>
      <c r="D10" s="0" t="n">
        <v>64</v>
      </c>
      <c r="E10" s="0" t="n">
        <v>128</v>
      </c>
      <c r="F10" s="0" t="n">
        <v>128</v>
      </c>
      <c r="G10" s="0" t="n">
        <v>256</v>
      </c>
      <c r="H10" s="0" t="n">
        <v>256</v>
      </c>
      <c r="I10" s="0" t="n">
        <v>256</v>
      </c>
      <c r="J10" s="0" t="n">
        <v>512</v>
      </c>
      <c r="K10" s="0" t="n">
        <v>512</v>
      </c>
      <c r="L10" s="0" t="n">
        <v>512</v>
      </c>
      <c r="M10" s="0" t="n">
        <v>512</v>
      </c>
      <c r="N10" s="0" t="n">
        <v>512</v>
      </c>
      <c r="O10" s="0" t="n">
        <f aca="false">512*6*6</f>
        <v>18432</v>
      </c>
      <c r="P10" s="0" t="n">
        <v>4096</v>
      </c>
      <c r="Q10" s="0" t="n">
        <v>4096</v>
      </c>
    </row>
    <row r="11" customFormat="false" ht="12.8" hidden="false" customHeight="false" outlineLevel="0" collapsed="false">
      <c r="A11" s="0" t="s">
        <v>13</v>
      </c>
      <c r="B11" s="0" t="n">
        <f aca="false">B3*B4*B10</f>
        <v>150528</v>
      </c>
      <c r="C11" s="0" t="n">
        <f aca="false">C3*C4*C10</f>
        <v>3211264</v>
      </c>
      <c r="D11" s="0" t="n">
        <f aca="false">D3*D4*D10</f>
        <v>774400</v>
      </c>
      <c r="E11" s="0" t="n">
        <f aca="false">E3*E4*E10</f>
        <v>1548800</v>
      </c>
      <c r="F11" s="0" t="n">
        <f aca="false">F3*F4*F10</f>
        <v>387200</v>
      </c>
      <c r="G11" s="0" t="n">
        <f aca="false">G3*G4*G10</f>
        <v>774400</v>
      </c>
      <c r="H11" s="0" t="n">
        <f aca="false">H3*H4*H10</f>
        <v>774400</v>
      </c>
      <c r="I11" s="0" t="n">
        <f aca="false">I3*I4*I10</f>
        <v>173056</v>
      </c>
      <c r="J11" s="0" t="n">
        <f aca="false">J3*J4*J10</f>
        <v>346112</v>
      </c>
      <c r="K11" s="0" t="n">
        <f aca="false">K3*K4*K10</f>
        <v>346112</v>
      </c>
      <c r="L11" s="0" t="n">
        <f aca="false">L3*L4*L10</f>
        <v>86528</v>
      </c>
      <c r="M11" s="0" t="n">
        <f aca="false">M3*M4*M10</f>
        <v>86528</v>
      </c>
      <c r="N11" s="0" t="n">
        <f aca="false">N3*N4*N10</f>
        <v>86528</v>
      </c>
      <c r="O11" s="0" t="n">
        <f aca="false">O3*O4*O10</f>
        <v>18432</v>
      </c>
      <c r="P11" s="0" t="n">
        <f aca="false">P3*P4*P10</f>
        <v>4096</v>
      </c>
      <c r="Q11" s="0" t="n">
        <f aca="false">Q3*Q4*Q10</f>
        <v>4096</v>
      </c>
    </row>
    <row r="12" customFormat="false" ht="12.8" hidden="false" customHeight="false" outlineLevel="0" collapsed="false">
      <c r="A12" s="0" t="s">
        <v>14</v>
      </c>
      <c r="B12" s="0" t="n">
        <v>64</v>
      </c>
      <c r="C12" s="0" t="n">
        <v>64</v>
      </c>
      <c r="D12" s="0" t="n">
        <v>128</v>
      </c>
      <c r="E12" s="0" t="n">
        <v>128</v>
      </c>
      <c r="F12" s="0" t="n">
        <v>256</v>
      </c>
      <c r="G12" s="0" t="n">
        <v>256</v>
      </c>
      <c r="H12" s="0" t="n">
        <v>256</v>
      </c>
      <c r="I12" s="0" t="n">
        <v>512</v>
      </c>
      <c r="J12" s="0" t="n">
        <v>512</v>
      </c>
      <c r="K12" s="0" t="n">
        <v>512</v>
      </c>
      <c r="L12" s="0" t="n">
        <v>512</v>
      </c>
      <c r="M12" s="0" t="n">
        <v>512</v>
      </c>
      <c r="N12" s="0" t="n">
        <v>512</v>
      </c>
      <c r="O12" s="0" t="n">
        <v>4096</v>
      </c>
      <c r="P12" s="0" t="n">
        <v>4096</v>
      </c>
      <c r="Q12" s="0" t="n">
        <v>1000</v>
      </c>
    </row>
    <row r="13" customFormat="false" ht="12.8" hidden="false" customHeight="false" outlineLevel="0" collapsed="false">
      <c r="A13" s="0" t="s">
        <v>15</v>
      </c>
      <c r="B13" s="0" t="n">
        <v>224</v>
      </c>
      <c r="C13" s="0" t="n">
        <v>224</v>
      </c>
      <c r="D13" s="0" t="n">
        <v>110</v>
      </c>
      <c r="E13" s="0" t="n">
        <v>110</v>
      </c>
      <c r="F13" s="0" t="n">
        <v>55</v>
      </c>
      <c r="G13" s="0" t="n">
        <v>55</v>
      </c>
      <c r="H13" s="0" t="n">
        <v>55</v>
      </c>
      <c r="I13" s="0" t="n">
        <v>26</v>
      </c>
      <c r="J13" s="0" t="n">
        <v>26</v>
      </c>
      <c r="K13" s="0" t="n">
        <v>26</v>
      </c>
      <c r="L13" s="0" t="n">
        <v>13</v>
      </c>
      <c r="M13" s="0" t="n">
        <v>13</v>
      </c>
      <c r="N13" s="0" t="n">
        <v>13</v>
      </c>
      <c r="O13" s="0" t="n">
        <v>1</v>
      </c>
      <c r="P13" s="0" t="n">
        <v>1</v>
      </c>
      <c r="Q13" s="0" t="n">
        <v>1</v>
      </c>
    </row>
    <row r="14" customFormat="false" ht="12.8" hidden="false" customHeight="false" outlineLevel="0" collapsed="false">
      <c r="A14" s="0" t="s">
        <v>16</v>
      </c>
      <c r="B14" s="0" t="n">
        <v>224</v>
      </c>
      <c r="C14" s="0" t="n">
        <v>224</v>
      </c>
      <c r="D14" s="0" t="n">
        <v>110</v>
      </c>
      <c r="E14" s="0" t="n">
        <v>110</v>
      </c>
      <c r="F14" s="0" t="n">
        <v>55</v>
      </c>
      <c r="G14" s="0" t="n">
        <v>55</v>
      </c>
      <c r="H14" s="0" t="n">
        <v>55</v>
      </c>
      <c r="I14" s="0" t="n">
        <v>26</v>
      </c>
      <c r="J14" s="0" t="n">
        <v>26</v>
      </c>
      <c r="K14" s="0" t="n">
        <v>26</v>
      </c>
      <c r="L14" s="0" t="n">
        <v>13</v>
      </c>
      <c r="M14" s="0" t="n">
        <v>13</v>
      </c>
      <c r="N14" s="0" t="n">
        <v>13</v>
      </c>
      <c r="O14" s="0" t="n">
        <v>1</v>
      </c>
      <c r="P14" s="0" t="n">
        <v>1</v>
      </c>
      <c r="Q14" s="0" t="n">
        <v>1</v>
      </c>
    </row>
    <row r="15" customFormat="false" ht="12.8" hidden="false" customHeight="false" outlineLevel="0" collapsed="false">
      <c r="A15" s="0" t="s">
        <v>17</v>
      </c>
      <c r="B15" s="0" t="n">
        <f aca="false">B8*B9*B10</f>
        <v>27</v>
      </c>
      <c r="C15" s="0" t="n">
        <f aca="false">C8*C9*C10</f>
        <v>576</v>
      </c>
      <c r="D15" s="0" t="n">
        <f aca="false">D8*D9*D10</f>
        <v>576</v>
      </c>
      <c r="E15" s="0" t="n">
        <f aca="false">E8*E9*E10</f>
        <v>1152</v>
      </c>
      <c r="F15" s="0" t="n">
        <f aca="false">F8*F9*F10</f>
        <v>1152</v>
      </c>
      <c r="G15" s="0" t="n">
        <f aca="false">G8*G9*G10</f>
        <v>2304</v>
      </c>
      <c r="H15" s="0" t="n">
        <f aca="false">H8*H9*H10</f>
        <v>2304</v>
      </c>
      <c r="I15" s="0" t="n">
        <f aca="false">I8*I9*I10</f>
        <v>2304</v>
      </c>
      <c r="J15" s="0" t="n">
        <f aca="false">J8*J9*J10</f>
        <v>4608</v>
      </c>
      <c r="K15" s="0" t="n">
        <f aca="false">K8*K9*K10</f>
        <v>4608</v>
      </c>
      <c r="L15" s="0" t="n">
        <f aca="false">L8*L9*L10</f>
        <v>4608</v>
      </c>
      <c r="M15" s="0" t="n">
        <f aca="false">M8*M9*M10</f>
        <v>4608</v>
      </c>
      <c r="N15" s="0" t="n">
        <f aca="false">N8*N9*N10</f>
        <v>4608</v>
      </c>
      <c r="O15" s="0" t="n">
        <f aca="false">O8*O9*O10</f>
        <v>18432</v>
      </c>
      <c r="P15" s="0" t="n">
        <f aca="false">P8*P9*P10</f>
        <v>4096</v>
      </c>
      <c r="Q15" s="0" t="n">
        <f aca="false">Q8*Q9*Q10</f>
        <v>4096</v>
      </c>
    </row>
    <row r="16" customFormat="false" ht="12.8" hidden="false" customHeight="false" outlineLevel="0" collapsed="false">
      <c r="A16" s="0" t="s">
        <v>18</v>
      </c>
      <c r="B16" s="0" t="n">
        <f aca="false">B15*B14*B13</f>
        <v>1354752</v>
      </c>
      <c r="C16" s="0" t="n">
        <f aca="false">C15*C14*C13</f>
        <v>28901376</v>
      </c>
      <c r="D16" s="0" t="n">
        <f aca="false">D15*D14*D13</f>
        <v>6969600</v>
      </c>
      <c r="E16" s="0" t="n">
        <f aca="false">E15*E14*E13</f>
        <v>13939200</v>
      </c>
      <c r="F16" s="0" t="n">
        <f aca="false">F15*F14*F13</f>
        <v>3484800</v>
      </c>
      <c r="G16" s="0" t="n">
        <f aca="false">G15*G14*G13</f>
        <v>6969600</v>
      </c>
      <c r="H16" s="0" t="n">
        <f aca="false">H15*H14*H13</f>
        <v>6969600</v>
      </c>
      <c r="I16" s="0" t="n">
        <f aca="false">I15*I14*I13</f>
        <v>1557504</v>
      </c>
      <c r="J16" s="0" t="n">
        <f aca="false">J15*J14*J13</f>
        <v>3115008</v>
      </c>
      <c r="K16" s="0" t="n">
        <f aca="false">K15*K14*K13</f>
        <v>3115008</v>
      </c>
      <c r="L16" s="0" t="n">
        <f aca="false">L15*L14*L13</f>
        <v>778752</v>
      </c>
      <c r="M16" s="0" t="n">
        <f aca="false">M15*M14*M13</f>
        <v>778752</v>
      </c>
      <c r="N16" s="0" t="n">
        <f aca="false">N15*N14*N13</f>
        <v>778752</v>
      </c>
      <c r="O16" s="0" t="n">
        <f aca="false">O15*O14*O13</f>
        <v>18432</v>
      </c>
      <c r="P16" s="0" t="n">
        <f aca="false">P15*P14*P13</f>
        <v>4096</v>
      </c>
      <c r="Q16" s="0" t="n">
        <f aca="false">Q15*Q14*Q13</f>
        <v>4096</v>
      </c>
    </row>
    <row r="17" customFormat="false" ht="12.8" hidden="false" customHeight="false" outlineLevel="0" collapsed="false">
      <c r="A17" s="0" t="s">
        <v>19</v>
      </c>
      <c r="B17" s="0" t="n">
        <f aca="false">B16*B12</f>
        <v>86704128</v>
      </c>
      <c r="C17" s="0" t="n">
        <f aca="false">C16*C12</f>
        <v>1849688064</v>
      </c>
      <c r="D17" s="0" t="n">
        <f aca="false">D16*D12</f>
        <v>892108800</v>
      </c>
      <c r="E17" s="0" t="n">
        <f aca="false">E16*E12</f>
        <v>1784217600</v>
      </c>
      <c r="F17" s="0" t="n">
        <f aca="false">F16*F12</f>
        <v>892108800</v>
      </c>
      <c r="G17" s="0" t="n">
        <f aca="false">G16*G12</f>
        <v>1784217600</v>
      </c>
      <c r="H17" s="0" t="n">
        <f aca="false">H16*H12</f>
        <v>1784217600</v>
      </c>
      <c r="I17" s="0" t="n">
        <f aca="false">I16*I12</f>
        <v>797442048</v>
      </c>
      <c r="J17" s="0" t="n">
        <f aca="false">J16*J12</f>
        <v>1594884096</v>
      </c>
      <c r="K17" s="0" t="n">
        <f aca="false">K16*K12</f>
        <v>1594884096</v>
      </c>
      <c r="L17" s="0" t="n">
        <f aca="false">L16*L12</f>
        <v>398721024</v>
      </c>
      <c r="M17" s="0" t="n">
        <f aca="false">M16*M12</f>
        <v>398721024</v>
      </c>
      <c r="N17" s="0" t="n">
        <f aca="false">N16*N12</f>
        <v>398721024</v>
      </c>
      <c r="O17" s="0" t="n">
        <f aca="false">O16*O12</f>
        <v>75497472</v>
      </c>
      <c r="P17" s="0" t="n">
        <f aca="false">P16*P12</f>
        <v>16777216</v>
      </c>
      <c r="Q17" s="0" t="n">
        <f aca="false">Q16*Q12</f>
        <v>4096000</v>
      </c>
    </row>
    <row r="18" customFormat="false" ht="12.8" hidden="false" customHeight="false" outlineLevel="0" collapsed="false">
      <c r="A18" s="0" t="s">
        <v>20</v>
      </c>
      <c r="B18" s="0" t="n">
        <f aca="false">B8*B9/(B7*B7)</f>
        <v>9</v>
      </c>
      <c r="C18" s="0" t="n">
        <f aca="false">C8*C9/(C7*C7)</f>
        <v>9</v>
      </c>
      <c r="D18" s="0" t="n">
        <f aca="false">D8*D9/(D7*D7)</f>
        <v>9</v>
      </c>
      <c r="E18" s="0" t="n">
        <f aca="false">E8*E9/(E7*E7)</f>
        <v>9</v>
      </c>
      <c r="F18" s="0" t="n">
        <f aca="false">F8*F9/(F7*F7)</f>
        <v>9</v>
      </c>
      <c r="G18" s="0" t="n">
        <f aca="false">G8*G9/(G7*G7)</f>
        <v>9</v>
      </c>
      <c r="H18" s="0" t="n">
        <f aca="false">H8*H9/(H7*H7)</f>
        <v>9</v>
      </c>
      <c r="I18" s="0" t="n">
        <f aca="false">I8*I9/(I7*I7)</f>
        <v>9</v>
      </c>
      <c r="J18" s="0" t="n">
        <f aca="false">J8*J9/(J7*J7)</f>
        <v>9</v>
      </c>
      <c r="K18" s="0" t="n">
        <f aca="false">K8*K9/(K7*K7)</f>
        <v>9</v>
      </c>
      <c r="L18" s="0" t="n">
        <f aca="false">L8*L9/(L7*L7)</f>
        <v>9</v>
      </c>
      <c r="M18" s="0" t="n">
        <f aca="false">M8*M9/(M7*M7)</f>
        <v>9</v>
      </c>
      <c r="N18" s="0" t="n">
        <f aca="false">N8*N9/(N7*N7)</f>
        <v>9</v>
      </c>
      <c r="O18" s="0" t="n">
        <f aca="false">O8*O9/(O7*O7)</f>
        <v>1</v>
      </c>
      <c r="P18" s="0" t="n">
        <f aca="false">P8*P9/(P7*P7)</f>
        <v>1</v>
      </c>
      <c r="Q18" s="0" t="n">
        <f aca="false">Q8*Q9/(Q7*Q7)</f>
        <v>1</v>
      </c>
    </row>
    <row r="19" customFormat="false" ht="12.8" hidden="false" customHeight="false" outlineLevel="0" collapsed="false">
      <c r="A19" s="0" t="s">
        <v>21</v>
      </c>
      <c r="B19" s="1" t="n">
        <f aca="false">B17/SUM(B17:Q17)</f>
        <v>0.00604083384510718</v>
      </c>
      <c r="C19" s="1" t="n">
        <f aca="false">C17/SUM(B17:Q17)</f>
        <v>0.128871122028953</v>
      </c>
      <c r="D19" s="1" t="n">
        <f aca="false">D17/SUM(B17:Q17)</f>
        <v>0.0621548380321402</v>
      </c>
      <c r="E19" s="1" t="n">
        <f aca="false">E17/SUM(B17:Q17)</f>
        <v>0.12430967606428</v>
      </c>
      <c r="F19" s="1" t="n">
        <f aca="false">F17/SUM(B17:Q17)</f>
        <v>0.0621548380321402</v>
      </c>
      <c r="G19" s="1" t="n">
        <f aca="false">G17/SUM(B17:Q17)</f>
        <v>0.12430967606428</v>
      </c>
      <c r="H19" s="1" t="n">
        <f aca="false">H17/SUM(B17:Q17)</f>
        <v>0.12430967606428</v>
      </c>
      <c r="I19" s="1" t="n">
        <f aca="false">I17/SUM(B17:Q17)</f>
        <v>0.0555592337318701</v>
      </c>
      <c r="J19" s="1" t="n">
        <f aca="false">J17/SUM(B17:Q17)</f>
        <v>0.11111846746374</v>
      </c>
      <c r="K19" s="1" t="n">
        <f aca="false">K17/SUM(B17:Q17)</f>
        <v>0.11111846746374</v>
      </c>
      <c r="L19" s="1" t="n">
        <f aca="false">L17/SUM(B17:Q17)</f>
        <v>0.027779616865935</v>
      </c>
      <c r="M19" s="1" t="n">
        <f aca="false">M17/SUM(B17:Q17)</f>
        <v>0.027779616865935</v>
      </c>
      <c r="N19" s="1" t="n">
        <f aca="false">N17/SUM(B17:Q17)</f>
        <v>0.027779616865935</v>
      </c>
      <c r="O19" s="1" t="n">
        <f aca="false">O17/SUM(B17:Q17)</f>
        <v>0.00526004579710013</v>
      </c>
      <c r="P19" s="1" t="n">
        <f aca="false">P17/SUM(B17:Q17)</f>
        <v>0.00116889906602225</v>
      </c>
      <c r="Q19" s="1" t="n">
        <f aca="false">Q17/SUM(B17:Q17)</f>
        <v>0.000285375748540588</v>
      </c>
    </row>
    <row r="20" customFormat="false" ht="12.8" hidden="false" customHeight="false" outlineLevel="0" collapsed="false">
      <c r="A20" s="0" t="s">
        <v>22</v>
      </c>
      <c r="B20" s="0" t="n">
        <f aca="false">B13*B14</f>
        <v>50176</v>
      </c>
      <c r="C20" s="0" t="n">
        <f aca="false">C13*C14</f>
        <v>50176</v>
      </c>
      <c r="D20" s="0" t="n">
        <f aca="false">D13*D14</f>
        <v>12100</v>
      </c>
      <c r="E20" s="0" t="n">
        <f aca="false">E13*E14</f>
        <v>12100</v>
      </c>
      <c r="F20" s="0" t="n">
        <f aca="false">F13*F14</f>
        <v>3025</v>
      </c>
      <c r="G20" s="0" t="n">
        <f aca="false">G13*G14</f>
        <v>3025</v>
      </c>
      <c r="H20" s="0" t="n">
        <f aca="false">H13*H14</f>
        <v>3025</v>
      </c>
      <c r="I20" s="0" t="n">
        <f aca="false">I13*I14</f>
        <v>676</v>
      </c>
      <c r="J20" s="0" t="n">
        <f aca="false">J13*J14</f>
        <v>676</v>
      </c>
      <c r="K20" s="0" t="n">
        <f aca="false">K13*K14</f>
        <v>676</v>
      </c>
      <c r="L20" s="0" t="n">
        <f aca="false">L13*L14</f>
        <v>169</v>
      </c>
      <c r="M20" s="0" t="n">
        <f aca="false">M13*M14</f>
        <v>169</v>
      </c>
      <c r="N20" s="0" t="n">
        <f aca="false">N13*N14</f>
        <v>169</v>
      </c>
      <c r="O20" s="0" t="n">
        <f aca="false">O13*O14</f>
        <v>1</v>
      </c>
      <c r="P20" s="0" t="n">
        <f aca="false">P13*P14</f>
        <v>1</v>
      </c>
      <c r="Q20" s="0" t="n">
        <f aca="false">Q13*Q14</f>
        <v>1</v>
      </c>
      <c r="S20" s="0" t="s">
        <v>23</v>
      </c>
      <c r="T20" s="0" t="s">
        <v>24</v>
      </c>
    </row>
    <row r="21" customFormat="false" ht="12.8" hidden="false" customHeight="false" outlineLevel="0" collapsed="false">
      <c r="A21" s="0" t="s">
        <v>25</v>
      </c>
      <c r="B21" s="0" t="n">
        <f aca="false">B15*B12</f>
        <v>1728</v>
      </c>
      <c r="C21" s="0" t="n">
        <f aca="false">C15*C12</f>
        <v>36864</v>
      </c>
      <c r="D21" s="0" t="n">
        <f aca="false">D15*D12</f>
        <v>73728</v>
      </c>
      <c r="E21" s="0" t="n">
        <f aca="false">E15*E12</f>
        <v>147456</v>
      </c>
      <c r="F21" s="0" t="n">
        <f aca="false">F15*F12</f>
        <v>294912</v>
      </c>
      <c r="G21" s="0" t="n">
        <f aca="false">G15*G12</f>
        <v>589824</v>
      </c>
      <c r="H21" s="0" t="n">
        <f aca="false">H15*H12</f>
        <v>589824</v>
      </c>
      <c r="I21" s="0" t="n">
        <f aca="false">I15*I12</f>
        <v>1179648</v>
      </c>
      <c r="J21" s="0" t="n">
        <f aca="false">J15*J12</f>
        <v>2359296</v>
      </c>
      <c r="K21" s="0" t="n">
        <f aca="false">K15*K12</f>
        <v>2359296</v>
      </c>
      <c r="L21" s="0" t="n">
        <f aca="false">L15*L12</f>
        <v>2359296</v>
      </c>
      <c r="M21" s="0" t="n">
        <f aca="false">M15*M12</f>
        <v>2359296</v>
      </c>
      <c r="N21" s="0" t="n">
        <f aca="false">N15*N12</f>
        <v>2359296</v>
      </c>
      <c r="O21" s="0" t="n">
        <f aca="false">O15*O12</f>
        <v>75497472</v>
      </c>
      <c r="P21" s="0" t="n">
        <f aca="false">P15*P12</f>
        <v>16777216</v>
      </c>
      <c r="Q21" s="0" t="n">
        <f aca="false">Q15*Q12</f>
        <v>4096000</v>
      </c>
      <c r="S21" s="0" t="n">
        <f aca="false">SUM(B21:N21)</f>
        <v>14710464</v>
      </c>
      <c r="T21" s="0" t="n">
        <f aca="false">SUM(O21:Q21)</f>
        <v>96370688</v>
      </c>
    </row>
    <row r="23" customFormat="false" ht="12.8" hidden="false" customHeight="false" outlineLevel="0" collapsed="false">
      <c r="P23" s="0" t="s">
        <v>26</v>
      </c>
    </row>
    <row r="24" customFormat="false" ht="12.8" hidden="false" customHeight="false" outlineLevel="0" collapsed="false">
      <c r="A24" s="0" t="s">
        <v>27</v>
      </c>
      <c r="B24" s="0" t="n">
        <v>1</v>
      </c>
      <c r="C24" s="0" t="n">
        <v>16</v>
      </c>
      <c r="D24" s="0" t="n">
        <v>4</v>
      </c>
      <c r="E24" s="0" t="n">
        <v>8</v>
      </c>
      <c r="F24" s="0" t="n">
        <v>4</v>
      </c>
      <c r="G24" s="0" t="n">
        <v>4</v>
      </c>
      <c r="H24" s="0" t="n">
        <v>4</v>
      </c>
      <c r="I24" s="0" t="n">
        <v>1</v>
      </c>
      <c r="J24" s="0" t="n">
        <v>2</v>
      </c>
      <c r="K24" s="0" t="n">
        <v>2</v>
      </c>
      <c r="L24" s="0" t="n">
        <v>1</v>
      </c>
      <c r="M24" s="0" t="n">
        <v>1</v>
      </c>
      <c r="N24" s="0" t="n">
        <v>1</v>
      </c>
    </row>
    <row r="25" customFormat="false" ht="12.8" hidden="false" customHeight="false" outlineLevel="0" collapsed="false">
      <c r="A25" s="0" t="s">
        <v>28</v>
      </c>
      <c r="B25" s="0" t="n">
        <f aca="false">B24*(B12)</f>
        <v>64</v>
      </c>
      <c r="C25" s="0" t="n">
        <f aca="false">C24*(C12)</f>
        <v>1024</v>
      </c>
      <c r="D25" s="0" t="n">
        <f aca="false">D24*(D12)</f>
        <v>512</v>
      </c>
      <c r="E25" s="0" t="n">
        <f aca="false">E24*(E12)</f>
        <v>1024</v>
      </c>
      <c r="F25" s="0" t="n">
        <f aca="false">F24*(F12)</f>
        <v>1024</v>
      </c>
      <c r="G25" s="0" t="n">
        <f aca="false">G24*(G12)</f>
        <v>1024</v>
      </c>
      <c r="H25" s="0" t="n">
        <f aca="false">H24*(H12)</f>
        <v>1024</v>
      </c>
      <c r="I25" s="0" t="n">
        <f aca="false">I24*(I12)</f>
        <v>512</v>
      </c>
      <c r="J25" s="0" t="n">
        <f aca="false">J24*(J12)</f>
        <v>1024</v>
      </c>
      <c r="K25" s="0" t="n">
        <f aca="false">K24*(K12)</f>
        <v>1024</v>
      </c>
      <c r="L25" s="0" t="n">
        <f aca="false">L24*(L12)</f>
        <v>512</v>
      </c>
      <c r="M25" s="0" t="n">
        <f aca="false">M24*(M12)</f>
        <v>512</v>
      </c>
      <c r="N25" s="0" t="n">
        <f aca="false">N24*(N12)</f>
        <v>512</v>
      </c>
      <c r="P25" s="0" t="n">
        <f aca="false">SUM(B25:N25)</f>
        <v>9792</v>
      </c>
    </row>
    <row r="26" customFormat="false" ht="12.8" hidden="false" customHeight="false" outlineLevel="0" collapsed="false">
      <c r="A26" s="0" t="s">
        <v>29</v>
      </c>
      <c r="B26" s="0" t="n">
        <f aca="false">B13*B14*_xlfn.CEILING.MATH(B15/B24)*B24*B12/B25</f>
        <v>1354752</v>
      </c>
      <c r="C26" s="0" t="n">
        <f aca="false">C13*C14*_xlfn.CEILING.MATH(C15/C24)*C24*C12/C25</f>
        <v>1806336</v>
      </c>
      <c r="D26" s="0" t="n">
        <f aca="false">D13*D14*_xlfn.CEILING.MATH(D15/D24)*D24*D12/D25</f>
        <v>1742400</v>
      </c>
      <c r="E26" s="0" t="n">
        <f aca="false">E13*E14*_xlfn.CEILING.MATH(E15/E24)*E24*E12/E25</f>
        <v>1742400</v>
      </c>
      <c r="F26" s="0" t="n">
        <f aca="false">F13*F14*_xlfn.CEILING.MATH(F15/F24)*F24*F12/F25</f>
        <v>871200</v>
      </c>
      <c r="G26" s="0" t="n">
        <f aca="false">G13*G14*_xlfn.CEILING.MATH(G15/G24)*G24*G12/G25</f>
        <v>1742400</v>
      </c>
      <c r="H26" s="0" t="n">
        <f aca="false">H13*H14*_xlfn.CEILING.MATH(H15/H24)*H24*H12/H25</f>
        <v>1742400</v>
      </c>
      <c r="I26" s="0" t="n">
        <f aca="false">I13*I14*_xlfn.CEILING.MATH(I15/I24)*I24*I12/I25</f>
        <v>1557504</v>
      </c>
      <c r="J26" s="0" t="n">
        <f aca="false">J13*J14*_xlfn.CEILING.MATH(J15/J24)*J24*J12/J25</f>
        <v>1557504</v>
      </c>
      <c r="K26" s="0" t="n">
        <f aca="false">K13*K14*_xlfn.CEILING.MATH(K15/K24)*K24*K12/K25</f>
        <v>1557504</v>
      </c>
      <c r="L26" s="0" t="n">
        <f aca="false">L13*L14*_xlfn.CEILING.MATH(L15/L24)*L24*L12/L25</f>
        <v>778752</v>
      </c>
      <c r="M26" s="0" t="n">
        <f aca="false">M13*M14*_xlfn.CEILING.MATH(M15/M24)*M24*M12/M25</f>
        <v>778752</v>
      </c>
      <c r="N26" s="0" t="n">
        <f aca="false">N13*N14*_xlfn.CEILING.MATH(N15/N24)*N24*N12/N25</f>
        <v>778752</v>
      </c>
    </row>
    <row r="27" customFormat="false" ht="12.8" hidden="false" customHeight="false" outlineLevel="0" collapsed="false">
      <c r="A27" s="0" t="s">
        <v>30</v>
      </c>
      <c r="B27" s="1" t="n">
        <f aca="false">B26/MAX(B26:N26)</f>
        <v>0.75</v>
      </c>
      <c r="C27" s="1" t="n">
        <f aca="false">C26/MAX(B26:N26)</f>
        <v>1</v>
      </c>
      <c r="D27" s="1" t="n">
        <f aca="false">D26/MAX(B26:N26)</f>
        <v>0.964604591836735</v>
      </c>
      <c r="E27" s="1" t="n">
        <f aca="false">E26/MAX(B26:N26)</f>
        <v>0.964604591836735</v>
      </c>
      <c r="F27" s="1" t="n">
        <f aca="false">F26/MAX(B26:N26)</f>
        <v>0.482302295918367</v>
      </c>
      <c r="G27" s="1" t="n">
        <f aca="false">G26/MAX(B26:N26)</f>
        <v>0.964604591836735</v>
      </c>
      <c r="H27" s="1" t="n">
        <f aca="false">H26/MAX(B26:N26)</f>
        <v>0.964604591836735</v>
      </c>
      <c r="I27" s="1" t="n">
        <f aca="false">I26/MAX(B26:N26)</f>
        <v>0.862244897959184</v>
      </c>
      <c r="J27" s="1" t="n">
        <f aca="false">J26/MAX(B26:N26)</f>
        <v>0.862244897959184</v>
      </c>
      <c r="K27" s="1" t="n">
        <f aca="false">K26/MAX(B26:N26)</f>
        <v>0.862244897959184</v>
      </c>
      <c r="L27" s="1" t="n">
        <f aca="false">L26/MAX(B26:N26)</f>
        <v>0.431122448979592</v>
      </c>
      <c r="M27" s="1" t="n">
        <f aca="false">M26/MAX(B26:N26)</f>
        <v>0.431122448979592</v>
      </c>
      <c r="N27" s="1" t="n">
        <f aca="false">N26/MAX(B26:N26)</f>
        <v>0.431122448979592</v>
      </c>
    </row>
    <row r="28" customFormat="false" ht="12.8" hidden="false" customHeight="false" outlineLevel="0" collapsed="false">
      <c r="A28" s="0" t="s">
        <v>31</v>
      </c>
      <c r="B28" s="0" t="n">
        <f aca="false">B27*B25</f>
        <v>48</v>
      </c>
      <c r="C28" s="0" t="n">
        <f aca="false">C27*C25</f>
        <v>1024</v>
      </c>
      <c r="D28" s="0" t="n">
        <f aca="false">D27*D25</f>
        <v>493.877551020408</v>
      </c>
      <c r="E28" s="0" t="n">
        <f aca="false">E27*E25</f>
        <v>987.755102040816</v>
      </c>
      <c r="F28" s="0" t="n">
        <f aca="false">F27*F25</f>
        <v>493.877551020408</v>
      </c>
      <c r="G28" s="0" t="n">
        <f aca="false">G27*G25</f>
        <v>987.755102040816</v>
      </c>
      <c r="H28" s="0" t="n">
        <f aca="false">H27*H25</f>
        <v>987.755102040816</v>
      </c>
      <c r="I28" s="0" t="n">
        <f aca="false">I27*I25</f>
        <v>441.469387755102</v>
      </c>
      <c r="J28" s="0" t="n">
        <f aca="false">J27*J25</f>
        <v>882.938775510204</v>
      </c>
      <c r="K28" s="0" t="n">
        <f aca="false">K27*K25</f>
        <v>882.938775510204</v>
      </c>
      <c r="L28" s="0" t="n">
        <f aca="false">L27*L25</f>
        <v>220.734693877551</v>
      </c>
      <c r="M28" s="0" t="n">
        <f aca="false">M27*M25</f>
        <v>220.734693877551</v>
      </c>
      <c r="N28" s="0" t="n">
        <f aca="false">N27*N25</f>
        <v>220.734693877551</v>
      </c>
      <c r="P28" s="0" t="n">
        <f aca="false">SUM(B28:N28)</f>
        <v>7892.57142857143</v>
      </c>
      <c r="Q28" s="1" t="n">
        <f aca="false">P28/P25</f>
        <v>0.806022408963585</v>
      </c>
    </row>
    <row r="29" customFormat="false" ht="12.8" hidden="false" customHeight="false" outlineLevel="0" collapsed="false">
      <c r="A29" s="0" t="s">
        <v>32</v>
      </c>
      <c r="B29" s="0" t="n">
        <v>250</v>
      </c>
    </row>
    <row r="30" customFormat="false" ht="12.8" hidden="false" customHeight="false" outlineLevel="0" collapsed="false">
      <c r="A30" s="0" t="s">
        <v>33</v>
      </c>
      <c r="B30" s="0" t="n">
        <f aca="false">(B11/(1024*1024))/(B26/(B29*1000*1000))</f>
        <v>26.4909532335069</v>
      </c>
      <c r="O30" s="0" t="s">
        <v>34</v>
      </c>
    </row>
    <row r="31" customFormat="false" ht="12.8" hidden="false" customHeight="false" outlineLevel="0" collapsed="false">
      <c r="A31" s="0" t="s">
        <v>35</v>
      </c>
      <c r="B31" s="0" t="n">
        <f aca="false">B26/(B29*1000)</f>
        <v>5.419008</v>
      </c>
      <c r="O31" s="0" t="n">
        <f aca="false">O21/(1024*1024)/(B31/1000)</f>
        <v>13286.5646258503</v>
      </c>
      <c r="P31" s="0" t="n">
        <f aca="false">P21/(1024*1024)/(B31/1000)</f>
        <v>2952.56991685563</v>
      </c>
      <c r="Q31" s="0" t="n">
        <f aca="false">Q21/(1024*1024)/(B31/1000)</f>
        <v>720.842264857332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2017-05-10T10:00:40Z</dcterms:created>
  <dc:language>en-GB</dc:language>
  <dcterms:modified xsi:type="dcterms:W3CDTF">2017-05-12T15:11:38Z</dcterms:modified>
  <cp:revision>11</cp:revision>
</cp:coreProperties>
</file>