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gelo/Desktop/python_work/"/>
    </mc:Choice>
  </mc:AlternateContent>
  <xr:revisionPtr revIDLastSave="0" documentId="13_ncr:1_{B8515A31-B139-7444-95E6-190A3CA166B7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Riders" sheetId="1" r:id="rId1"/>
    <sheet name="NewSheet" sheetId="2" r:id="rId2"/>
    <sheet name="StageResults" sheetId="3" r:id="rId3"/>
    <sheet name="Participants" sheetId="4" r:id="rId4"/>
    <sheet name="Scores" sheetId="5" r:id="rId5"/>
    <sheet name="Leaderboard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5" i="5" l="1" a="1"/>
  <c r="V5" i="5" s="1"/>
  <c r="U5" i="5" a="1"/>
  <c r="U5" i="5" s="1"/>
  <c r="T5" i="5" a="1"/>
  <c r="T5" i="5" s="1"/>
  <c r="S5" i="5" a="1"/>
  <c r="S5" i="5" s="1"/>
  <c r="R5" i="5" a="1"/>
  <c r="R5" i="5" s="1"/>
  <c r="Q5" i="5" a="1"/>
  <c r="Q5" i="5" s="1"/>
  <c r="P5" i="5" a="1"/>
  <c r="P5" i="5" s="1"/>
  <c r="O5" i="5" a="1"/>
  <c r="O5" i="5" s="1"/>
  <c r="N5" i="5" a="1"/>
  <c r="N5" i="5" s="1"/>
  <c r="M5" i="5" a="1"/>
  <c r="M5" i="5" s="1"/>
  <c r="L5" i="5" a="1"/>
  <c r="L5" i="5" s="1"/>
  <c r="K5" i="5" a="1"/>
  <c r="K5" i="5" s="1"/>
  <c r="J5" i="5" a="1"/>
  <c r="J5" i="5" s="1"/>
  <c r="I5" i="5" a="1"/>
  <c r="I5" i="5" s="1"/>
  <c r="H5" i="5" a="1"/>
  <c r="H5" i="5" s="1"/>
  <c r="G5" i="5" a="1"/>
  <c r="G5" i="5" s="1"/>
  <c r="F5" i="5" a="1"/>
  <c r="F5" i="5" s="1"/>
  <c r="E5" i="5"/>
  <c r="D5" i="5"/>
  <c r="C5" i="5"/>
  <c r="B5" i="5"/>
  <c r="A5" i="5"/>
  <c r="B5" i="6" s="1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W4" i="5" s="1"/>
  <c r="A4" i="5"/>
  <c r="B4" i="6" s="1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B3" i="5"/>
  <c r="W3" i="5" s="1"/>
  <c r="A3" i="5"/>
  <c r="B3" i="6" s="1"/>
  <c r="V2" i="5" a="1"/>
  <c r="V2" i="5" s="1"/>
  <c r="U2" i="5" a="1"/>
  <c r="U2" i="5"/>
  <c r="T2" i="5" a="1"/>
  <c r="T2" i="5"/>
  <c r="S2" i="5" a="1"/>
  <c r="S2" i="5"/>
  <c r="R2" i="5" a="1"/>
  <c r="R2" i="5" s="1"/>
  <c r="Q2" i="5" a="1"/>
  <c r="Q2" i="5"/>
  <c r="P2" i="5" a="1"/>
  <c r="P2" i="5"/>
  <c r="O2" i="5" a="1"/>
  <c r="O2" i="5"/>
  <c r="N2" i="5" a="1"/>
  <c r="N2" i="5"/>
  <c r="M2" i="5" a="1"/>
  <c r="M2" i="5"/>
  <c r="L2" i="5" a="1"/>
  <c r="L2" i="5" s="1"/>
  <c r="K2" i="5" a="1"/>
  <c r="K2" i="5"/>
  <c r="J2" i="5" a="1"/>
  <c r="J2" i="5"/>
  <c r="I2" i="5" a="1"/>
  <c r="I2" i="5"/>
  <c r="H2" i="5" a="1"/>
  <c r="H2" i="5" s="1"/>
  <c r="G2" i="5" a="1"/>
  <c r="G2" i="5"/>
  <c r="F2" i="5" a="1"/>
  <c r="F2" i="5"/>
  <c r="E2" i="5"/>
  <c r="D2" i="5"/>
  <c r="C2" i="5"/>
  <c r="B2" i="5"/>
  <c r="A2" i="5"/>
  <c r="B2" i="6" s="1"/>
  <c r="C4" i="6" l="1"/>
  <c r="W5" i="5"/>
  <c r="C3" i="6"/>
  <c r="W2" i="5"/>
  <c r="C2" i="6" l="1"/>
  <c r="A2" i="6"/>
  <c r="A3" i="6"/>
  <c r="C5" i="6"/>
  <c r="A5" i="6"/>
  <c r="A4" i="6"/>
</calcChain>
</file>

<file path=xl/sharedStrings.xml><?xml version="1.0" encoding="utf-8"?>
<sst xmlns="http://schemas.openxmlformats.org/spreadsheetml/2006/main" count="795" uniqueCount="450">
  <si>
    <t>Bib</t>
  </si>
  <si>
    <t>Team</t>
  </si>
  <si>
    <t>Rider</t>
  </si>
  <si>
    <t>Status</t>
  </si>
  <si>
    <t>1</t>
  </si>
  <si>
    <t>UAE Team Emirates - XRG (WT)</t>
  </si>
  <si>
    <t>ALMEIDA João</t>
  </si>
  <si>
    <t>Active</t>
  </si>
  <si>
    <t>2</t>
  </si>
  <si>
    <t>AYUSO Juan</t>
  </si>
  <si>
    <t>3</t>
  </si>
  <si>
    <t>BJERG Mikkel</t>
  </si>
  <si>
    <t>4</t>
  </si>
  <si>
    <t>GROßSCHARTNER Felix</t>
  </si>
  <si>
    <t>5</t>
  </si>
  <si>
    <t>NOVAK Domen</t>
  </si>
  <si>
    <t>6</t>
  </si>
  <si>
    <t>OLIVEIRA Ivo</t>
  </si>
  <si>
    <t>7</t>
  </si>
  <si>
    <t>SOLER Marc</t>
  </si>
  <si>
    <t>8</t>
  </si>
  <si>
    <t>VINE Jay</t>
  </si>
  <si>
    <t>11</t>
  </si>
  <si>
    <t>Team Visma | Lease a Bike (WT)</t>
  </si>
  <si>
    <t>VINGEGAARD Jonas</t>
  </si>
  <si>
    <t>12</t>
  </si>
  <si>
    <t>ZINGLE Axel</t>
  </si>
  <si>
    <t>Inactive</t>
  </si>
  <si>
    <t>13</t>
  </si>
  <si>
    <t>CAMPENAERTS Victor</t>
  </si>
  <si>
    <t>14</t>
  </si>
  <si>
    <t>JORGENSON Matteo</t>
  </si>
  <si>
    <t>15</t>
  </si>
  <si>
    <t>KELDERMAN Wilco</t>
  </si>
  <si>
    <t>16</t>
  </si>
  <si>
    <t>KUSS Sepp</t>
  </si>
  <si>
    <t>17</t>
  </si>
  <si>
    <t>TULETT Ben</t>
  </si>
  <si>
    <t>18</t>
  </si>
  <si>
    <t>VAN BAARLE Dylan</t>
  </si>
  <si>
    <t>21</t>
  </si>
  <si>
    <t>Lidl - Trek (WT)</t>
  </si>
  <si>
    <t>BAGIOLI Andrea</t>
  </si>
  <si>
    <t>22</t>
  </si>
  <si>
    <t>BERNARD Julien</t>
  </si>
  <si>
    <t>23</t>
  </si>
  <si>
    <t>CICCONE Giulio</t>
  </si>
  <si>
    <t>24</t>
  </si>
  <si>
    <t>GHEBREIGZABHIER Amanuel</t>
  </si>
  <si>
    <t>25</t>
  </si>
  <si>
    <t>HOOLE Daan</t>
  </si>
  <si>
    <t>26</t>
  </si>
  <si>
    <t>KRAGH ANDERSEN Søren</t>
  </si>
  <si>
    <t>27</t>
  </si>
  <si>
    <t>PEDERSEN Mads</t>
  </si>
  <si>
    <t>28</t>
  </si>
  <si>
    <t>VERONA Carlos</t>
  </si>
  <si>
    <t>31</t>
  </si>
  <si>
    <t>Movistar Team (WT)</t>
  </si>
  <si>
    <t>ARCAS Jorge</t>
  </si>
  <si>
    <t>32</t>
  </si>
  <si>
    <t>AULAR Orluis</t>
  </si>
  <si>
    <t>33</t>
  </si>
  <si>
    <t>CANAL Carlos</t>
  </si>
  <si>
    <t>34</t>
  </si>
  <si>
    <t>CASTRILLO Pablo</t>
  </si>
  <si>
    <t>35</t>
  </si>
  <si>
    <t>CEPEDA Jefferson Alveiro</t>
  </si>
  <si>
    <t>36</t>
  </si>
  <si>
    <t>GARCÍA CORTINA Iván</t>
  </si>
  <si>
    <t>37</t>
  </si>
  <si>
    <t>HESSMANN Michel</t>
  </si>
  <si>
    <t>38</t>
  </si>
  <si>
    <t>ROMO Javier</t>
  </si>
  <si>
    <t>41</t>
  </si>
  <si>
    <t>Red Bull - BORA - hansgrohe (WT)</t>
  </si>
  <si>
    <t>HINDLEY Jai</t>
  </si>
  <si>
    <t>42</t>
  </si>
  <si>
    <t>ALEOTTI Giovanni</t>
  </si>
  <si>
    <t>43</t>
  </si>
  <si>
    <t>DENZ Nico</t>
  </si>
  <si>
    <t>44</t>
  </si>
  <si>
    <t>FISHER-BLACK Finn</t>
  </si>
  <si>
    <t>45</t>
  </si>
  <si>
    <t>PELLIZZARI Giulio</t>
  </si>
  <si>
    <t>46</t>
  </si>
  <si>
    <t>SOBRERO Matteo</t>
  </si>
  <si>
    <t>47</t>
  </si>
  <si>
    <t>VAN DIJKE Tim</t>
  </si>
  <si>
    <t>48</t>
  </si>
  <si>
    <t>ZWIEHOFF Ben</t>
  </si>
  <si>
    <t>51</t>
  </si>
  <si>
    <t>Soudal Quick-Step (WT)</t>
  </si>
  <si>
    <t>LANDA Mikel</t>
  </si>
  <si>
    <t>52</t>
  </si>
  <si>
    <t>LECERF Junior</t>
  </si>
  <si>
    <t>53</t>
  </si>
  <si>
    <t>PARET-PEINTRE Valentin</t>
  </si>
  <si>
    <t>54</t>
  </si>
  <si>
    <t>REINDERINK Pepijn</t>
  </si>
  <si>
    <t>55</t>
  </si>
  <si>
    <t>SCHACHMANN Maximilian</t>
  </si>
  <si>
    <t>56</t>
  </si>
  <si>
    <t>VANSEVENANT Mauri</t>
  </si>
  <si>
    <t>57</t>
  </si>
  <si>
    <t>VERVAEKE Louis</t>
  </si>
  <si>
    <t>58</t>
  </si>
  <si>
    <t>GAROFOLI Gianmarco</t>
  </si>
  <si>
    <t>61</t>
  </si>
  <si>
    <t>INEOS Grenadiers (WT)</t>
  </si>
  <si>
    <t>SHEFFIELD Magnus</t>
  </si>
  <si>
    <t>62</t>
  </si>
  <si>
    <t>BERNAL Egan</t>
  </si>
  <si>
    <t>63</t>
  </si>
  <si>
    <t>GANNA Filippo</t>
  </si>
  <si>
    <t>64</t>
  </si>
  <si>
    <t>JUNGELS Bob</t>
  </si>
  <si>
    <t>65</t>
  </si>
  <si>
    <t>KWIATKOWSKI Michał</t>
  </si>
  <si>
    <t>66</t>
  </si>
  <si>
    <t>LANGELLOTTI Victor</t>
  </si>
  <si>
    <t>67</t>
  </si>
  <si>
    <t>RIVERA Brandon Smith</t>
  </si>
  <si>
    <t>68</t>
  </si>
  <si>
    <t>TURNER Ben</t>
  </si>
  <si>
    <t>71</t>
  </si>
  <si>
    <t>Alpecin - Deceuninck (WT)</t>
  </si>
  <si>
    <t>PHILIPSEN Jasper</t>
  </si>
  <si>
    <t>72</t>
  </si>
  <si>
    <t>BAYER Tobias</t>
  </si>
  <si>
    <t>73</t>
  </si>
  <si>
    <t>DEBRUYNE Ramses</t>
  </si>
  <si>
    <t>74</t>
  </si>
  <si>
    <t>GLIVAR Gal</t>
  </si>
  <si>
    <t>75</t>
  </si>
  <si>
    <t>PLANCKAERT Edward</t>
  </si>
  <si>
    <t>76</t>
  </si>
  <si>
    <t>RICKAERT Jonas</t>
  </si>
  <si>
    <t>77</t>
  </si>
  <si>
    <t>RIESEBEEK Oscar</t>
  </si>
  <si>
    <t>78</t>
  </si>
  <si>
    <t>VERGALLITO Luca</t>
  </si>
  <si>
    <t>81</t>
  </si>
  <si>
    <t>EF Education - EasyPost (WT)</t>
  </si>
  <si>
    <t>CHAVES Esteban</t>
  </si>
  <si>
    <t>82</t>
  </si>
  <si>
    <t>BELOKI Markel</t>
  </si>
  <si>
    <t>83</t>
  </si>
  <si>
    <t>MIHKELS Madis</t>
  </si>
  <si>
    <t>84</t>
  </si>
  <si>
    <t>NERURKAR Lukas</t>
  </si>
  <si>
    <t>85</t>
  </si>
  <si>
    <t>QUINN Sean</t>
  </si>
  <si>
    <t>86</t>
  </si>
  <si>
    <t>RYAN Archie</t>
  </si>
  <si>
    <t>87</t>
  </si>
  <si>
    <t>SHAW James</t>
  </si>
  <si>
    <t>88</t>
  </si>
  <si>
    <t>VAN DER LEE Jardi Christiaan</t>
  </si>
  <si>
    <t>91</t>
  </si>
  <si>
    <t>Decathlon AG2R La Mondiale Team (WT)</t>
  </si>
  <si>
    <t>GALL Felix</t>
  </si>
  <si>
    <t>92</t>
  </si>
  <si>
    <t>ARMIRAIL Bruno</t>
  </si>
  <si>
    <t>93</t>
  </si>
  <si>
    <t>BISIAUX Léo</t>
  </si>
  <si>
    <t>94</t>
  </si>
  <si>
    <t>DE PESTEL Sander</t>
  </si>
  <si>
    <t>95</t>
  </si>
  <si>
    <t>LABROSSE Jordan</t>
  </si>
  <si>
    <t>96</t>
  </si>
  <si>
    <t>PETERS Nans</t>
  </si>
  <si>
    <t>97</t>
  </si>
  <si>
    <t>SCOTSON Callum</t>
  </si>
  <si>
    <t>98</t>
  </si>
  <si>
    <t>STAUNE-MITTET Johannes</t>
  </si>
  <si>
    <t>101</t>
  </si>
  <si>
    <t>Bahrain - Victorious (WT)</t>
  </si>
  <si>
    <t>TIBERI Antonio</t>
  </si>
  <si>
    <t>102</t>
  </si>
  <si>
    <t>BUITRAGO Santiago</t>
  </si>
  <si>
    <t>103</t>
  </si>
  <si>
    <t>BURATTI Nicolò</t>
  </si>
  <si>
    <t>104</t>
  </si>
  <si>
    <t>ERMAKOV Roman</t>
  </si>
  <si>
    <t>105</t>
  </si>
  <si>
    <t>HAIG Jack</t>
  </si>
  <si>
    <t>106</t>
  </si>
  <si>
    <t>PAASSCHENS Mathijs</t>
  </si>
  <si>
    <t>107</t>
  </si>
  <si>
    <t>PICKERING Finlay</t>
  </si>
  <si>
    <t>108</t>
  </si>
  <si>
    <t>TRÆEN Torstein</t>
  </si>
  <si>
    <t>111</t>
  </si>
  <si>
    <t>Q36.5 Pro Cycling Team (PRT)</t>
  </si>
  <si>
    <t>PIDCOCK Thomas</t>
  </si>
  <si>
    <t>112</t>
  </si>
  <si>
    <t>DE LA CRUZ David</t>
  </si>
  <si>
    <t>113</t>
  </si>
  <si>
    <t>AZPARREN Xabier Mikel</t>
  </si>
  <si>
    <t>114</t>
  </si>
  <si>
    <t>CHRISTEN Fabio</t>
  </si>
  <si>
    <t>115</t>
  </si>
  <si>
    <t>HOWSON Damien</t>
  </si>
  <si>
    <t>116</t>
  </si>
  <si>
    <t>ZUKOWSKY Nickolas</t>
  </si>
  <si>
    <t>117</t>
  </si>
  <si>
    <t>GONZÁLEZ David</t>
  </si>
  <si>
    <t>118</t>
  </si>
  <si>
    <t>CAMPRUBÍ Marcel</t>
  </si>
  <si>
    <t>121</t>
  </si>
  <si>
    <t>XDS Astana Team (WT)</t>
  </si>
  <si>
    <t>TEJADA Harold</t>
  </si>
  <si>
    <t>122</t>
  </si>
  <si>
    <t>CONCI Nicola</t>
  </si>
  <si>
    <t>123</t>
  </si>
  <si>
    <t>FORTUNATO Lorenzo</t>
  </si>
  <si>
    <t>124</t>
  </si>
  <si>
    <t>HIGUITA Sergio</t>
  </si>
  <si>
    <t>125</t>
  </si>
  <si>
    <t>LÓPEZ Harold Martín</t>
  </si>
  <si>
    <t>126</t>
  </si>
  <si>
    <t>MASNADA Fausto</t>
  </si>
  <si>
    <t>127</t>
  </si>
  <si>
    <t>POELS Wout</t>
  </si>
  <si>
    <t>128</t>
  </si>
  <si>
    <t>VINOKUROV Nicolas</t>
  </si>
  <si>
    <t>131</t>
  </si>
  <si>
    <t>Groupama - FDJ (WT)</t>
  </si>
  <si>
    <t>BRAZ AFONSO Clément</t>
  </si>
  <si>
    <t>132</t>
  </si>
  <si>
    <t>CAVAGNA Rémi</t>
  </si>
  <si>
    <t>133</t>
  </si>
  <si>
    <t>GAUDU David</t>
  </si>
  <si>
    <t>134</t>
  </si>
  <si>
    <t>GRUEL Thibaud</t>
  </si>
  <si>
    <t>135</t>
  </si>
  <si>
    <t>MARTIN Guillaume</t>
  </si>
  <si>
    <t>136</t>
  </si>
  <si>
    <t>MOLARD Rudy</t>
  </si>
  <si>
    <t>137</t>
  </si>
  <si>
    <t>ROLLAND Brieuc</t>
  </si>
  <si>
    <t>138</t>
  </si>
  <si>
    <t>KÜNG Stefan</t>
  </si>
  <si>
    <t>141</t>
  </si>
  <si>
    <t>Caja Rural - Seguros RGA (PRT)</t>
  </si>
  <si>
    <t>SILVA Guillermo Thomas</t>
  </si>
  <si>
    <t>142</t>
  </si>
  <si>
    <t>BALDERSTONE Abel</t>
  </si>
  <si>
    <t>143</t>
  </si>
  <si>
    <t>BARCELÓ Fernando</t>
  </si>
  <si>
    <t>144</t>
  </si>
  <si>
    <t>BOU Joan</t>
  </si>
  <si>
    <t>145</t>
  </si>
  <si>
    <t>GUARDEÑO Jaume</t>
  </si>
  <si>
    <t>146</t>
  </si>
  <si>
    <t>MOLENAAR Alex</t>
  </si>
  <si>
    <t>147</t>
  </si>
  <si>
    <t>NICOLAU Joel</t>
  </si>
  <si>
    <t>148</t>
  </si>
  <si>
    <t>OTRUBA Jakub</t>
  </si>
  <si>
    <t>151</t>
  </si>
  <si>
    <t>Team Jayco AlUla (WT)</t>
  </si>
  <si>
    <t>O'CONNOR Ben</t>
  </si>
  <si>
    <t>152</t>
  </si>
  <si>
    <t>BOUWMAN Koen</t>
  </si>
  <si>
    <t>153</t>
  </si>
  <si>
    <t>DUNBAR Eddie</t>
  </si>
  <si>
    <t>154</t>
  </si>
  <si>
    <t>FOLDAGER Anders</t>
  </si>
  <si>
    <t>155</t>
  </si>
  <si>
    <t>GAMPER Patrick</t>
  </si>
  <si>
    <t>156</t>
  </si>
  <si>
    <t>HARPER Chris</t>
  </si>
  <si>
    <t>157</t>
  </si>
  <si>
    <t>JUUL-JENSEN Christopher</t>
  </si>
  <si>
    <t>158</t>
  </si>
  <si>
    <t>O'BRIEN Kelland</t>
  </si>
  <si>
    <t>161</t>
  </si>
  <si>
    <t>Arkéa - B&amp;B Hotels (WT)</t>
  </si>
  <si>
    <t>GARCÍA PIERNA Raúl</t>
  </si>
  <si>
    <t>162</t>
  </si>
  <si>
    <t>BIERMANS Jenthe</t>
  </si>
  <si>
    <t>163</t>
  </si>
  <si>
    <t>GUERNALEC Victor</t>
  </si>
  <si>
    <t>164</t>
  </si>
  <si>
    <t>LOZOUET Léandre</t>
  </si>
  <si>
    <t>165</t>
  </si>
  <si>
    <t>RODRÍGUEZ Cristián</t>
  </si>
  <si>
    <t>166</t>
  </si>
  <si>
    <t>ROULAND Louis</t>
  </si>
  <si>
    <t>167</t>
  </si>
  <si>
    <t>VERRE Alessandro</t>
  </si>
  <si>
    <t>168</t>
  </si>
  <si>
    <t>THIERRY Pierre</t>
  </si>
  <si>
    <t>171</t>
  </si>
  <si>
    <t>Cofidis (WT)</t>
  </si>
  <si>
    <t>BUCHMANN Emanuel</t>
  </si>
  <si>
    <t>172</t>
  </si>
  <si>
    <t>SAMITIER Sergio</t>
  </si>
  <si>
    <t>173</t>
  </si>
  <si>
    <t>ANIOŁKOWSKI Stanisław</t>
  </si>
  <si>
    <t>174</t>
  </si>
  <si>
    <t>CARR Simon</t>
  </si>
  <si>
    <t>175</t>
  </si>
  <si>
    <t>COQUARD Bryan</t>
  </si>
  <si>
    <t>176</t>
  </si>
  <si>
    <t>HERRADA Jesús</t>
  </si>
  <si>
    <t>177</t>
  </si>
  <si>
    <t>KNIGHT Oliver</t>
  </si>
  <si>
    <t>178</t>
  </si>
  <si>
    <t>OURSELIN Paul</t>
  </si>
  <si>
    <t>181</t>
  </si>
  <si>
    <t>Intermarché - Wanty (WT)</t>
  </si>
  <si>
    <t>ARTZ Huub</t>
  </si>
  <si>
    <t>182</t>
  </si>
  <si>
    <t>BONNEU Kamiel</t>
  </si>
  <si>
    <t>183</t>
  </si>
  <si>
    <t>DE POOTER Dries</t>
  </si>
  <si>
    <t>184</t>
  </si>
  <si>
    <t>MARIT Arne</t>
  </si>
  <si>
    <t>185</t>
  </si>
  <si>
    <t>MEINTJES Louis</t>
  </si>
  <si>
    <t>186</t>
  </si>
  <si>
    <t>PETILLI Simone</t>
  </si>
  <si>
    <t>187</t>
  </si>
  <si>
    <t>SMITH Dion</t>
  </si>
  <si>
    <t>188</t>
  </si>
  <si>
    <t>VAN BOVEN Luca</t>
  </si>
  <si>
    <t>191</t>
  </si>
  <si>
    <t>Team Picnic PostNL (WT)</t>
  </si>
  <si>
    <t>EDDY Patrick</t>
  </si>
  <si>
    <t>192</t>
  </si>
  <si>
    <t>HAMILTON Chris</t>
  </si>
  <si>
    <t>193</t>
  </si>
  <si>
    <t>KOERDT Bjorn</t>
  </si>
  <si>
    <t>194</t>
  </si>
  <si>
    <t>LEEMREIZE Gijs</t>
  </si>
  <si>
    <t>195</t>
  </si>
  <si>
    <t>MARTINEZ Juan Guillermo</t>
  </si>
  <si>
    <t>196</t>
  </si>
  <si>
    <t>ROOSEN Timo</t>
  </si>
  <si>
    <t>197</t>
  </si>
  <si>
    <t>VAN UDEN Casper</t>
  </si>
  <si>
    <t>198</t>
  </si>
  <si>
    <t>VERMAERKE Kevin</t>
  </si>
  <si>
    <t>201</t>
  </si>
  <si>
    <t>Lotto (PRT)</t>
  </si>
  <si>
    <t>CRAPS Lars</t>
  </si>
  <si>
    <t>202</t>
  </si>
  <si>
    <t>DE BUYST Jasper</t>
  </si>
  <si>
    <t>203</t>
  </si>
  <si>
    <t>LIVYNS Arjen</t>
  </si>
  <si>
    <t>204</t>
  </si>
  <si>
    <t>SEGAERT Alec</t>
  </si>
  <si>
    <t>205</t>
  </si>
  <si>
    <t>SEPÚLVEDA Eduardo</t>
  </si>
  <si>
    <t>206</t>
  </si>
  <si>
    <t>SLOCK Liam</t>
  </si>
  <si>
    <t>207</t>
  </si>
  <si>
    <t>VIVIANI Elia</t>
  </si>
  <si>
    <t>208</t>
  </si>
  <si>
    <t>GREGAARD Jonas</t>
  </si>
  <si>
    <t>211</t>
  </si>
  <si>
    <t>Burgos Burpellet BH (PRT)</t>
  </si>
  <si>
    <t>APARICIO Mario</t>
  </si>
  <si>
    <t>212</t>
  </si>
  <si>
    <t>CHUMIL Sergio Geovani</t>
  </si>
  <si>
    <t>213</t>
  </si>
  <si>
    <t>FAGÚNDEZ Eric Antonio</t>
  </si>
  <si>
    <t>214</t>
  </si>
  <si>
    <t>FAURA José Luis</t>
  </si>
  <si>
    <t>215</t>
  </si>
  <si>
    <t>DE LA CALLE Hugo</t>
  </si>
  <si>
    <t>216</t>
  </si>
  <si>
    <t>GARCÍA PIERNA Carlos</t>
  </si>
  <si>
    <t>217</t>
  </si>
  <si>
    <t>FERNÁNDEZ Sinuhé</t>
  </si>
  <si>
    <t>218</t>
  </si>
  <si>
    <t>CAVIA Daniel</t>
  </si>
  <si>
    <t>221</t>
  </si>
  <si>
    <t>Israel - Premier Tech (PRT)</t>
  </si>
  <si>
    <t>BENNETT George</t>
  </si>
  <si>
    <t>222</t>
  </si>
  <si>
    <t>CÔTÉ Pier-André</t>
  </si>
  <si>
    <t>223</t>
  </si>
  <si>
    <t>FRIGO Marco</t>
  </si>
  <si>
    <t>224</t>
  </si>
  <si>
    <t>HIRT Jan</t>
  </si>
  <si>
    <t>225</t>
  </si>
  <si>
    <t>RAISBERG Nadav</t>
  </si>
  <si>
    <t>226</t>
  </si>
  <si>
    <t>STEWART Jake</t>
  </si>
  <si>
    <t>227</t>
  </si>
  <si>
    <t>VERNON Ethan</t>
  </si>
  <si>
    <t>228</t>
  </si>
  <si>
    <t>RICCITELLO Matthew</t>
  </si>
  <si>
    <t>Stage</t>
  </si>
  <si>
    <t>Rider ID</t>
  </si>
  <si>
    <t>Finish Position</t>
  </si>
  <si>
    <t>Points</t>
  </si>
  <si>
    <t>Player</t>
  </si>
  <si>
    <t>Rider 1</t>
  </si>
  <si>
    <t>Rider 2</t>
  </si>
  <si>
    <t>Rider 3</t>
  </si>
  <si>
    <t>Rider 4</t>
  </si>
  <si>
    <t>Rider 5</t>
  </si>
  <si>
    <t>Rider 6</t>
  </si>
  <si>
    <t>Rider 7</t>
  </si>
  <si>
    <t>Rider 8</t>
  </si>
  <si>
    <t>Rider 9</t>
  </si>
  <si>
    <t>Rider 10</t>
  </si>
  <si>
    <t>Rider 11</t>
  </si>
  <si>
    <t>Rider 12</t>
  </si>
  <si>
    <t>Rider 13</t>
  </si>
  <si>
    <t>Rider 14</t>
  </si>
  <si>
    <t>Rider 15</t>
  </si>
  <si>
    <t>Rider 16</t>
  </si>
  <si>
    <t>Rider 17</t>
  </si>
  <si>
    <t>Rider 18</t>
  </si>
  <si>
    <t>Rider 19</t>
  </si>
  <si>
    <t>Rider 20</t>
  </si>
  <si>
    <t>Monique</t>
  </si>
  <si>
    <t>Angelo</t>
  </si>
  <si>
    <t>Peter</t>
  </si>
  <si>
    <t>Maarten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</si>
  <si>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</si>
  <si>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</si>
  <si>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</si>
  <si>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</si>
  <si>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</si>
  <si>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</si>
  <si>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</si>
  <si>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</si>
  <si>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</si>
  <si>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</si>
  <si>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</si>
  <si>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</si>
  <si>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Stage 13</t>
  </si>
  <si>
    <t>Stage 14</t>
  </si>
  <si>
    <t>Stage 15</t>
  </si>
  <si>
    <t>Stage 16</t>
  </si>
  <si>
    <t>Stage 17</t>
  </si>
  <si>
    <t>Stage 18</t>
  </si>
  <si>
    <t>Stage 19</t>
  </si>
  <si>
    <t>Stage 20</t>
  </si>
  <si>
    <t>Stage 21</t>
  </si>
  <si>
    <t>Total</t>
  </si>
  <si>
    <t>Rank</t>
  </si>
  <si>
    <t>Total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</si>
</sst>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4.1640625" bestFit="1" customWidth="1"/>
    <col min="2" max="2" width="31.83203125" bestFit="1" customWidth="1"/>
    <col min="3" max="3" width="22.83203125" bestFit="1" customWidth="1"/>
    <col min="4" max="4" width="7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9</v>
      </c>
      <c r="D3" t="s">
        <v>7</v>
      </c>
    </row>
    <row r="4" spans="1:4" x14ac:dyDescent="0.2">
      <c r="A4" t="s">
        <v>10</v>
      </c>
      <c r="B4" t="s">
        <v>5</v>
      </c>
      <c r="C4" t="s">
        <v>11</v>
      </c>
      <c r="D4" t="s">
        <v>7</v>
      </c>
    </row>
    <row r="5" spans="1:4" x14ac:dyDescent="0.2">
      <c r="A5" t="s">
        <v>12</v>
      </c>
      <c r="B5" t="s">
        <v>5</v>
      </c>
      <c r="C5" t="s">
        <v>13</v>
      </c>
      <c r="D5" t="s">
        <v>7</v>
      </c>
    </row>
    <row r="6" spans="1:4" x14ac:dyDescent="0.2">
      <c r="A6" t="s">
        <v>14</v>
      </c>
      <c r="B6" t="s">
        <v>5</v>
      </c>
      <c r="C6" t="s">
        <v>15</v>
      </c>
      <c r="D6" t="s">
        <v>7</v>
      </c>
    </row>
    <row r="7" spans="1:4" x14ac:dyDescent="0.2">
      <c r="A7" t="s">
        <v>16</v>
      </c>
      <c r="B7" t="s">
        <v>5</v>
      </c>
      <c r="C7" t="s">
        <v>17</v>
      </c>
      <c r="D7" t="s">
        <v>7</v>
      </c>
    </row>
    <row r="8" spans="1:4" x14ac:dyDescent="0.2">
      <c r="A8" t="s">
        <v>18</v>
      </c>
      <c r="B8" t="s">
        <v>5</v>
      </c>
      <c r="C8" t="s">
        <v>19</v>
      </c>
      <c r="D8" t="s">
        <v>7</v>
      </c>
    </row>
    <row r="9" spans="1:4" x14ac:dyDescent="0.2">
      <c r="A9" t="s">
        <v>20</v>
      </c>
      <c r="B9" t="s">
        <v>5</v>
      </c>
      <c r="C9" t="s">
        <v>21</v>
      </c>
      <c r="D9" t="s">
        <v>7</v>
      </c>
    </row>
    <row r="10" spans="1:4" x14ac:dyDescent="0.2">
      <c r="A10" t="s">
        <v>22</v>
      </c>
      <c r="B10" t="s">
        <v>23</v>
      </c>
      <c r="C10" t="s">
        <v>24</v>
      </c>
      <c r="D10" t="s">
        <v>7</v>
      </c>
    </row>
    <row r="11" spans="1:4" x14ac:dyDescent="0.2">
      <c r="A11" t="s">
        <v>25</v>
      </c>
      <c r="B11" t="s">
        <v>23</v>
      </c>
      <c r="C11" t="s">
        <v>26</v>
      </c>
      <c r="D11" t="s">
        <v>27</v>
      </c>
    </row>
    <row r="12" spans="1:4" x14ac:dyDescent="0.2">
      <c r="A12" t="s">
        <v>28</v>
      </c>
      <c r="B12" t="s">
        <v>23</v>
      </c>
      <c r="C12" t="s">
        <v>29</v>
      </c>
      <c r="D12" t="s">
        <v>27</v>
      </c>
    </row>
    <row r="13" spans="1:4" x14ac:dyDescent="0.2">
      <c r="A13" t="s">
        <v>30</v>
      </c>
      <c r="B13" t="s">
        <v>23</v>
      </c>
      <c r="C13" t="s">
        <v>31</v>
      </c>
      <c r="D13" t="s">
        <v>7</v>
      </c>
    </row>
    <row r="14" spans="1:4" x14ac:dyDescent="0.2">
      <c r="A14" t="s">
        <v>32</v>
      </c>
      <c r="B14" t="s">
        <v>23</v>
      </c>
      <c r="C14" t="s">
        <v>33</v>
      </c>
      <c r="D14" t="s">
        <v>7</v>
      </c>
    </row>
    <row r="15" spans="1:4" x14ac:dyDescent="0.2">
      <c r="A15" t="s">
        <v>34</v>
      </c>
      <c r="B15" t="s">
        <v>23</v>
      </c>
      <c r="C15" t="s">
        <v>35</v>
      </c>
      <c r="D15" t="s">
        <v>7</v>
      </c>
    </row>
    <row r="16" spans="1:4" x14ac:dyDescent="0.2">
      <c r="A16" t="s">
        <v>36</v>
      </c>
      <c r="B16" t="s">
        <v>23</v>
      </c>
      <c r="C16" t="s">
        <v>37</v>
      </c>
      <c r="D16" t="s">
        <v>7</v>
      </c>
    </row>
    <row r="17" spans="1:4" x14ac:dyDescent="0.2">
      <c r="A17" t="s">
        <v>38</v>
      </c>
      <c r="B17" t="s">
        <v>23</v>
      </c>
      <c r="C17" t="s">
        <v>39</v>
      </c>
      <c r="D17" t="s">
        <v>7</v>
      </c>
    </row>
    <row r="18" spans="1:4" x14ac:dyDescent="0.2">
      <c r="A18" t="s">
        <v>40</v>
      </c>
      <c r="B18" t="s">
        <v>41</v>
      </c>
      <c r="C18" t="s">
        <v>42</v>
      </c>
      <c r="D18" t="s">
        <v>7</v>
      </c>
    </row>
    <row r="19" spans="1:4" x14ac:dyDescent="0.2">
      <c r="A19" t="s">
        <v>43</v>
      </c>
      <c r="B19" t="s">
        <v>41</v>
      </c>
      <c r="C19" t="s">
        <v>44</v>
      </c>
      <c r="D19" t="s">
        <v>7</v>
      </c>
    </row>
    <row r="20" spans="1:4" x14ac:dyDescent="0.2">
      <c r="A20" t="s">
        <v>45</v>
      </c>
      <c r="B20" t="s">
        <v>41</v>
      </c>
      <c r="C20" t="s">
        <v>46</v>
      </c>
      <c r="D20" t="s">
        <v>7</v>
      </c>
    </row>
    <row r="21" spans="1:4" x14ac:dyDescent="0.2">
      <c r="A21" t="s">
        <v>47</v>
      </c>
      <c r="B21" t="s">
        <v>41</v>
      </c>
      <c r="C21" t="s">
        <v>48</v>
      </c>
      <c r="D21" t="s">
        <v>7</v>
      </c>
    </row>
    <row r="22" spans="1:4" x14ac:dyDescent="0.2">
      <c r="A22" t="s">
        <v>49</v>
      </c>
      <c r="B22" t="s">
        <v>41</v>
      </c>
      <c r="C22" t="s">
        <v>50</v>
      </c>
      <c r="D22" t="s">
        <v>7</v>
      </c>
    </row>
    <row r="23" spans="1:4" x14ac:dyDescent="0.2">
      <c r="A23" t="s">
        <v>51</v>
      </c>
      <c r="B23" t="s">
        <v>41</v>
      </c>
      <c r="C23" t="s">
        <v>52</v>
      </c>
      <c r="D23" t="s">
        <v>7</v>
      </c>
    </row>
    <row r="24" spans="1:4" x14ac:dyDescent="0.2">
      <c r="A24" t="s">
        <v>53</v>
      </c>
      <c r="B24" t="s">
        <v>41</v>
      </c>
      <c r="C24" t="s">
        <v>54</v>
      </c>
      <c r="D24" t="s">
        <v>7</v>
      </c>
    </row>
    <row r="25" spans="1:4" x14ac:dyDescent="0.2">
      <c r="A25" t="s">
        <v>55</v>
      </c>
      <c r="B25" t="s">
        <v>41</v>
      </c>
      <c r="C25" t="s">
        <v>56</v>
      </c>
      <c r="D25" t="s">
        <v>7</v>
      </c>
    </row>
    <row r="26" spans="1:4" x14ac:dyDescent="0.2">
      <c r="A26" t="s">
        <v>57</v>
      </c>
      <c r="B26" t="s">
        <v>58</v>
      </c>
      <c r="C26" t="s">
        <v>59</v>
      </c>
      <c r="D26" t="s">
        <v>27</v>
      </c>
    </row>
    <row r="27" spans="1:4" x14ac:dyDescent="0.2">
      <c r="A27" t="s">
        <v>60</v>
      </c>
      <c r="B27" t="s">
        <v>58</v>
      </c>
      <c r="C27" t="s">
        <v>61</v>
      </c>
      <c r="D27" t="s">
        <v>7</v>
      </c>
    </row>
    <row r="28" spans="1:4" x14ac:dyDescent="0.2">
      <c r="A28" t="s">
        <v>62</v>
      </c>
      <c r="B28" t="s">
        <v>58</v>
      </c>
      <c r="C28" t="s">
        <v>63</v>
      </c>
      <c r="D28" t="s">
        <v>7</v>
      </c>
    </row>
    <row r="29" spans="1:4" x14ac:dyDescent="0.2">
      <c r="A29" t="s">
        <v>64</v>
      </c>
      <c r="B29" t="s">
        <v>58</v>
      </c>
      <c r="C29" t="s">
        <v>65</v>
      </c>
      <c r="D29" t="s">
        <v>27</v>
      </c>
    </row>
    <row r="30" spans="1:4" x14ac:dyDescent="0.2">
      <c r="A30" t="s">
        <v>66</v>
      </c>
      <c r="B30" t="s">
        <v>58</v>
      </c>
      <c r="C30" t="s">
        <v>67</v>
      </c>
      <c r="D30" t="s">
        <v>7</v>
      </c>
    </row>
    <row r="31" spans="1:4" x14ac:dyDescent="0.2">
      <c r="A31" t="s">
        <v>68</v>
      </c>
      <c r="B31" t="s">
        <v>58</v>
      </c>
      <c r="C31" t="s">
        <v>69</v>
      </c>
      <c r="D31" t="s">
        <v>7</v>
      </c>
    </row>
    <row r="32" spans="1:4" x14ac:dyDescent="0.2">
      <c r="A32" t="s">
        <v>70</v>
      </c>
      <c r="B32" t="s">
        <v>58</v>
      </c>
      <c r="C32" t="s">
        <v>71</v>
      </c>
      <c r="D32" t="s">
        <v>7</v>
      </c>
    </row>
    <row r="33" spans="1:4" x14ac:dyDescent="0.2">
      <c r="A33" t="s">
        <v>72</v>
      </c>
      <c r="B33" t="s">
        <v>58</v>
      </c>
      <c r="C33" t="s">
        <v>73</v>
      </c>
      <c r="D33" t="s">
        <v>27</v>
      </c>
    </row>
    <row r="34" spans="1:4" x14ac:dyDescent="0.2">
      <c r="A34" t="s">
        <v>74</v>
      </c>
      <c r="B34" t="s">
        <v>75</v>
      </c>
      <c r="C34" t="s">
        <v>76</v>
      </c>
      <c r="D34" t="s">
        <v>7</v>
      </c>
    </row>
    <row r="35" spans="1:4" x14ac:dyDescent="0.2">
      <c r="A35" t="s">
        <v>77</v>
      </c>
      <c r="B35" t="s">
        <v>75</v>
      </c>
      <c r="C35" t="s">
        <v>78</v>
      </c>
      <c r="D35" t="s">
        <v>7</v>
      </c>
    </row>
    <row r="36" spans="1:4" x14ac:dyDescent="0.2">
      <c r="A36" t="s">
        <v>79</v>
      </c>
      <c r="B36" t="s">
        <v>75</v>
      </c>
      <c r="C36" t="s">
        <v>80</v>
      </c>
      <c r="D36" t="s">
        <v>7</v>
      </c>
    </row>
    <row r="37" spans="1:4" x14ac:dyDescent="0.2">
      <c r="A37" t="s">
        <v>81</v>
      </c>
      <c r="B37" t="s">
        <v>75</v>
      </c>
      <c r="C37" t="s">
        <v>82</v>
      </c>
      <c r="D37" t="s">
        <v>7</v>
      </c>
    </row>
    <row r="38" spans="1:4" x14ac:dyDescent="0.2">
      <c r="A38" t="s">
        <v>83</v>
      </c>
      <c r="B38" t="s">
        <v>75</v>
      </c>
      <c r="C38" t="s">
        <v>84</v>
      </c>
      <c r="D38" t="s">
        <v>7</v>
      </c>
    </row>
    <row r="39" spans="1:4" x14ac:dyDescent="0.2">
      <c r="A39" t="s">
        <v>85</v>
      </c>
      <c r="B39" t="s">
        <v>75</v>
      </c>
      <c r="C39" t="s">
        <v>86</v>
      </c>
      <c r="D39" t="s">
        <v>7</v>
      </c>
    </row>
    <row r="40" spans="1:4" x14ac:dyDescent="0.2">
      <c r="A40" t="s">
        <v>87</v>
      </c>
      <c r="B40" t="s">
        <v>75</v>
      </c>
      <c r="C40" t="s">
        <v>88</v>
      </c>
      <c r="D40" t="s">
        <v>7</v>
      </c>
    </row>
    <row r="41" spans="1:4" x14ac:dyDescent="0.2">
      <c r="A41" t="s">
        <v>89</v>
      </c>
      <c r="B41" t="s">
        <v>75</v>
      </c>
      <c r="C41" t="s">
        <v>90</v>
      </c>
      <c r="D41" t="s">
        <v>7</v>
      </c>
    </row>
    <row r="42" spans="1:4" x14ac:dyDescent="0.2">
      <c r="A42" t="s">
        <v>91</v>
      </c>
      <c r="B42" t="s">
        <v>92</v>
      </c>
      <c r="C42" t="s">
        <v>93</v>
      </c>
      <c r="D42" t="s">
        <v>7</v>
      </c>
    </row>
    <row r="43" spans="1:4" x14ac:dyDescent="0.2">
      <c r="A43" t="s">
        <v>94</v>
      </c>
      <c r="B43" t="s">
        <v>92</v>
      </c>
      <c r="C43" t="s">
        <v>95</v>
      </c>
      <c r="D43" t="s">
        <v>7</v>
      </c>
    </row>
    <row r="44" spans="1:4" x14ac:dyDescent="0.2">
      <c r="A44" t="s">
        <v>96</v>
      </c>
      <c r="B44" t="s">
        <v>92</v>
      </c>
      <c r="C44" t="s">
        <v>97</v>
      </c>
      <c r="D44" t="s">
        <v>27</v>
      </c>
    </row>
    <row r="45" spans="1:4" x14ac:dyDescent="0.2">
      <c r="A45" t="s">
        <v>98</v>
      </c>
      <c r="B45" t="s">
        <v>92</v>
      </c>
      <c r="C45" t="s">
        <v>99</v>
      </c>
      <c r="D45" t="s">
        <v>27</v>
      </c>
    </row>
    <row r="46" spans="1:4" x14ac:dyDescent="0.2">
      <c r="A46" t="s">
        <v>100</v>
      </c>
      <c r="B46" t="s">
        <v>92</v>
      </c>
      <c r="C46" t="s">
        <v>101</v>
      </c>
      <c r="D46" t="s">
        <v>7</v>
      </c>
    </row>
    <row r="47" spans="1:4" x14ac:dyDescent="0.2">
      <c r="A47" t="s">
        <v>102</v>
      </c>
      <c r="B47" t="s">
        <v>92</v>
      </c>
      <c r="C47" t="s">
        <v>103</v>
      </c>
      <c r="D47" t="s">
        <v>7</v>
      </c>
    </row>
    <row r="48" spans="1:4" x14ac:dyDescent="0.2">
      <c r="A48" t="s">
        <v>104</v>
      </c>
      <c r="B48" t="s">
        <v>92</v>
      </c>
      <c r="C48" t="s">
        <v>105</v>
      </c>
      <c r="D48" t="s">
        <v>7</v>
      </c>
    </row>
    <row r="49" spans="1:4" x14ac:dyDescent="0.2">
      <c r="A49" t="s">
        <v>106</v>
      </c>
      <c r="B49" t="s">
        <v>92</v>
      </c>
      <c r="C49" t="s">
        <v>107</v>
      </c>
      <c r="D49" t="s">
        <v>27</v>
      </c>
    </row>
    <row r="50" spans="1:4" x14ac:dyDescent="0.2">
      <c r="A50" t="s">
        <v>108</v>
      </c>
      <c r="B50" t="s">
        <v>109</v>
      </c>
      <c r="C50" t="s">
        <v>110</v>
      </c>
      <c r="D50" t="s">
        <v>7</v>
      </c>
    </row>
    <row r="51" spans="1:4" x14ac:dyDescent="0.2">
      <c r="A51" t="s">
        <v>111</v>
      </c>
      <c r="B51" t="s">
        <v>109</v>
      </c>
      <c r="C51" t="s">
        <v>112</v>
      </c>
      <c r="D51" t="s">
        <v>7</v>
      </c>
    </row>
    <row r="52" spans="1:4" x14ac:dyDescent="0.2">
      <c r="A52" t="s">
        <v>113</v>
      </c>
      <c r="B52" t="s">
        <v>109</v>
      </c>
      <c r="C52" t="s">
        <v>114</v>
      </c>
      <c r="D52" t="s">
        <v>7</v>
      </c>
    </row>
    <row r="53" spans="1:4" x14ac:dyDescent="0.2">
      <c r="A53" t="s">
        <v>115</v>
      </c>
      <c r="B53" t="s">
        <v>109</v>
      </c>
      <c r="C53" t="s">
        <v>116</v>
      </c>
      <c r="D53" t="s">
        <v>7</v>
      </c>
    </row>
    <row r="54" spans="1:4" x14ac:dyDescent="0.2">
      <c r="A54" t="s">
        <v>117</v>
      </c>
      <c r="B54" t="s">
        <v>109</v>
      </c>
      <c r="C54" t="s">
        <v>118</v>
      </c>
      <c r="D54" t="s">
        <v>7</v>
      </c>
    </row>
    <row r="55" spans="1:4" x14ac:dyDescent="0.2">
      <c r="A55" t="s">
        <v>119</v>
      </c>
      <c r="B55" t="s">
        <v>109</v>
      </c>
      <c r="C55" t="s">
        <v>120</v>
      </c>
      <c r="D55" t="s">
        <v>7</v>
      </c>
    </row>
    <row r="56" spans="1:4" x14ac:dyDescent="0.2">
      <c r="A56" t="s">
        <v>121</v>
      </c>
      <c r="B56" t="s">
        <v>109</v>
      </c>
      <c r="C56" t="s">
        <v>122</v>
      </c>
      <c r="D56" t="s">
        <v>7</v>
      </c>
    </row>
    <row r="57" spans="1:4" x14ac:dyDescent="0.2">
      <c r="A57" t="s">
        <v>123</v>
      </c>
      <c r="B57" t="s">
        <v>109</v>
      </c>
      <c r="C57" t="s">
        <v>124</v>
      </c>
      <c r="D57" t="s">
        <v>7</v>
      </c>
    </row>
    <row r="58" spans="1:4" x14ac:dyDescent="0.2">
      <c r="A58" t="s">
        <v>125</v>
      </c>
      <c r="B58" t="s">
        <v>126</v>
      </c>
      <c r="C58" t="s">
        <v>127</v>
      </c>
      <c r="D58" t="s">
        <v>7</v>
      </c>
    </row>
    <row r="59" spans="1:4" x14ac:dyDescent="0.2">
      <c r="A59" t="s">
        <v>128</v>
      </c>
      <c r="B59" t="s">
        <v>126</v>
      </c>
      <c r="C59" t="s">
        <v>129</v>
      </c>
      <c r="D59" t="s">
        <v>7</v>
      </c>
    </row>
    <row r="60" spans="1:4" x14ac:dyDescent="0.2">
      <c r="A60" t="s">
        <v>130</v>
      </c>
      <c r="B60" t="s">
        <v>126</v>
      </c>
      <c r="C60" t="s">
        <v>131</v>
      </c>
      <c r="D60" t="s">
        <v>27</v>
      </c>
    </row>
    <row r="61" spans="1:4" x14ac:dyDescent="0.2">
      <c r="A61" t="s">
        <v>132</v>
      </c>
      <c r="B61" t="s">
        <v>126</v>
      </c>
      <c r="C61" t="s">
        <v>133</v>
      </c>
      <c r="D61" t="s">
        <v>7</v>
      </c>
    </row>
    <row r="62" spans="1:4" x14ac:dyDescent="0.2">
      <c r="A62" t="s">
        <v>134</v>
      </c>
      <c r="B62" t="s">
        <v>126</v>
      </c>
      <c r="C62" t="s">
        <v>135</v>
      </c>
      <c r="D62" t="s">
        <v>7</v>
      </c>
    </row>
    <row r="63" spans="1:4" x14ac:dyDescent="0.2">
      <c r="A63" t="s">
        <v>136</v>
      </c>
      <c r="B63" t="s">
        <v>126</v>
      </c>
      <c r="C63" t="s">
        <v>137</v>
      </c>
      <c r="D63" t="s">
        <v>7</v>
      </c>
    </row>
    <row r="64" spans="1:4" x14ac:dyDescent="0.2">
      <c r="A64" t="s">
        <v>138</v>
      </c>
      <c r="B64" t="s">
        <v>126</v>
      </c>
      <c r="C64" t="s">
        <v>139</v>
      </c>
      <c r="D64" t="s">
        <v>7</v>
      </c>
    </row>
    <row r="65" spans="1:4" x14ac:dyDescent="0.2">
      <c r="A65" t="s">
        <v>140</v>
      </c>
      <c r="B65" t="s">
        <v>126</v>
      </c>
      <c r="C65" t="s">
        <v>141</v>
      </c>
      <c r="D65" t="s">
        <v>27</v>
      </c>
    </row>
    <row r="66" spans="1:4" x14ac:dyDescent="0.2">
      <c r="A66" t="s">
        <v>142</v>
      </c>
      <c r="B66" t="s">
        <v>143</v>
      </c>
      <c r="C66" t="s">
        <v>144</v>
      </c>
      <c r="D66" t="s">
        <v>27</v>
      </c>
    </row>
    <row r="67" spans="1:4" x14ac:dyDescent="0.2">
      <c r="A67" t="s">
        <v>145</v>
      </c>
      <c r="B67" t="s">
        <v>143</v>
      </c>
      <c r="C67" t="s">
        <v>146</v>
      </c>
      <c r="D67" t="s">
        <v>7</v>
      </c>
    </row>
    <row r="68" spans="1:4" x14ac:dyDescent="0.2">
      <c r="A68" t="s">
        <v>147</v>
      </c>
      <c r="B68" t="s">
        <v>143</v>
      </c>
      <c r="C68" t="s">
        <v>148</v>
      </c>
      <c r="D68" t="s">
        <v>7</v>
      </c>
    </row>
    <row r="69" spans="1:4" x14ac:dyDescent="0.2">
      <c r="A69" t="s">
        <v>149</v>
      </c>
      <c r="B69" t="s">
        <v>143</v>
      </c>
      <c r="C69" t="s">
        <v>150</v>
      </c>
      <c r="D69" t="s">
        <v>7</v>
      </c>
    </row>
    <row r="70" spans="1:4" x14ac:dyDescent="0.2">
      <c r="A70" t="s">
        <v>151</v>
      </c>
      <c r="B70" t="s">
        <v>143</v>
      </c>
      <c r="C70" t="s">
        <v>152</v>
      </c>
      <c r="D70" t="s">
        <v>7</v>
      </c>
    </row>
    <row r="71" spans="1:4" x14ac:dyDescent="0.2">
      <c r="A71" t="s">
        <v>153</v>
      </c>
      <c r="B71" t="s">
        <v>143</v>
      </c>
      <c r="C71" t="s">
        <v>154</v>
      </c>
      <c r="D71" t="s">
        <v>27</v>
      </c>
    </row>
    <row r="72" spans="1:4" x14ac:dyDescent="0.2">
      <c r="A72" t="s">
        <v>155</v>
      </c>
      <c r="B72" t="s">
        <v>143</v>
      </c>
      <c r="C72" t="s">
        <v>156</v>
      </c>
      <c r="D72" t="s">
        <v>7</v>
      </c>
    </row>
    <row r="73" spans="1:4" x14ac:dyDescent="0.2">
      <c r="A73" t="s">
        <v>157</v>
      </c>
      <c r="B73" t="s">
        <v>143</v>
      </c>
      <c r="C73" t="s">
        <v>158</v>
      </c>
      <c r="D73" t="s">
        <v>7</v>
      </c>
    </row>
    <row r="74" spans="1:4" x14ac:dyDescent="0.2">
      <c r="A74" t="s">
        <v>159</v>
      </c>
      <c r="B74" t="s">
        <v>160</v>
      </c>
      <c r="C74" t="s">
        <v>161</v>
      </c>
      <c r="D74" t="s">
        <v>7</v>
      </c>
    </row>
    <row r="75" spans="1:4" x14ac:dyDescent="0.2">
      <c r="A75" t="s">
        <v>162</v>
      </c>
      <c r="B75" t="s">
        <v>160</v>
      </c>
      <c r="C75" t="s">
        <v>163</v>
      </c>
      <c r="D75" t="s">
        <v>7</v>
      </c>
    </row>
    <row r="76" spans="1:4" x14ac:dyDescent="0.2">
      <c r="A76" t="s">
        <v>164</v>
      </c>
      <c r="B76" t="s">
        <v>160</v>
      </c>
      <c r="C76" t="s">
        <v>165</v>
      </c>
      <c r="D76" t="s">
        <v>7</v>
      </c>
    </row>
    <row r="77" spans="1:4" x14ac:dyDescent="0.2">
      <c r="A77" t="s">
        <v>166</v>
      </c>
      <c r="B77" t="s">
        <v>160</v>
      </c>
      <c r="C77" t="s">
        <v>167</v>
      </c>
      <c r="D77" t="s">
        <v>7</v>
      </c>
    </row>
    <row r="78" spans="1:4" x14ac:dyDescent="0.2">
      <c r="A78" t="s">
        <v>168</v>
      </c>
      <c r="B78" t="s">
        <v>160</v>
      </c>
      <c r="C78" t="s">
        <v>169</v>
      </c>
      <c r="D78" t="s">
        <v>7</v>
      </c>
    </row>
    <row r="79" spans="1:4" x14ac:dyDescent="0.2">
      <c r="A79" t="s">
        <v>170</v>
      </c>
      <c r="B79" t="s">
        <v>160</v>
      </c>
      <c r="C79" t="s">
        <v>171</v>
      </c>
      <c r="D79" t="s">
        <v>7</v>
      </c>
    </row>
    <row r="80" spans="1:4" x14ac:dyDescent="0.2">
      <c r="A80" t="s">
        <v>172</v>
      </c>
      <c r="B80" t="s">
        <v>160</v>
      </c>
      <c r="C80" t="s">
        <v>173</v>
      </c>
      <c r="D80" t="s">
        <v>7</v>
      </c>
    </row>
    <row r="81" spans="1:4" x14ac:dyDescent="0.2">
      <c r="A81" t="s">
        <v>174</v>
      </c>
      <c r="B81" t="s">
        <v>160</v>
      </c>
      <c r="C81" t="s">
        <v>175</v>
      </c>
      <c r="D81" t="s">
        <v>7</v>
      </c>
    </row>
    <row r="82" spans="1:4" x14ac:dyDescent="0.2">
      <c r="A82" t="s">
        <v>176</v>
      </c>
      <c r="B82" t="s">
        <v>177</v>
      </c>
      <c r="C82" t="s">
        <v>178</v>
      </c>
      <c r="D82" t="s">
        <v>7</v>
      </c>
    </row>
    <row r="83" spans="1:4" x14ac:dyDescent="0.2">
      <c r="A83" t="s">
        <v>179</v>
      </c>
      <c r="B83" t="s">
        <v>177</v>
      </c>
      <c r="C83" t="s">
        <v>180</v>
      </c>
      <c r="D83" t="s">
        <v>7</v>
      </c>
    </row>
    <row r="84" spans="1:4" x14ac:dyDescent="0.2">
      <c r="A84" t="s">
        <v>181</v>
      </c>
      <c r="B84" t="s">
        <v>177</v>
      </c>
      <c r="C84" t="s">
        <v>182</v>
      </c>
      <c r="D84" t="s">
        <v>7</v>
      </c>
    </row>
    <row r="85" spans="1:4" x14ac:dyDescent="0.2">
      <c r="A85" t="s">
        <v>183</v>
      </c>
      <c r="B85" t="s">
        <v>177</v>
      </c>
      <c r="C85" t="s">
        <v>184</v>
      </c>
      <c r="D85" t="s">
        <v>7</v>
      </c>
    </row>
    <row r="86" spans="1:4" x14ac:dyDescent="0.2">
      <c r="A86" t="s">
        <v>185</v>
      </c>
      <c r="B86" t="s">
        <v>177</v>
      </c>
      <c r="C86" t="s">
        <v>186</v>
      </c>
      <c r="D86" t="s">
        <v>7</v>
      </c>
    </row>
    <row r="87" spans="1:4" x14ac:dyDescent="0.2">
      <c r="A87" t="s">
        <v>187</v>
      </c>
      <c r="B87" t="s">
        <v>177</v>
      </c>
      <c r="C87" t="s">
        <v>188</v>
      </c>
      <c r="D87" t="s">
        <v>7</v>
      </c>
    </row>
    <row r="88" spans="1:4" x14ac:dyDescent="0.2">
      <c r="A88" t="s">
        <v>189</v>
      </c>
      <c r="B88" t="s">
        <v>177</v>
      </c>
      <c r="C88" t="s">
        <v>190</v>
      </c>
      <c r="D88" t="s">
        <v>7</v>
      </c>
    </row>
    <row r="89" spans="1:4" x14ac:dyDescent="0.2">
      <c r="A89" t="s">
        <v>191</v>
      </c>
      <c r="B89" t="s">
        <v>177</v>
      </c>
      <c r="C89" t="s">
        <v>192</v>
      </c>
      <c r="D89" t="s">
        <v>7</v>
      </c>
    </row>
    <row r="90" spans="1:4" x14ac:dyDescent="0.2">
      <c r="A90" t="s">
        <v>193</v>
      </c>
      <c r="B90" t="s">
        <v>194</v>
      </c>
      <c r="C90" t="s">
        <v>195</v>
      </c>
      <c r="D90" t="s">
        <v>7</v>
      </c>
    </row>
    <row r="91" spans="1:4" x14ac:dyDescent="0.2">
      <c r="A91" t="s">
        <v>196</v>
      </c>
      <c r="B91" t="s">
        <v>194</v>
      </c>
      <c r="C91" t="s">
        <v>197</v>
      </c>
      <c r="D91" t="s">
        <v>7</v>
      </c>
    </row>
    <row r="92" spans="1:4" x14ac:dyDescent="0.2">
      <c r="A92" t="s">
        <v>198</v>
      </c>
      <c r="B92" t="s">
        <v>194</v>
      </c>
      <c r="C92" t="s">
        <v>199</v>
      </c>
      <c r="D92" t="s">
        <v>27</v>
      </c>
    </row>
    <row r="93" spans="1:4" x14ac:dyDescent="0.2">
      <c r="A93" t="s">
        <v>200</v>
      </c>
      <c r="B93" t="s">
        <v>194</v>
      </c>
      <c r="C93" t="s">
        <v>201</v>
      </c>
      <c r="D93" t="s">
        <v>7</v>
      </c>
    </row>
    <row r="94" spans="1:4" x14ac:dyDescent="0.2">
      <c r="A94" t="s">
        <v>202</v>
      </c>
      <c r="B94" t="s">
        <v>194</v>
      </c>
      <c r="C94" t="s">
        <v>203</v>
      </c>
      <c r="D94" t="s">
        <v>7</v>
      </c>
    </row>
    <row r="95" spans="1:4" x14ac:dyDescent="0.2">
      <c r="A95" t="s">
        <v>204</v>
      </c>
      <c r="B95" t="s">
        <v>194</v>
      </c>
      <c r="C95" t="s">
        <v>205</v>
      </c>
      <c r="D95" t="s">
        <v>7</v>
      </c>
    </row>
    <row r="96" spans="1:4" x14ac:dyDescent="0.2">
      <c r="A96" t="s">
        <v>206</v>
      </c>
      <c r="B96" t="s">
        <v>194</v>
      </c>
      <c r="C96" t="s">
        <v>207</v>
      </c>
      <c r="D96" t="s">
        <v>7</v>
      </c>
    </row>
    <row r="97" spans="1:4" x14ac:dyDescent="0.2">
      <c r="A97" t="s">
        <v>208</v>
      </c>
      <c r="B97" t="s">
        <v>194</v>
      </c>
      <c r="C97" t="s">
        <v>209</v>
      </c>
      <c r="D97" t="s">
        <v>7</v>
      </c>
    </row>
    <row r="98" spans="1:4" x14ac:dyDescent="0.2">
      <c r="A98" t="s">
        <v>210</v>
      </c>
      <c r="B98" t="s">
        <v>211</v>
      </c>
      <c r="C98" t="s">
        <v>212</v>
      </c>
      <c r="D98" t="s">
        <v>7</v>
      </c>
    </row>
    <row r="99" spans="1:4" x14ac:dyDescent="0.2">
      <c r="A99" t="s">
        <v>213</v>
      </c>
      <c r="B99" t="s">
        <v>211</v>
      </c>
      <c r="C99" t="s">
        <v>214</v>
      </c>
      <c r="D99" t="s">
        <v>7</v>
      </c>
    </row>
    <row r="100" spans="1:4" x14ac:dyDescent="0.2">
      <c r="A100" t="s">
        <v>215</v>
      </c>
      <c r="B100" t="s">
        <v>211</v>
      </c>
      <c r="C100" t="s">
        <v>216</v>
      </c>
      <c r="D100" t="s">
        <v>7</v>
      </c>
    </row>
    <row r="101" spans="1:4" x14ac:dyDescent="0.2">
      <c r="A101" t="s">
        <v>217</v>
      </c>
      <c r="B101" t="s">
        <v>211</v>
      </c>
      <c r="C101" t="s">
        <v>218</v>
      </c>
      <c r="D101" t="s">
        <v>27</v>
      </c>
    </row>
    <row r="102" spans="1:4" x14ac:dyDescent="0.2">
      <c r="A102" t="s">
        <v>219</v>
      </c>
      <c r="B102" t="s">
        <v>211</v>
      </c>
      <c r="C102" t="s">
        <v>220</v>
      </c>
      <c r="D102" t="s">
        <v>7</v>
      </c>
    </row>
    <row r="103" spans="1:4" x14ac:dyDescent="0.2">
      <c r="A103" t="s">
        <v>221</v>
      </c>
      <c r="B103" t="s">
        <v>211</v>
      </c>
      <c r="C103" t="s">
        <v>222</v>
      </c>
      <c r="D103" t="s">
        <v>7</v>
      </c>
    </row>
    <row r="104" spans="1:4" x14ac:dyDescent="0.2">
      <c r="A104" t="s">
        <v>223</v>
      </c>
      <c r="B104" t="s">
        <v>211</v>
      </c>
      <c r="C104" t="s">
        <v>224</v>
      </c>
      <c r="D104" t="s">
        <v>7</v>
      </c>
    </row>
    <row r="105" spans="1:4" x14ac:dyDescent="0.2">
      <c r="A105" t="s">
        <v>225</v>
      </c>
      <c r="B105" t="s">
        <v>211</v>
      </c>
      <c r="C105" t="s">
        <v>226</v>
      </c>
      <c r="D105" t="s">
        <v>7</v>
      </c>
    </row>
    <row r="106" spans="1:4" x14ac:dyDescent="0.2">
      <c r="A106" t="s">
        <v>227</v>
      </c>
      <c r="B106" t="s">
        <v>228</v>
      </c>
      <c r="C106" t="s">
        <v>229</v>
      </c>
      <c r="D106" t="s">
        <v>7</v>
      </c>
    </row>
    <row r="107" spans="1:4" x14ac:dyDescent="0.2">
      <c r="A107" t="s">
        <v>230</v>
      </c>
      <c r="B107" t="s">
        <v>228</v>
      </c>
      <c r="C107" t="s">
        <v>231</v>
      </c>
      <c r="D107" t="s">
        <v>7</v>
      </c>
    </row>
    <row r="108" spans="1:4" x14ac:dyDescent="0.2">
      <c r="A108" t="s">
        <v>232</v>
      </c>
      <c r="B108" t="s">
        <v>228</v>
      </c>
      <c r="C108" t="s">
        <v>233</v>
      </c>
      <c r="D108" t="s">
        <v>7</v>
      </c>
    </row>
    <row r="109" spans="1:4" x14ac:dyDescent="0.2">
      <c r="A109" t="s">
        <v>234</v>
      </c>
      <c r="B109" t="s">
        <v>228</v>
      </c>
      <c r="C109" t="s">
        <v>235</v>
      </c>
      <c r="D109" t="s">
        <v>7</v>
      </c>
    </row>
    <row r="110" spans="1:4" x14ac:dyDescent="0.2">
      <c r="A110" t="s">
        <v>236</v>
      </c>
      <c r="B110" t="s">
        <v>228</v>
      </c>
      <c r="C110" t="s">
        <v>237</v>
      </c>
      <c r="D110" t="s">
        <v>27</v>
      </c>
    </row>
    <row r="111" spans="1:4" x14ac:dyDescent="0.2">
      <c r="A111" t="s">
        <v>238</v>
      </c>
      <c r="B111" t="s">
        <v>228</v>
      </c>
      <c r="C111" t="s">
        <v>239</v>
      </c>
      <c r="D111" t="s">
        <v>7</v>
      </c>
    </row>
    <row r="112" spans="1:4" x14ac:dyDescent="0.2">
      <c r="A112" t="s">
        <v>240</v>
      </c>
      <c r="B112" t="s">
        <v>228</v>
      </c>
      <c r="C112" t="s">
        <v>241</v>
      </c>
      <c r="D112" t="s">
        <v>7</v>
      </c>
    </row>
    <row r="113" spans="1:4" x14ac:dyDescent="0.2">
      <c r="A113" t="s">
        <v>242</v>
      </c>
      <c r="B113" t="s">
        <v>228</v>
      </c>
      <c r="C113" t="s">
        <v>243</v>
      </c>
      <c r="D113" t="s">
        <v>7</v>
      </c>
    </row>
    <row r="114" spans="1:4" x14ac:dyDescent="0.2">
      <c r="A114" t="s">
        <v>244</v>
      </c>
      <c r="B114" t="s">
        <v>245</v>
      </c>
      <c r="C114" t="s">
        <v>246</v>
      </c>
      <c r="D114" t="s">
        <v>7</v>
      </c>
    </row>
    <row r="115" spans="1:4" x14ac:dyDescent="0.2">
      <c r="A115" t="s">
        <v>247</v>
      </c>
      <c r="B115" t="s">
        <v>245</v>
      </c>
      <c r="C115" t="s">
        <v>248</v>
      </c>
      <c r="D115" t="s">
        <v>7</v>
      </c>
    </row>
    <row r="116" spans="1:4" x14ac:dyDescent="0.2">
      <c r="A116" t="s">
        <v>249</v>
      </c>
      <c r="B116" t="s">
        <v>245</v>
      </c>
      <c r="C116" t="s">
        <v>250</v>
      </c>
      <c r="D116" t="s">
        <v>27</v>
      </c>
    </row>
    <row r="117" spans="1:4" x14ac:dyDescent="0.2">
      <c r="A117" t="s">
        <v>251</v>
      </c>
      <c r="B117" t="s">
        <v>245</v>
      </c>
      <c r="C117" t="s">
        <v>252</v>
      </c>
      <c r="D117" t="s">
        <v>7</v>
      </c>
    </row>
    <row r="118" spans="1:4" x14ac:dyDescent="0.2">
      <c r="A118" t="s">
        <v>253</v>
      </c>
      <c r="B118" t="s">
        <v>245</v>
      </c>
      <c r="C118" t="s">
        <v>254</v>
      </c>
      <c r="D118" t="s">
        <v>7</v>
      </c>
    </row>
    <row r="119" spans="1:4" x14ac:dyDescent="0.2">
      <c r="A119" t="s">
        <v>255</v>
      </c>
      <c r="B119" t="s">
        <v>245</v>
      </c>
      <c r="C119" t="s">
        <v>256</v>
      </c>
      <c r="D119" t="s">
        <v>7</v>
      </c>
    </row>
    <row r="120" spans="1:4" x14ac:dyDescent="0.2">
      <c r="A120" t="s">
        <v>257</v>
      </c>
      <c r="B120" t="s">
        <v>245</v>
      </c>
      <c r="C120" t="s">
        <v>258</v>
      </c>
      <c r="D120" t="s">
        <v>7</v>
      </c>
    </row>
    <row r="121" spans="1:4" x14ac:dyDescent="0.2">
      <c r="A121" t="s">
        <v>259</v>
      </c>
      <c r="B121" t="s">
        <v>245</v>
      </c>
      <c r="C121" t="s">
        <v>260</v>
      </c>
      <c r="D121" t="s">
        <v>7</v>
      </c>
    </row>
    <row r="122" spans="1:4" x14ac:dyDescent="0.2">
      <c r="A122" t="s">
        <v>261</v>
      </c>
      <c r="B122" t="s">
        <v>262</v>
      </c>
      <c r="C122" t="s">
        <v>263</v>
      </c>
      <c r="D122" t="s">
        <v>27</v>
      </c>
    </row>
    <row r="123" spans="1:4" x14ac:dyDescent="0.2">
      <c r="A123" t="s">
        <v>264</v>
      </c>
      <c r="B123" t="s">
        <v>262</v>
      </c>
      <c r="C123" t="s">
        <v>265</v>
      </c>
      <c r="D123" t="s">
        <v>27</v>
      </c>
    </row>
    <row r="124" spans="1:4" x14ac:dyDescent="0.2">
      <c r="A124" t="s">
        <v>266</v>
      </c>
      <c r="B124" t="s">
        <v>262</v>
      </c>
      <c r="C124" t="s">
        <v>267</v>
      </c>
      <c r="D124" t="s">
        <v>7</v>
      </c>
    </row>
    <row r="125" spans="1:4" x14ac:dyDescent="0.2">
      <c r="A125" t="s">
        <v>268</v>
      </c>
      <c r="B125" t="s">
        <v>262</v>
      </c>
      <c r="C125" t="s">
        <v>269</v>
      </c>
      <c r="D125" t="s">
        <v>7</v>
      </c>
    </row>
    <row r="126" spans="1:4" x14ac:dyDescent="0.2">
      <c r="A126" t="s">
        <v>270</v>
      </c>
      <c r="B126" t="s">
        <v>262</v>
      </c>
      <c r="C126" t="s">
        <v>271</v>
      </c>
      <c r="D126" t="s">
        <v>7</v>
      </c>
    </row>
    <row r="127" spans="1:4" x14ac:dyDescent="0.2">
      <c r="A127" t="s">
        <v>272</v>
      </c>
      <c r="B127" t="s">
        <v>262</v>
      </c>
      <c r="C127" t="s">
        <v>273</v>
      </c>
      <c r="D127" t="s">
        <v>27</v>
      </c>
    </row>
    <row r="128" spans="1:4" x14ac:dyDescent="0.2">
      <c r="A128" t="s">
        <v>274</v>
      </c>
      <c r="B128" t="s">
        <v>262</v>
      </c>
      <c r="C128" t="s">
        <v>275</v>
      </c>
      <c r="D128" t="s">
        <v>7</v>
      </c>
    </row>
    <row r="129" spans="1:4" x14ac:dyDescent="0.2">
      <c r="A129" t="s">
        <v>276</v>
      </c>
      <c r="B129" t="s">
        <v>262</v>
      </c>
      <c r="C129" t="s">
        <v>277</v>
      </c>
      <c r="D129" t="s">
        <v>7</v>
      </c>
    </row>
    <row r="130" spans="1:4" x14ac:dyDescent="0.2">
      <c r="A130" t="s">
        <v>278</v>
      </c>
      <c r="B130" t="s">
        <v>279</v>
      </c>
      <c r="C130" t="s">
        <v>280</v>
      </c>
      <c r="D130" t="s">
        <v>27</v>
      </c>
    </row>
    <row r="131" spans="1:4" x14ac:dyDescent="0.2">
      <c r="A131" t="s">
        <v>281</v>
      </c>
      <c r="B131" t="s">
        <v>279</v>
      </c>
      <c r="C131" t="s">
        <v>282</v>
      </c>
      <c r="D131" t="s">
        <v>7</v>
      </c>
    </row>
    <row r="132" spans="1:4" x14ac:dyDescent="0.2">
      <c r="A132" t="s">
        <v>283</v>
      </c>
      <c r="B132" t="s">
        <v>279</v>
      </c>
      <c r="C132" t="s">
        <v>284</v>
      </c>
      <c r="D132" t="s">
        <v>7</v>
      </c>
    </row>
    <row r="133" spans="1:4" x14ac:dyDescent="0.2">
      <c r="A133" t="s">
        <v>285</v>
      </c>
      <c r="B133" t="s">
        <v>279</v>
      </c>
      <c r="C133" t="s">
        <v>286</v>
      </c>
      <c r="D133" t="s">
        <v>7</v>
      </c>
    </row>
    <row r="134" spans="1:4" x14ac:dyDescent="0.2">
      <c r="A134" t="s">
        <v>287</v>
      </c>
      <c r="B134" t="s">
        <v>279</v>
      </c>
      <c r="C134" t="s">
        <v>288</v>
      </c>
      <c r="D134" t="s">
        <v>27</v>
      </c>
    </row>
    <row r="135" spans="1:4" x14ac:dyDescent="0.2">
      <c r="A135" t="s">
        <v>289</v>
      </c>
      <c r="B135" t="s">
        <v>279</v>
      </c>
      <c r="C135" t="s">
        <v>290</v>
      </c>
      <c r="D135" t="s">
        <v>7</v>
      </c>
    </row>
    <row r="136" spans="1:4" x14ac:dyDescent="0.2">
      <c r="A136" t="s">
        <v>291</v>
      </c>
      <c r="B136" t="s">
        <v>279</v>
      </c>
      <c r="C136" t="s">
        <v>292</v>
      </c>
      <c r="D136" t="s">
        <v>7</v>
      </c>
    </row>
    <row r="137" spans="1:4" x14ac:dyDescent="0.2">
      <c r="A137" t="s">
        <v>293</v>
      </c>
      <c r="B137" t="s">
        <v>279</v>
      </c>
      <c r="C137" t="s">
        <v>294</v>
      </c>
      <c r="D137" t="s">
        <v>7</v>
      </c>
    </row>
    <row r="138" spans="1:4" x14ac:dyDescent="0.2">
      <c r="A138" t="s">
        <v>295</v>
      </c>
      <c r="B138" t="s">
        <v>296</v>
      </c>
      <c r="C138" t="s">
        <v>297</v>
      </c>
      <c r="D138" t="s">
        <v>7</v>
      </c>
    </row>
    <row r="139" spans="1:4" x14ac:dyDescent="0.2">
      <c r="A139" t="s">
        <v>298</v>
      </c>
      <c r="B139" t="s">
        <v>296</v>
      </c>
      <c r="C139" t="s">
        <v>299</v>
      </c>
      <c r="D139" t="s">
        <v>7</v>
      </c>
    </row>
    <row r="140" spans="1:4" x14ac:dyDescent="0.2">
      <c r="A140" t="s">
        <v>300</v>
      </c>
      <c r="B140" t="s">
        <v>296</v>
      </c>
      <c r="C140" t="s">
        <v>301</v>
      </c>
      <c r="D140" t="s">
        <v>7</v>
      </c>
    </row>
    <row r="141" spans="1:4" x14ac:dyDescent="0.2">
      <c r="A141" t="s">
        <v>302</v>
      </c>
      <c r="B141" t="s">
        <v>296</v>
      </c>
      <c r="C141" t="s">
        <v>303</v>
      </c>
      <c r="D141" t="s">
        <v>27</v>
      </c>
    </row>
    <row r="142" spans="1:4" x14ac:dyDescent="0.2">
      <c r="A142" t="s">
        <v>304</v>
      </c>
      <c r="B142" t="s">
        <v>296</v>
      </c>
      <c r="C142" t="s">
        <v>305</v>
      </c>
      <c r="D142" t="s">
        <v>7</v>
      </c>
    </row>
    <row r="143" spans="1:4" x14ac:dyDescent="0.2">
      <c r="A143" t="s">
        <v>306</v>
      </c>
      <c r="B143" t="s">
        <v>296</v>
      </c>
      <c r="C143" t="s">
        <v>307</v>
      </c>
      <c r="D143" t="s">
        <v>7</v>
      </c>
    </row>
    <row r="144" spans="1:4" x14ac:dyDescent="0.2">
      <c r="A144" t="s">
        <v>308</v>
      </c>
      <c r="B144" t="s">
        <v>296</v>
      </c>
      <c r="C144" t="s">
        <v>309</v>
      </c>
      <c r="D144" t="s">
        <v>27</v>
      </c>
    </row>
    <row r="145" spans="1:4" x14ac:dyDescent="0.2">
      <c r="A145" t="s">
        <v>310</v>
      </c>
      <c r="B145" t="s">
        <v>296</v>
      </c>
      <c r="C145" t="s">
        <v>311</v>
      </c>
      <c r="D145" t="s">
        <v>27</v>
      </c>
    </row>
    <row r="146" spans="1:4" x14ac:dyDescent="0.2">
      <c r="A146" t="s">
        <v>312</v>
      </c>
      <c r="B146" t="s">
        <v>313</v>
      </c>
      <c r="C146" t="s">
        <v>314</v>
      </c>
      <c r="D146" t="s">
        <v>7</v>
      </c>
    </row>
    <row r="147" spans="1:4" x14ac:dyDescent="0.2">
      <c r="A147" t="s">
        <v>315</v>
      </c>
      <c r="B147" t="s">
        <v>313</v>
      </c>
      <c r="C147" t="s">
        <v>316</v>
      </c>
      <c r="D147" t="s">
        <v>7</v>
      </c>
    </row>
    <row r="148" spans="1:4" x14ac:dyDescent="0.2">
      <c r="A148" t="s">
        <v>317</v>
      </c>
      <c r="B148" t="s">
        <v>313</v>
      </c>
      <c r="C148" t="s">
        <v>318</v>
      </c>
      <c r="D148" t="s">
        <v>7</v>
      </c>
    </row>
    <row r="149" spans="1:4" x14ac:dyDescent="0.2">
      <c r="A149" t="s">
        <v>319</v>
      </c>
      <c r="B149" t="s">
        <v>313</v>
      </c>
      <c r="C149" t="s">
        <v>320</v>
      </c>
      <c r="D149" t="s">
        <v>7</v>
      </c>
    </row>
    <row r="150" spans="1:4" x14ac:dyDescent="0.2">
      <c r="A150" t="s">
        <v>321</v>
      </c>
      <c r="B150" t="s">
        <v>313</v>
      </c>
      <c r="C150" t="s">
        <v>322</v>
      </c>
      <c r="D150" t="s">
        <v>7</v>
      </c>
    </row>
    <row r="151" spans="1:4" x14ac:dyDescent="0.2">
      <c r="A151" t="s">
        <v>323</v>
      </c>
      <c r="B151" t="s">
        <v>313</v>
      </c>
      <c r="C151" t="s">
        <v>324</v>
      </c>
      <c r="D151" t="s">
        <v>7</v>
      </c>
    </row>
    <row r="152" spans="1:4" x14ac:dyDescent="0.2">
      <c r="A152" t="s">
        <v>325</v>
      </c>
      <c r="B152" t="s">
        <v>313</v>
      </c>
      <c r="C152" t="s">
        <v>326</v>
      </c>
      <c r="D152" t="s">
        <v>7</v>
      </c>
    </row>
    <row r="153" spans="1:4" x14ac:dyDescent="0.2">
      <c r="A153" t="s">
        <v>327</v>
      </c>
      <c r="B153" t="s">
        <v>313</v>
      </c>
      <c r="C153" t="s">
        <v>328</v>
      </c>
      <c r="D153" t="s">
        <v>7</v>
      </c>
    </row>
    <row r="154" spans="1:4" x14ac:dyDescent="0.2">
      <c r="A154" t="s">
        <v>329</v>
      </c>
      <c r="B154" t="s">
        <v>330</v>
      </c>
      <c r="C154" t="s">
        <v>331</v>
      </c>
      <c r="D154" t="s">
        <v>7</v>
      </c>
    </row>
    <row r="155" spans="1:4" x14ac:dyDescent="0.2">
      <c r="A155" t="s">
        <v>332</v>
      </c>
      <c r="B155" t="s">
        <v>330</v>
      </c>
      <c r="C155" t="s">
        <v>333</v>
      </c>
      <c r="D155" t="s">
        <v>7</v>
      </c>
    </row>
    <row r="156" spans="1:4" x14ac:dyDescent="0.2">
      <c r="A156" t="s">
        <v>334</v>
      </c>
      <c r="B156" t="s">
        <v>330</v>
      </c>
      <c r="C156" t="s">
        <v>335</v>
      </c>
      <c r="D156" t="s">
        <v>7</v>
      </c>
    </row>
    <row r="157" spans="1:4" x14ac:dyDescent="0.2">
      <c r="A157" t="s">
        <v>336</v>
      </c>
      <c r="B157" t="s">
        <v>330</v>
      </c>
      <c r="C157" t="s">
        <v>337</v>
      </c>
      <c r="D157" t="s">
        <v>7</v>
      </c>
    </row>
    <row r="158" spans="1:4" x14ac:dyDescent="0.2">
      <c r="A158" t="s">
        <v>338</v>
      </c>
      <c r="B158" t="s">
        <v>330</v>
      </c>
      <c r="C158" t="s">
        <v>339</v>
      </c>
      <c r="D158" t="s">
        <v>7</v>
      </c>
    </row>
    <row r="159" spans="1:4" x14ac:dyDescent="0.2">
      <c r="A159" t="s">
        <v>340</v>
      </c>
      <c r="B159" t="s">
        <v>330</v>
      </c>
      <c r="C159" t="s">
        <v>341</v>
      </c>
      <c r="D159" t="s">
        <v>7</v>
      </c>
    </row>
    <row r="160" spans="1:4" x14ac:dyDescent="0.2">
      <c r="A160" t="s">
        <v>342</v>
      </c>
      <c r="B160" t="s">
        <v>330</v>
      </c>
      <c r="C160" t="s">
        <v>343</v>
      </c>
      <c r="D160" t="s">
        <v>27</v>
      </c>
    </row>
    <row r="161" spans="1:4" x14ac:dyDescent="0.2">
      <c r="A161" t="s">
        <v>344</v>
      </c>
      <c r="B161" t="s">
        <v>330</v>
      </c>
      <c r="C161" t="s">
        <v>345</v>
      </c>
      <c r="D161" t="s">
        <v>7</v>
      </c>
    </row>
    <row r="162" spans="1:4" x14ac:dyDescent="0.2">
      <c r="A162" t="s">
        <v>346</v>
      </c>
      <c r="B162" t="s">
        <v>347</v>
      </c>
      <c r="C162" t="s">
        <v>348</v>
      </c>
      <c r="D162" t="s">
        <v>7</v>
      </c>
    </row>
    <row r="163" spans="1:4" x14ac:dyDescent="0.2">
      <c r="A163" t="s">
        <v>349</v>
      </c>
      <c r="B163" t="s">
        <v>347</v>
      </c>
      <c r="C163" t="s">
        <v>350</v>
      </c>
      <c r="D163" t="s">
        <v>7</v>
      </c>
    </row>
    <row r="164" spans="1:4" x14ac:dyDescent="0.2">
      <c r="A164" t="s">
        <v>351</v>
      </c>
      <c r="B164" t="s">
        <v>347</v>
      </c>
      <c r="C164" t="s">
        <v>352</v>
      </c>
      <c r="D164" t="s">
        <v>27</v>
      </c>
    </row>
    <row r="165" spans="1:4" x14ac:dyDescent="0.2">
      <c r="A165" t="s">
        <v>353</v>
      </c>
      <c r="B165" t="s">
        <v>347</v>
      </c>
      <c r="C165" t="s">
        <v>354</v>
      </c>
      <c r="D165" t="s">
        <v>7</v>
      </c>
    </row>
    <row r="166" spans="1:4" x14ac:dyDescent="0.2">
      <c r="A166" t="s">
        <v>355</v>
      </c>
      <c r="B166" t="s">
        <v>347</v>
      </c>
      <c r="C166" t="s">
        <v>356</v>
      </c>
      <c r="D166" t="s">
        <v>7</v>
      </c>
    </row>
    <row r="167" spans="1:4" x14ac:dyDescent="0.2">
      <c r="A167" t="s">
        <v>357</v>
      </c>
      <c r="B167" t="s">
        <v>347</v>
      </c>
      <c r="C167" t="s">
        <v>358</v>
      </c>
      <c r="D167" t="s">
        <v>7</v>
      </c>
    </row>
    <row r="168" spans="1:4" x14ac:dyDescent="0.2">
      <c r="A168" t="s">
        <v>359</v>
      </c>
      <c r="B168" t="s">
        <v>347</v>
      </c>
      <c r="C168" t="s">
        <v>360</v>
      </c>
      <c r="D168" t="s">
        <v>7</v>
      </c>
    </row>
    <row r="169" spans="1:4" x14ac:dyDescent="0.2">
      <c r="A169" t="s">
        <v>361</v>
      </c>
      <c r="B169" t="s">
        <v>347</v>
      </c>
      <c r="C169" t="s">
        <v>362</v>
      </c>
      <c r="D169" t="s">
        <v>7</v>
      </c>
    </row>
    <row r="170" spans="1:4" x14ac:dyDescent="0.2">
      <c r="A170" t="s">
        <v>363</v>
      </c>
      <c r="B170" t="s">
        <v>364</v>
      </c>
      <c r="C170" t="s">
        <v>365</v>
      </c>
      <c r="D170" t="s">
        <v>7</v>
      </c>
    </row>
    <row r="171" spans="1:4" x14ac:dyDescent="0.2">
      <c r="A171" t="s">
        <v>366</v>
      </c>
      <c r="B171" t="s">
        <v>364</v>
      </c>
      <c r="C171" t="s">
        <v>367</v>
      </c>
      <c r="D171" t="s">
        <v>7</v>
      </c>
    </row>
    <row r="172" spans="1:4" x14ac:dyDescent="0.2">
      <c r="A172" t="s">
        <v>368</v>
      </c>
      <c r="B172" t="s">
        <v>364</v>
      </c>
      <c r="C172" t="s">
        <v>369</v>
      </c>
      <c r="D172" t="s">
        <v>27</v>
      </c>
    </row>
    <row r="173" spans="1:4" x14ac:dyDescent="0.2">
      <c r="A173" t="s">
        <v>370</v>
      </c>
      <c r="B173" t="s">
        <v>364</v>
      </c>
      <c r="C173" t="s">
        <v>371</v>
      </c>
      <c r="D173" t="s">
        <v>7</v>
      </c>
    </row>
    <row r="174" spans="1:4" x14ac:dyDescent="0.2">
      <c r="A174" t="s">
        <v>372</v>
      </c>
      <c r="B174" t="s">
        <v>364</v>
      </c>
      <c r="C174" t="s">
        <v>373</v>
      </c>
      <c r="D174" t="s">
        <v>7</v>
      </c>
    </row>
    <row r="175" spans="1:4" x14ac:dyDescent="0.2">
      <c r="A175" t="s">
        <v>374</v>
      </c>
      <c r="B175" t="s">
        <v>364</v>
      </c>
      <c r="C175" t="s">
        <v>375</v>
      </c>
      <c r="D175" t="s">
        <v>27</v>
      </c>
    </row>
    <row r="176" spans="1:4" x14ac:dyDescent="0.2">
      <c r="A176" t="s">
        <v>376</v>
      </c>
      <c r="B176" t="s">
        <v>364</v>
      </c>
      <c r="C176" t="s">
        <v>377</v>
      </c>
      <c r="D176" t="s">
        <v>27</v>
      </c>
    </row>
    <row r="177" spans="1:4" x14ac:dyDescent="0.2">
      <c r="A177" t="s">
        <v>378</v>
      </c>
      <c r="B177" t="s">
        <v>364</v>
      </c>
      <c r="C177" t="s">
        <v>379</v>
      </c>
      <c r="D177" t="s">
        <v>27</v>
      </c>
    </row>
    <row r="178" spans="1:4" x14ac:dyDescent="0.2">
      <c r="A178" t="s">
        <v>380</v>
      </c>
      <c r="B178" t="s">
        <v>381</v>
      </c>
      <c r="C178" t="s">
        <v>382</v>
      </c>
      <c r="D178" t="s">
        <v>27</v>
      </c>
    </row>
    <row r="179" spans="1:4" x14ac:dyDescent="0.2">
      <c r="A179" t="s">
        <v>383</v>
      </c>
      <c r="B179" t="s">
        <v>381</v>
      </c>
      <c r="C179" t="s">
        <v>384</v>
      </c>
      <c r="D179" t="s">
        <v>7</v>
      </c>
    </row>
    <row r="180" spans="1:4" x14ac:dyDescent="0.2">
      <c r="A180" t="s">
        <v>385</v>
      </c>
      <c r="B180" t="s">
        <v>381</v>
      </c>
      <c r="C180" t="s">
        <v>386</v>
      </c>
      <c r="D180" t="s">
        <v>7</v>
      </c>
    </row>
    <row r="181" spans="1:4" x14ac:dyDescent="0.2">
      <c r="A181" t="s">
        <v>387</v>
      </c>
      <c r="B181" t="s">
        <v>381</v>
      </c>
      <c r="C181" t="s">
        <v>388</v>
      </c>
      <c r="D181" t="s">
        <v>7</v>
      </c>
    </row>
    <row r="182" spans="1:4" x14ac:dyDescent="0.2">
      <c r="A182" t="s">
        <v>389</v>
      </c>
      <c r="B182" t="s">
        <v>381</v>
      </c>
      <c r="C182" t="s">
        <v>390</v>
      </c>
      <c r="D182" t="s">
        <v>7</v>
      </c>
    </row>
    <row r="183" spans="1:4" x14ac:dyDescent="0.2">
      <c r="A183" t="s">
        <v>391</v>
      </c>
      <c r="B183" t="s">
        <v>381</v>
      </c>
      <c r="C183" t="s">
        <v>392</v>
      </c>
      <c r="D183" t="s">
        <v>7</v>
      </c>
    </row>
    <row r="184" spans="1:4" x14ac:dyDescent="0.2">
      <c r="A184" t="s">
        <v>393</v>
      </c>
      <c r="B184" t="s">
        <v>381</v>
      </c>
      <c r="C184" t="s">
        <v>394</v>
      </c>
      <c r="D184" t="s">
        <v>7</v>
      </c>
    </row>
    <row r="185" spans="1:4" x14ac:dyDescent="0.2">
      <c r="A185" t="s">
        <v>395</v>
      </c>
      <c r="B185" t="s">
        <v>381</v>
      </c>
      <c r="C185" t="s">
        <v>396</v>
      </c>
      <c r="D185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6:I16"/>
  <sheetViews>
    <sheetView tabSelected="1" workbookViewId="0">
      <selection activeCell="E23" sqref="E23"/>
    </sheetView>
  </sheetViews>
  <sheetFormatPr baseColWidth="10" defaultColWidth="8.83203125" defaultRowHeight="15" x14ac:dyDescent="0.2"/>
  <sheetData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zoomScale="137" workbookViewId="0">
      <selection activeCell="D28" sqref="D28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12.33203125" bestFit="1" customWidth="1"/>
    <col min="4" max="4" width="6" bestFit="1" customWidth="1"/>
  </cols>
  <sheetData>
    <row r="1" spans="1:4" x14ac:dyDescent="0.2">
      <c r="A1" t="s">
        <v>397</v>
      </c>
      <c r="B1" t="s">
        <v>398</v>
      </c>
      <c r="C1" t="s">
        <v>399</v>
      </c>
      <c r="D1" t="s">
        <v>400</v>
      </c>
    </row>
    <row r="2" spans="1:4" x14ac:dyDescent="0.2">
      <c r="A2">
        <v>1</v>
      </c>
      <c r="B2">
        <v>1</v>
      </c>
      <c r="C2">
        <v>1</v>
      </c>
      <c r="D2">
        <v>25</v>
      </c>
    </row>
    <row r="3" spans="1:4" x14ac:dyDescent="0.2">
      <c r="A3">
        <v>1</v>
      </c>
      <c r="B3">
        <v>2</v>
      </c>
      <c r="C3">
        <v>2</v>
      </c>
      <c r="D3">
        <v>40</v>
      </c>
    </row>
    <row r="4" spans="1:4" x14ac:dyDescent="0.2">
      <c r="A4">
        <v>1</v>
      </c>
      <c r="B4">
        <v>3</v>
      </c>
      <c r="C4">
        <v>3</v>
      </c>
      <c r="D4">
        <v>30</v>
      </c>
    </row>
    <row r="5" spans="1:4" x14ac:dyDescent="0.2">
      <c r="A5">
        <v>1</v>
      </c>
      <c r="B5">
        <v>4</v>
      </c>
      <c r="C5">
        <v>4</v>
      </c>
      <c r="D5">
        <v>20</v>
      </c>
    </row>
    <row r="6" spans="1:4" x14ac:dyDescent="0.2">
      <c r="A6">
        <v>1</v>
      </c>
      <c r="B6">
        <v>5</v>
      </c>
      <c r="C6">
        <v>5</v>
      </c>
      <c r="D6">
        <v>10</v>
      </c>
    </row>
    <row r="7" spans="1:4" x14ac:dyDescent="0.2">
      <c r="A7">
        <v>2</v>
      </c>
      <c r="B7">
        <v>1</v>
      </c>
      <c r="C7">
        <v>1</v>
      </c>
      <c r="D7">
        <v>50</v>
      </c>
    </row>
    <row r="8" spans="1:4" x14ac:dyDescent="0.2">
      <c r="A8">
        <v>2</v>
      </c>
      <c r="B8">
        <v>2</v>
      </c>
      <c r="C8">
        <v>2</v>
      </c>
      <c r="D8">
        <v>40</v>
      </c>
    </row>
    <row r="9" spans="1:4" x14ac:dyDescent="0.2">
      <c r="A9">
        <v>2</v>
      </c>
      <c r="B9">
        <v>3</v>
      </c>
      <c r="C9">
        <v>3</v>
      </c>
      <c r="D9">
        <v>30</v>
      </c>
    </row>
    <row r="10" spans="1:4" x14ac:dyDescent="0.2">
      <c r="A10">
        <v>2</v>
      </c>
      <c r="B10">
        <v>4</v>
      </c>
      <c r="C10">
        <v>4</v>
      </c>
      <c r="D10">
        <v>20</v>
      </c>
    </row>
    <row r="11" spans="1:4" x14ac:dyDescent="0.2">
      <c r="A11">
        <v>2</v>
      </c>
      <c r="B11">
        <v>5</v>
      </c>
      <c r="C11">
        <v>5</v>
      </c>
      <c r="D11">
        <v>10</v>
      </c>
    </row>
    <row r="12" spans="1:4" x14ac:dyDescent="0.2">
      <c r="A12">
        <v>3</v>
      </c>
      <c r="B12">
        <v>1</v>
      </c>
      <c r="C12">
        <v>1</v>
      </c>
      <c r="D12">
        <v>50</v>
      </c>
    </row>
    <row r="13" spans="1:4" x14ac:dyDescent="0.2">
      <c r="A13">
        <v>3</v>
      </c>
      <c r="B13">
        <v>2</v>
      </c>
      <c r="C13">
        <v>2</v>
      </c>
      <c r="D13">
        <v>40</v>
      </c>
    </row>
    <row r="14" spans="1:4" x14ac:dyDescent="0.2">
      <c r="A14">
        <v>3</v>
      </c>
      <c r="B14">
        <v>3</v>
      </c>
      <c r="C14">
        <v>3</v>
      </c>
      <c r="D14">
        <v>30</v>
      </c>
    </row>
    <row r="15" spans="1:4" x14ac:dyDescent="0.2">
      <c r="A15">
        <v>3</v>
      </c>
      <c r="B15">
        <v>4</v>
      </c>
      <c r="C15">
        <v>4</v>
      </c>
      <c r="D15">
        <v>20</v>
      </c>
    </row>
    <row r="16" spans="1:4" x14ac:dyDescent="0.2">
      <c r="A16">
        <v>3</v>
      </c>
      <c r="B16">
        <v>5</v>
      </c>
      <c r="C16">
        <v>5</v>
      </c>
      <c r="D16">
        <v>10</v>
      </c>
    </row>
    <row r="17" spans="1:4" x14ac:dyDescent="0.2">
      <c r="A17">
        <v>4</v>
      </c>
      <c r="B17">
        <v>1</v>
      </c>
      <c r="C17">
        <v>1</v>
      </c>
      <c r="D17">
        <v>3</v>
      </c>
    </row>
    <row r="18" spans="1:4" x14ac:dyDescent="0.2">
      <c r="A18">
        <v>4</v>
      </c>
      <c r="B18">
        <v>2</v>
      </c>
      <c r="C18">
        <v>2</v>
      </c>
      <c r="D18">
        <v>40</v>
      </c>
    </row>
    <row r="19" spans="1:4" x14ac:dyDescent="0.2">
      <c r="A19">
        <v>4</v>
      </c>
      <c r="B19">
        <v>3</v>
      </c>
      <c r="C19">
        <v>3</v>
      </c>
      <c r="D19">
        <v>30</v>
      </c>
    </row>
    <row r="20" spans="1:4" x14ac:dyDescent="0.2">
      <c r="A20">
        <v>4</v>
      </c>
      <c r="B20">
        <v>4</v>
      </c>
      <c r="C20">
        <v>4</v>
      </c>
      <c r="D20">
        <v>20</v>
      </c>
    </row>
    <row r="21" spans="1:4" x14ac:dyDescent="0.2">
      <c r="A21">
        <v>4</v>
      </c>
      <c r="B21">
        <v>5</v>
      </c>
      <c r="C21">
        <v>5</v>
      </c>
      <c r="D21">
        <v>10</v>
      </c>
    </row>
    <row r="22" spans="1:4" x14ac:dyDescent="0.2">
      <c r="A22">
        <v>5</v>
      </c>
      <c r="B22">
        <v>1</v>
      </c>
      <c r="C22">
        <v>1</v>
      </c>
      <c r="D22">
        <v>3</v>
      </c>
    </row>
    <row r="23" spans="1:4" x14ac:dyDescent="0.2">
      <c r="A23">
        <v>5</v>
      </c>
      <c r="B23">
        <v>2</v>
      </c>
      <c r="C23">
        <v>2</v>
      </c>
      <c r="D23">
        <v>40</v>
      </c>
    </row>
    <row r="24" spans="1:4" x14ac:dyDescent="0.2">
      <c r="A24">
        <v>5</v>
      </c>
      <c r="B24">
        <v>3</v>
      </c>
      <c r="C24">
        <v>3</v>
      </c>
      <c r="D24">
        <v>30</v>
      </c>
    </row>
    <row r="25" spans="1:4" x14ac:dyDescent="0.2">
      <c r="A25">
        <v>5</v>
      </c>
      <c r="B25">
        <v>4</v>
      </c>
      <c r="C25">
        <v>4</v>
      </c>
      <c r="D25">
        <v>20</v>
      </c>
    </row>
    <row r="26" spans="1:4" x14ac:dyDescent="0.2">
      <c r="A26">
        <v>5</v>
      </c>
      <c r="B26">
        <v>5</v>
      </c>
      <c r="C26">
        <v>5</v>
      </c>
      <c r="D26">
        <v>10</v>
      </c>
    </row>
    <row r="27" spans="1:4" x14ac:dyDescent="0.2">
      <c r="A27">
        <v>12</v>
      </c>
      <c r="B27">
        <v>2</v>
      </c>
      <c r="C27">
        <v>1</v>
      </c>
      <c r="D27">
        <v>60</v>
      </c>
    </row>
    <row r="28" spans="1:4" x14ac:dyDescent="0.2">
      <c r="A28">
        <v>12</v>
      </c>
      <c r="B28">
        <v>38</v>
      </c>
      <c r="C28">
        <v>2</v>
      </c>
    </row>
    <row r="29" spans="1:4" x14ac:dyDescent="0.2">
      <c r="A29">
        <v>12</v>
      </c>
      <c r="B29">
        <v>137</v>
      </c>
      <c r="C29">
        <v>3</v>
      </c>
    </row>
    <row r="30" spans="1:4" x14ac:dyDescent="0.2">
      <c r="A30">
        <v>12</v>
      </c>
      <c r="B30">
        <v>13</v>
      </c>
      <c r="C30">
        <v>4</v>
      </c>
    </row>
    <row r="31" spans="1:4" x14ac:dyDescent="0.2">
      <c r="A31">
        <v>12</v>
      </c>
      <c r="B31">
        <v>27</v>
      </c>
      <c r="C31">
        <v>5</v>
      </c>
    </row>
    <row r="32" spans="1:4" x14ac:dyDescent="0.2">
      <c r="A32">
        <v>12</v>
      </c>
      <c r="B32">
        <v>43</v>
      </c>
      <c r="C32">
        <v>6</v>
      </c>
    </row>
    <row r="33" spans="1:3" x14ac:dyDescent="0.2">
      <c r="A33">
        <v>12</v>
      </c>
      <c r="B33">
        <v>115</v>
      </c>
      <c r="C33">
        <v>7</v>
      </c>
    </row>
    <row r="34" spans="1:3" x14ac:dyDescent="0.2">
      <c r="A34">
        <v>12</v>
      </c>
      <c r="B34">
        <v>102</v>
      </c>
      <c r="C34">
        <v>8</v>
      </c>
    </row>
    <row r="35" spans="1:3" x14ac:dyDescent="0.2">
      <c r="A35">
        <v>12</v>
      </c>
      <c r="B35">
        <v>82</v>
      </c>
      <c r="C35">
        <v>9</v>
      </c>
    </row>
    <row r="36" spans="1:3" x14ac:dyDescent="0.2">
      <c r="A36">
        <v>12</v>
      </c>
      <c r="B36">
        <v>34</v>
      </c>
      <c r="C36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"/>
  <sheetViews>
    <sheetView zoomScale="131" workbookViewId="0">
      <selection activeCell="F19" sqref="F19"/>
    </sheetView>
  </sheetViews>
  <sheetFormatPr baseColWidth="10" defaultColWidth="8.83203125" defaultRowHeight="15" x14ac:dyDescent="0.2"/>
  <sheetData>
    <row r="1" spans="1:21" x14ac:dyDescent="0.2">
      <c r="A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  <c r="Q1" t="s">
        <v>417</v>
      </c>
      <c r="R1" t="s">
        <v>418</v>
      </c>
      <c r="S1" t="s">
        <v>419</v>
      </c>
      <c r="T1" t="s">
        <v>420</v>
      </c>
      <c r="U1" t="s">
        <v>421</v>
      </c>
    </row>
    <row r="2" spans="1:21" x14ac:dyDescent="0.2">
      <c r="A2" t="s">
        <v>422</v>
      </c>
      <c r="B2">
        <v>1</v>
      </c>
      <c r="C2">
        <v>2</v>
      </c>
      <c r="D2">
        <v>3</v>
      </c>
      <c r="E2">
        <v>4</v>
      </c>
      <c r="F2">
        <v>5</v>
      </c>
    </row>
    <row r="3" spans="1:21" x14ac:dyDescent="0.2">
      <c r="A3" t="s">
        <v>423</v>
      </c>
      <c r="B3">
        <v>1</v>
      </c>
      <c r="D3">
        <v>3</v>
      </c>
      <c r="E3">
        <v>4</v>
      </c>
      <c r="F3">
        <v>5</v>
      </c>
    </row>
    <row r="4" spans="1:21" x14ac:dyDescent="0.2">
      <c r="A4" t="s">
        <v>424</v>
      </c>
      <c r="B4">
        <v>1</v>
      </c>
      <c r="D4">
        <v>3</v>
      </c>
      <c r="F4">
        <v>5</v>
      </c>
    </row>
    <row r="5" spans="1:21" x14ac:dyDescent="0.2">
      <c r="A5" t="s">
        <v>425</v>
      </c>
      <c r="B5">
        <v>1</v>
      </c>
      <c r="D5">
        <v>3</v>
      </c>
      <c r="F5">
        <v>5</v>
      </c>
      <c r="L5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"/>
  <sheetViews>
    <sheetView zoomScale="156" workbookViewId="0">
      <selection activeCell="E2" sqref="E2"/>
    </sheetView>
  </sheetViews>
  <sheetFormatPr baseColWidth="10" defaultColWidth="8.83203125" defaultRowHeight="15" x14ac:dyDescent="0.2"/>
  <sheetData>
    <row r="1" spans="1:23" x14ac:dyDescent="0.2">
      <c r="A1" t="s">
        <v>401</v>
      </c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</row>
    <row r="2" spans="1:23" x14ac:dyDescent="0.2">
      <c r="A2" t="str">
        <f>Participants!A2</f>
        <v>Monique</v>
      </c>
      <c r="B2">
        <f>SUMPRODUCT(
            (StageResults!$A$2:$A$100=1)*
            (ISNUMBER(MATCH(StageResults!$B$2:$B$100, Participants!B2:F2,0))*
            (StageResults!$D$2:$D$100)))</f>
        <v>125</v>
      </c>
      <c r="C2">
        <f>SUMPRODUCT(
            (StageResults!$A$2:$A$100=2)*
            (ISNUMBER(MATCH(StageResults!$B$2:$B$100, Participants!B2:F2,0))*
            (StageResults!$D$2:$D$100)))</f>
        <v>150</v>
      </c>
      <c r="D2">
        <f>SUMPRODUCT(
            (StageResults!$A$2:$A$100=3)*
            (ISNUMBER(MATCH(StageResults!$B$2:$B$100, Participants!B2:F2,0))*
            (StageResults!$D$2:$D$100)))</f>
        <v>150</v>
      </c>
      <c r="E2">
        <f>SUMPRODUCT(
            (StageResults!$A$2:$A$100=4)*
            (ISNUMBER(MATCH(StageResults!$B$2:$B$100, Participants!B2:F2,0))*
            (StageResults!$D$2:$D$100)))</f>
        <v>103</v>
      </c>
      <c r="F2">
        <f t="array" ref="F2">SUMPRODUCT(
            (StageResults!$A$2:$A$100=5)*
            (ISNUMBER(MATCH(StageResults!$B$2:$B$100, Participants!$B$2:$F$2,0))*
            (StageResults!$D$2:$D$100)))</f>
        <v>103</v>
      </c>
      <c r="G2">
        <f t="array" ref="G2">SUMPRODUCT(
            (StageResults!$A$2:$A$100=6)*
            (ISNUMBER(MATCH(StageResults!$B$2:$B$100, Participants!$B$2:$F$2,0))*
            (StageResults!$D$2:$D$100)))</f>
        <v>0</v>
      </c>
      <c r="H2">
        <f t="array" ref="H2">SUMPRODUCT(
            (StageResults!$A$2:$A$100=6)*
            (ISNUMBER(MATCH(StageResults!$B$2:$B$100, Participants!$B$2:$F$2,0))*
            (StageResults!$D$2:$D$100)))</f>
        <v>0</v>
      </c>
      <c r="I2">
        <f t="array" ref="I2">SUMPRODUCT(
            (StageResults!$A$2:$A$100=6)*
            (ISNUMBER(MATCH(StageResults!$B$2:$B$100, Participants!$B$2:$F$2,0))*
            (StageResults!$D$2:$D$100)))</f>
        <v>0</v>
      </c>
      <c r="J2">
        <f t="array" ref="J2">SUMPRODUCT(
            (StageResults!$A$2:$A$100=6)*
            (ISNUMBER(MATCH(StageResults!$B$2:$B$100, Participants!$B$2:$F$2,0))*
            (StageResults!$D$2:$D$100)))</f>
        <v>0</v>
      </c>
      <c r="K2">
        <f t="array" ref="K2">SUMPRODUCT(
            (StageResults!$A$2:$A$100=6)*
            (ISNUMBER(MATCH(StageResults!$B$2:$B$100, Participants!$B$2:$F$2,0))*
            (StageResults!$D$2:$D$100)))</f>
        <v>0</v>
      </c>
      <c r="L2">
        <f t="array" ref="L2">SUMPRODUCT(
            (StageResults!$A$2:$A$100=11)*
            (ISNUMBER(MATCH(StageResults!$B$2:$B$100, Participants!$B$2:$F$2,0))*
            (StageResults!$D$2:$D$100)))</f>
        <v>0</v>
      </c>
      <c r="M2">
        <f t="array" ref="M2">SUMPRODUCT(
            (StageResults!$A$2:$A$100=12)*
            (ISNUMBER(MATCH(StageResults!$B$2:$B$100, Participants!$B$2:$F$2,0))*
            (StageResults!$D$2:$D$100)))</f>
        <v>60</v>
      </c>
      <c r="N2">
        <f t="array" ref="N2">SUMPRODUCT(
            (StageResults!$A$2:$A$100=6)*
            (ISNUMBER(MATCH(StageResults!$B$2:$B$100, Participants!$B$2:$F$2,0))*
            (StageResults!$D$2:$D$100)))</f>
        <v>0</v>
      </c>
      <c r="O2">
        <f t="array" ref="O2">SUMPRODUCT(
            (StageResults!$A$2:$A$100=6)*
            (ISNUMBER(MATCH(StageResults!$B$2:$B$100, Participants!$B$2:$F$2,0))*
            (StageResults!$D$2:$D$100)))</f>
        <v>0</v>
      </c>
      <c r="P2">
        <f t="array" ref="P2">SUMPRODUCT(
            (StageResults!$A$2:$A$100=6)*
            (ISNUMBER(MATCH(StageResults!$B$2:$B$100, Participants!$B$2:$F$2,0))*
            (StageResults!$D$2:$D$100)))</f>
        <v>0</v>
      </c>
      <c r="Q2">
        <f t="array" ref="Q2">SUMPRODUCT(
            (StageResults!$A$2:$A$100=6)*
            (ISNUMBER(MATCH(StageResults!$B$2:$B$100, Participants!$B$2:$F$2,0))*
            (StageResults!$D$2:$D$100)))</f>
        <v>0</v>
      </c>
      <c r="R2">
        <f t="array" ref="R2">SUMPRODUCT(
            (StageResults!$A$2:$A$100=6)*
            (ISNUMBER(MATCH(StageResults!$B$2:$B$100, Participants!$B$2:$F$2,0))*
            (StageResults!$D$2:$D$100)))</f>
        <v>0</v>
      </c>
      <c r="S2">
        <f t="array" ref="S2">SUMPRODUCT(
            (StageResults!$A$2:$A$100=6)*
            (ISNUMBER(MATCH(StageResults!$B$2:$B$100, Participants!$B$2:$F$2,0))*
            (StageResults!$D$2:$D$100)))</f>
        <v>0</v>
      </c>
      <c r="T2">
        <f t="array" ref="T2">SUMPRODUCT(
            (StageResults!$A$2:$A$100=6)*
            (ISNUMBER(MATCH(StageResults!$B$2:$B$100, Participants!$B$2:$F$2,0))*
            (StageResults!$D$2:$D$100)))</f>
        <v>0</v>
      </c>
      <c r="U2">
        <f t="array" ref="U2">SUMPRODUCT(
            (StageResults!$A$2:$A$100=6)*
            (ISNUMBER(MATCH(StageResults!$B$2:$B$100, Participants!$B$2:$F$2,0))*
            (StageResults!$D$2:$D$100)))</f>
        <v>0</v>
      </c>
      <c r="V2">
        <f t="array" ref="V2">SUMPRODUCT(
            (StageResults!$A$2:$A$100=6)*
            (ISNUMBER(MATCH(StageResults!$B$2:$B$100, Participants!$B$2:$F$2,0))*
            (StageResults!$D$2:$D$100)))</f>
        <v>0</v>
      </c>
      <c r="W2">
        <f>SUM(B2:V2)</f>
        <v>691</v>
      </c>
    </row>
    <row r="3" spans="1:23" x14ac:dyDescent="0.2">
      <c r="A3" t="str">
        <f>Participants!A3</f>
        <v>Angelo</v>
      </c>
      <c r="B3">
        <f>SUMPRODUCT(
            (StageResults!$A$2:$A$100=1)*
            (ISNUMBER(MATCH(StageResults!$B$2:$B$100, Participants!B3:F3,0))*
            (StageResults!$D$2:$D$100)))</f>
        <v>85</v>
      </c>
      <c r="C3">
        <f>SUMPRODUCT(
            (StageResults!$A$2:$A$100=2)*
            (ISNUMBER(MATCH(StageResults!$B$2:$B$100, Participants!B3:F3,0))*
            (StageResults!$D$2:$D$100)))</f>
        <v>110</v>
      </c>
      <c r="D3">
        <f>SUMPRODUCT(
            (StageResults!$A$2:$A$100=3)*
            (ISNUMBER(MATCH(StageResults!$B$2:$B$100, Participants!B3:F3,0))*
            (StageResults!$D$2:$D$100)))</f>
        <v>110</v>
      </c>
      <c r="E3">
        <f>SUMPRODUCT(
            (StageResults!$A$2:$A$100=4)*
            (ISNUMBER(MATCH(StageResults!$B$2:$B$100, Participants!B3:F3,0))*
            (StageResults!$D$2:$D$100)))</f>
        <v>63</v>
      </c>
      <c r="F3">
        <f>SUMPRODUCT(
            (StageResults!$A$2:$A$100=5)*
            (ISNUMBER(MATCH(StageResults!$B$2:$B$100, Participants!B3:F3,0))*
            (StageResults!$D$2:$D$100)))</f>
        <v>63</v>
      </c>
      <c r="G3">
        <f>SUMPRODUCT(
            (StageResults!$A$2:$A$100=5)*
            (ISNUMBER(MATCH(StageResults!$B$2:$B$100, Participants!C3:G3,0))*
            (StageResults!$D$2:$D$100)))</f>
        <v>60</v>
      </c>
      <c r="H3">
        <f>SUMPRODUCT(
            (StageResults!$A$2:$A$100=5)*
            (ISNUMBER(MATCH(StageResults!$B$2:$B$100, Participants!D3:H3,0))*
            (StageResults!$D$2:$D$100)))</f>
        <v>60</v>
      </c>
      <c r="I3">
        <f>SUMPRODUCT(
            (StageResults!$A$2:$A$100=5)*
            (ISNUMBER(MATCH(StageResults!$B$2:$B$100, Participants!E3:I3,0))*
            (StageResults!$D$2:$D$100)))</f>
        <v>30</v>
      </c>
      <c r="J3">
        <f>SUMPRODUCT(
            (StageResults!$A$2:$A$100=5)*
            (ISNUMBER(MATCH(StageResults!$B$2:$B$100, Participants!F3:J3,0))*
            (StageResults!$D$2:$D$100)))</f>
        <v>10</v>
      </c>
      <c r="K3">
        <f>SUMPRODUCT(
            (StageResults!$A$2:$A$100=5)*
            (ISNUMBER(MATCH(StageResults!$B$2:$B$100, Participants!G3:K3,0))*
            (StageResults!$D$2:$D$100)))</f>
        <v>0</v>
      </c>
      <c r="L3">
        <f>SUMPRODUCT(
            (StageResults!$A$2:$A$100=5)*
            (ISNUMBER(MATCH(StageResults!$B$2:$B$100, Participants!H3:L3,0))*
            (StageResults!$D$2:$D$100)))</f>
        <v>0</v>
      </c>
      <c r="M3">
        <f>SUMPRODUCT(
            (StageResults!$A$2:$A$100=5)*
            (ISNUMBER(MATCH(StageResults!$B$2:$B$100, Participants!I3:M3,0))*
            (StageResults!$D$2:$D$100)))</f>
        <v>0</v>
      </c>
      <c r="N3">
        <f>SUMPRODUCT(
            (StageResults!$A$2:$A$100=5)*
            (ISNUMBER(MATCH(StageResults!$B$2:$B$100, Participants!J3:N3,0))*
            (StageResults!$D$2:$D$100)))</f>
        <v>0</v>
      </c>
      <c r="O3">
        <f>SUMPRODUCT(
            (StageResults!$A$2:$A$100=5)*
            (ISNUMBER(MATCH(StageResults!$B$2:$B$100, Participants!K3:O3,0))*
            (StageResults!$D$2:$D$100)))</f>
        <v>0</v>
      </c>
      <c r="P3">
        <f>SUMPRODUCT(
            (StageResults!$A$2:$A$100=5)*
            (ISNUMBER(MATCH(StageResults!$B$2:$B$100, Participants!L3:P3,0))*
            (StageResults!$D$2:$D$100)))</f>
        <v>0</v>
      </c>
      <c r="W3">
        <f>SUM(B3:V3)</f>
        <v>591</v>
      </c>
    </row>
    <row r="4" spans="1:23" x14ac:dyDescent="0.2">
      <c r="A4" t="str">
        <f>Participants!A4</f>
        <v>Peter</v>
      </c>
      <c r="B4">
        <f>SUMPRODUCT(
            (StageResults!$A$2:$A$100=1)*
            (ISNUMBER(MATCH(StageResults!$B$2:$B$100, Participants!B4:F4,0))*
            (StageResults!$D$2:$D$100)))</f>
        <v>65</v>
      </c>
      <c r="C4">
        <f>SUMPRODUCT(
            (StageResults!$A$2:$A$100=2)*
            (ISNUMBER(MATCH(StageResults!$B$2:$B$100, Participants!B4:F4,0))*
            (StageResults!$D$2:$D$100)))</f>
        <v>90</v>
      </c>
      <c r="D4">
        <f>SUMPRODUCT(
            (StageResults!$A$2:$A$100=3)*
            (ISNUMBER(MATCH(StageResults!$B$2:$B$100, Participants!B4:F4,0))*
            (StageResults!$D$2:$D$100)))</f>
        <v>90</v>
      </c>
      <c r="E4">
        <f>SUMPRODUCT(
            (StageResults!$A$2:$A$100=4)*
            (ISNUMBER(MATCH(StageResults!$B$2:$B$100, Participants!B4:F4,0))*
            (StageResults!$D$2:$D$100)))</f>
        <v>43</v>
      </c>
      <c r="F4">
        <f>SUMPRODUCT(
            (StageResults!$A$2:$A$100=5)*
            (ISNUMBER(MATCH(StageResults!$B$2:$B$100, Participants!B4:F4,0))*
            (StageResults!$D$2:$D$100)))</f>
        <v>43</v>
      </c>
      <c r="G4">
        <f>SUMPRODUCT(
            (StageResults!$A$2:$A$100=5)*
            (ISNUMBER(MATCH(StageResults!$B$2:$B$100, Participants!C4:G4,0))*
            (StageResults!$D$2:$D$100)))</f>
        <v>40</v>
      </c>
      <c r="H4">
        <f>SUMPRODUCT(
            (StageResults!$A$2:$A$100=5)*
            (ISNUMBER(MATCH(StageResults!$B$2:$B$100, Participants!D4:H4,0))*
            (StageResults!$D$2:$D$100)))</f>
        <v>40</v>
      </c>
      <c r="I4">
        <f>SUMPRODUCT(
            (StageResults!$A$2:$A$100=5)*
            (ISNUMBER(MATCH(StageResults!$B$2:$B$100, Participants!E4:I4,0))*
            (StageResults!$D$2:$D$100)))</f>
        <v>10</v>
      </c>
      <c r="J4">
        <f>SUMPRODUCT(
            (StageResults!$A$2:$A$100=5)*
            (ISNUMBER(MATCH(StageResults!$B$2:$B$100, Participants!F4:J4,0))*
            (StageResults!$D$2:$D$100)))</f>
        <v>10</v>
      </c>
      <c r="K4">
        <f>SUMPRODUCT(
            (StageResults!$A$2:$A$100=5)*
            (ISNUMBER(MATCH(StageResults!$B$2:$B$100, Participants!G4:K4,0))*
            (StageResults!$D$2:$D$100)))</f>
        <v>0</v>
      </c>
      <c r="L4">
        <f>SUMPRODUCT(
            (StageResults!$A$2:$A$100=5)*
            (ISNUMBER(MATCH(StageResults!$B$2:$B$100, Participants!H4:L4,0))*
            (StageResults!$D$2:$D$100)))</f>
        <v>0</v>
      </c>
      <c r="M4">
        <f>SUMPRODUCT(
            (StageResults!$A$2:$A$100=5)*
            (ISNUMBER(MATCH(StageResults!$B$2:$B$100, Participants!I4:M4,0))*
            (StageResults!$D$2:$D$100)))</f>
        <v>0</v>
      </c>
      <c r="N4">
        <f>SUMPRODUCT(
            (StageResults!$A$2:$A$100=5)*
            (ISNUMBER(MATCH(StageResults!$B$2:$B$100, Participants!J4:N4,0))*
            (StageResults!$D$2:$D$100)))</f>
        <v>0</v>
      </c>
      <c r="O4">
        <f>SUMPRODUCT(
            (StageResults!$A$2:$A$100=5)*
            (ISNUMBER(MATCH(StageResults!$B$2:$B$100, Participants!K4:O4,0))*
            (StageResults!$D$2:$D$100)))</f>
        <v>0</v>
      </c>
      <c r="W4">
        <f>SUM(B4:V4)</f>
        <v>431</v>
      </c>
    </row>
    <row r="5" spans="1:23" x14ac:dyDescent="0.2">
      <c r="A5" t="str">
        <f>Participants!A5</f>
        <v>Maarten</v>
      </c>
      <c r="B5">
        <f>SUMPRODUCT(
            (StageResults!$A$2:$A$100=1)*
            (ISNUMBER(MATCH(StageResults!$B$2:$B$100, Participants!B5:F5,0))*
            (StageResults!$D$2:$D$100)))</f>
        <v>65</v>
      </c>
      <c r="C5">
        <f>SUMPRODUCT(
            (StageResults!$A$2:$A$100=2)*
            (ISNUMBER(MATCH(StageResults!$B$2:$B$100, Participants!B5:F5,0))*
            (StageResults!$D$2:$D$100)))</f>
        <v>90</v>
      </c>
      <c r="D5">
        <f>SUMPRODUCT(
            (StageResults!$A$2:$A$100=3)*
            (ISNUMBER(MATCH(StageResults!$B$2:$B$100, Participants!B5:F5,0))*
            (StageResults!$D$2:$D$100)))</f>
        <v>90</v>
      </c>
      <c r="E5">
        <f>SUMPRODUCT(
            (StageResults!$A$2:$A$100=4)*
            (ISNUMBER(MATCH(StageResults!$B$2:$B$100, Participants!B5:F5,0))*
            (StageResults!$D$2:$D$100)))</f>
        <v>43</v>
      </c>
      <c r="F5">
        <f t="array" ref="F5">SUMPRODUCT(
            (StageResults!$A$2:$A$100=5)*
            (ISNUMBER(MATCH(StageResults!$B$2:$B$100, Participants!$B$5:$F$5,0))*
            (StageResults!$D$2:$D$100)))</f>
        <v>43</v>
      </c>
      <c r="G5">
        <f t="array" ref="G5">SUMPRODUCT(
            (StageResults!$A$2:$A$100=5)*
            (ISNUMBER(MATCH(StageResults!$B$2:$B$100, Participants!$B$5:$F$5,0))*
            (StageResults!$D$2:$D$100)))</f>
        <v>43</v>
      </c>
      <c r="H5">
        <f t="array" ref="H5">SUMPRODUCT(
            (StageResults!$A$2:$A$100=5)*
            (ISNUMBER(MATCH(StageResults!$B$2:$B$100, Participants!$B$5:$F$5,0))*
            (StageResults!$D$2:$D$100)))</f>
        <v>43</v>
      </c>
      <c r="I5">
        <f t="array" ref="I5">SUMPRODUCT(
            (StageResults!$A$2:$A$100=5)*
            (ISNUMBER(MATCH(StageResults!$B$2:$B$100, Participants!$B$5:$F$5,0))*
            (StageResults!$D$2:$D$100)))</f>
        <v>43</v>
      </c>
      <c r="J5">
        <f t="array" ref="J5">SUMPRODUCT(
            (StageResults!$A$2:$A$100=5)*
            (ISNUMBER(MATCH(StageResults!$B$2:$B$100, Participants!$B$5:$F$5,0))*
            (StageResults!$D$2:$D$100)))</f>
        <v>43</v>
      </c>
      <c r="K5">
        <f t="array" ref="K5">SUMPRODUCT(
            (StageResults!$A$2:$A$100=5)*
            (ISNUMBER(MATCH(StageResults!$B$2:$B$100, Participants!$B$5:$F$5,0))*
            (StageResults!$D$2:$D$100)))</f>
        <v>43</v>
      </c>
      <c r="L5">
        <f t="array" ref="L5">SUMPRODUCT(
            (StageResults!$A$2:$A$100=5)*
            (ISNUMBER(MATCH(StageResults!$B$2:$B$100, Participants!$B$5:$F$5,0))*
            (StageResults!$D$2:$D$100)))</f>
        <v>43</v>
      </c>
      <c r="M5">
        <f t="array" ref="M5">SUMPRODUCT(
            (StageResults!$A$2:$A$100=12)*
            (ISNUMBER(MATCH(StageResults!$B$2:$B$100, Participants!$B$5:$U$5,0))*
            (StageResults!$D$2:$D$100)))</f>
        <v>60</v>
      </c>
      <c r="N5">
        <f t="array" ref="N5">SUMPRODUCT(
            (StageResults!$A$2:$A$100=5)*
            (ISNUMBER(MATCH(StageResults!$B$2:$B$100, Participants!$B$5:$F$5,0))*
            (StageResults!$D$2:$D$100)))</f>
        <v>43</v>
      </c>
      <c r="O5">
        <f t="array" ref="O5">SUMPRODUCT(
            (StageResults!$A$2:$A$100=5)*
            (ISNUMBER(MATCH(StageResults!$B$2:$B$100, Participants!$B$5:$F$5,0))*
            (StageResults!$D$2:$D$100)))</f>
        <v>43</v>
      </c>
      <c r="P5">
        <f t="array" ref="P5">SUMPRODUCT(
            (StageResults!$A$2:$A$100=5)*
            (ISNUMBER(MATCH(StageResults!$B$2:$B$100, Participants!$B$5:$F$5,0))*
            (StageResults!$D$2:$D$100)))</f>
        <v>43</v>
      </c>
      <c r="Q5">
        <f t="array" ref="Q5">SUMPRODUCT(
            (StageResults!$A$2:$A$100=5)*
            (ISNUMBER(MATCH(StageResults!$B$2:$B$100, Participants!$B$5:$F$5,0))*
            (StageResults!$D$2:$D$100)))</f>
        <v>43</v>
      </c>
      <c r="R5">
        <f t="array" ref="R5">SUMPRODUCT(
            (StageResults!$A$2:$A$100=5)*
            (ISNUMBER(MATCH(StageResults!$B$2:$B$100, Participants!$B$5:$F$5,0))*
            (StageResults!$D$2:$D$100)))</f>
        <v>43</v>
      </c>
      <c r="S5">
        <f t="array" ref="S5">SUMPRODUCT(
            (StageResults!$A$2:$A$100=5)*
            (ISNUMBER(MATCH(StageResults!$B$2:$B$100, Participants!$B$5:$F$5,0))*
            (StageResults!$D$2:$D$100)))</f>
        <v>43</v>
      </c>
      <c r="T5">
        <f t="array" ref="T5">SUMPRODUCT(
            (StageResults!$A$2:$A$100=5)*
            (ISNUMBER(MATCH(StageResults!$B$2:$B$100, Participants!$B$5:$F$5,0))*
            (StageResults!$D$2:$D$100)))</f>
        <v>43</v>
      </c>
      <c r="U5">
        <f t="array" ref="U5">SUMPRODUCT(
            (StageResults!$A$2:$A$100=5)*
            (ISNUMBER(MATCH(StageResults!$B$2:$B$100, Participants!$B$5:$F$5,0))*
            (StageResults!$D$2:$D$100)))</f>
        <v>43</v>
      </c>
      <c r="V5">
        <f t="array" ref="V5">SUMPRODUCT(
            (StageResults!$A$2:$A$100=5)*
            (ISNUMBER(MATCH(StageResults!$B$2:$B$100, Participants!$B$5:$F$5,0))*
            (StageResults!$D$2:$D$100)))</f>
        <v>43</v>
      </c>
      <c r="W5">
        <f>SUM(B5:V5)</f>
        <v>1036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zoomScale="177" workbookViewId="0">
      <selection activeCell="A6" sqref="A6"/>
    </sheetView>
  </sheetViews>
  <sheetFormatPr baseColWidth="10" defaultColWidth="8.83203125" defaultRowHeight="15" x14ac:dyDescent="0.2"/>
  <sheetData>
    <row r="1" spans="1:3" x14ac:dyDescent="0.2">
      <c r="A1" t="s">
        <v>448</v>
      </c>
      <c r="B1" t="s">
        <v>401</v>
      </c>
      <c r="C1" t="s">
        <v>449</v>
      </c>
    </row>
    <row r="2" spans="1:3" x14ac:dyDescent="0.2">
      <c r="A2">
        <f>_xlfn.RANK.EQ(Scores!W2,Scores!$W$2:$W$5,0)</f>
        <v>2</v>
      </c>
      <c r="B2" t="str">
        <f>Scores!A2</f>
        <v>Monique</v>
      </c>
      <c r="C2">
        <f>Scores!W2</f>
        <v>691</v>
      </c>
    </row>
    <row r="3" spans="1:3" x14ac:dyDescent="0.2">
      <c r="A3">
        <f>_xlfn.RANK.EQ(Scores!W3,Scores!$W$2:$W$5,0)</f>
        <v>3</v>
      </c>
      <c r="B3" t="str">
        <f>Scores!A3</f>
        <v>Angelo</v>
      </c>
      <c r="C3">
        <f>Scores!W3</f>
        <v>591</v>
      </c>
    </row>
    <row r="4" spans="1:3" x14ac:dyDescent="0.2">
      <c r="A4">
        <f>_xlfn.RANK.EQ(Scores!W4,Scores!$W$2:$W$5,0)</f>
        <v>4</v>
      </c>
      <c r="B4" t="str">
        <f>Scores!A4</f>
        <v>Peter</v>
      </c>
      <c r="C4">
        <f>Scores!W4</f>
        <v>431</v>
      </c>
    </row>
    <row r="5" spans="1:3" x14ac:dyDescent="0.2">
      <c r="A5">
        <f>_xlfn.RANK.EQ(Scores!W5,Scores!$W$2:$W$5,0)</f>
        <v>1</v>
      </c>
      <c r="B5" t="str">
        <f>Scores!A5</f>
        <v>Maarten</v>
      </c>
      <c r="C5">
        <f>Scores!W5</f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Riders</vt:lpstr>
      <vt:lpstr>NewSheet</vt:lpstr>
      <vt:lpstr>StageResults</vt:lpstr>
      <vt:lpstr>Participants</vt:lpstr>
      <vt:lpstr>Scores</vt:lpstr>
      <vt:lpstr>Leaderboard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Angelo Dierick</cp:lastModifiedBy>
  <dcterms:created xsi:type="dcterms:W3CDTF">2025-09-05T13:48:42Z</dcterms:created>
  <dcterms:modified xsi:type="dcterms:W3CDTF">2025-09-19T15:53:40Z</dcterms:modified>
</cp:coreProperties>
</file>