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08"/>
  <workbookPr codeName="ThisWorkbook"/>
  <mc:AlternateContent xmlns:mc="http://schemas.openxmlformats.org/markup-compatibility/2006">
    <mc:Choice Requires="x15">
      <x15ac:absPath xmlns:x15ac="http://schemas.microsoft.com/office/spreadsheetml/2010/11/ac" url="C:\Users\Johan Hernandez\Desktop\escritorio\Necesarios Despliegues\PASOS A PDN\Septiembre\"/>
    </mc:Choice>
  </mc:AlternateContent>
  <xr:revisionPtr revIDLastSave="0" documentId="8_{45B22B88-C69A-4354-A97B-088E6D9954C0}" xr6:coauthVersionLast="47" xr6:coauthVersionMax="47" xr10:uidLastSave="{00000000-0000-0000-0000-000000000000}"/>
  <bookViews>
    <workbookView xWindow="20370" yWindow="-120" windowWidth="29040" windowHeight="15840" tabRatio="815" firstSheet="7" activeTab="5" xr2:uid="{00000000-000D-0000-FFFF-FFFF00000000}"/>
  </bookViews>
  <sheets>
    <sheet name="Data" sheetId="1" state="hidden" r:id="rId1"/>
    <sheet name="Guías y Conceptos" sheetId="7" r:id="rId2"/>
    <sheet name="Matriz de Evaluación" sheetId="3" r:id="rId3"/>
    <sheet name="Plan de Implementacion" sheetId="4" r:id="rId4"/>
    <sheet name="Plan Vuelta Atras" sheetId="5" r:id="rId5"/>
    <sheet name="Plan Pruebas" sheetId="12" r:id="rId6"/>
    <sheet name="Plan Mitiga Riesgo" sheetId="11" r:id="rId7"/>
    <sheet name="PLANTILLAS FORMATOS ADICIONALES" sheetId="10" r:id="rId8"/>
  </sheets>
  <definedNames>
    <definedName name="cuentas">Data!$B$12:$B$16</definedName>
    <definedName name="datoscliente">Data!$B$107:$B$114</definedName>
    <definedName name="duracion">Data!$B$34:$B$39</definedName>
    <definedName name="esfuerzo">Data!$B$26:$B$31</definedName>
    <definedName name="estadoplat">Data!$B$117:$B$122</definedName>
    <definedName name="experiencia">Data!$B$51:$B$56</definedName>
    <definedName name="falla">Data!$B$133:$B$136</definedName>
    <definedName name="impactofalla">Data!$B$42:$B$47</definedName>
    <definedName name="implement">Data!$B$67:$B$72</definedName>
    <definedName name="OLE_LINK9" localSheetId="1">'Guías y Conceptos'!$B$15</definedName>
    <definedName name="paddbl">'Matriz de Evaluación'!$V$32</definedName>
    <definedName name="Passe">'Matriz de Evaluación'!$V$42</definedName>
    <definedName name="pbck">'Matriz de Evaluación'!$V$27</definedName>
    <definedName name="Pcapac">'Matriz de Evaluación'!$V$43</definedName>
    <definedName name="Pconfig">'Matriz de Evaluación'!$V$31</definedName>
    <definedName name="pcont">'Matriz de Evaluación'!$V$29</definedName>
    <definedName name="pdisp">'Matriz de Evaluación'!$V$30</definedName>
    <definedName name="Peven">'Matriz de Evaluación'!$V$28</definedName>
    <definedName name="phchk">'Matriz de Evaluación'!$V$53</definedName>
    <definedName name="pmodbl">'Matriz de Evaluación'!$V$33</definedName>
    <definedName name="prembl">'Matriz de Evaluación'!$V$38</definedName>
    <definedName name="_xlnm.Print_Area" localSheetId="2">'Matriz de Evaluación'!$A$1:$X$116</definedName>
    <definedName name="pruebas">Data!$B$59:$B$64</definedName>
    <definedName name="Puser">'Matriz de Evaluación'!$V$44</definedName>
    <definedName name="recursos">Data!$B$19:$B$23</definedName>
    <definedName name="redundancia">Data!$B$83:$B$88</definedName>
    <definedName name="restauracion">Data!$B$75:$B$80</definedName>
    <definedName name="tiempoAtras">Data!$B$99:$B$104</definedName>
    <definedName name="unix">'Matriz de Evaluación'!$B$41</definedName>
    <definedName name="urgencia">Data!$B$126:$B$130</definedName>
    <definedName name="usuarios">Data!$B$3:$B$9</definedName>
    <definedName name="vueltaatras">Data!$B$91:$B$96</definedName>
    <definedName name="win">'Matriz de Evaluación'!$B$40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5" l="1"/>
  <c r="D9" i="5" s="1"/>
  <c r="E9" i="5" s="1"/>
  <c r="R39" i="4"/>
  <c r="Q40" i="4" s="1"/>
  <c r="R40" i="4" s="1"/>
  <c r="Q41" i="4" s="1"/>
  <c r="R41" i="4" s="1"/>
  <c r="Q42" i="4" s="1"/>
  <c r="R42" i="4" s="1"/>
  <c r="Q43" i="4" s="1"/>
  <c r="R43" i="4" s="1"/>
  <c r="Q44" i="4" s="1"/>
  <c r="R44" i="4" s="1"/>
  <c r="F18" i="5"/>
  <c r="T40" i="3"/>
  <c r="T41" i="3"/>
  <c r="T27" i="3"/>
  <c r="T28" i="3"/>
  <c r="T43" i="3"/>
  <c r="T44" i="3"/>
  <c r="T42" i="3"/>
  <c r="T38" i="3"/>
  <c r="T33" i="3"/>
  <c r="T32" i="3"/>
  <c r="T39" i="3"/>
  <c r="T29" i="3"/>
  <c r="T30" i="3"/>
  <c r="F20" i="12"/>
  <c r="V88" i="3"/>
  <c r="Q15" i="4"/>
  <c r="C78" i="3"/>
  <c r="V31" i="3"/>
  <c r="M77" i="3"/>
  <c r="C33" i="4"/>
  <c r="S34" i="4"/>
  <c r="S72" i="4"/>
  <c r="S48" i="4"/>
  <c r="V91" i="3"/>
  <c r="V84" i="3"/>
  <c r="N81" i="3"/>
  <c r="N80" i="3"/>
  <c r="N79" i="3"/>
  <c r="N78" i="3"/>
  <c r="C81" i="3"/>
  <c r="C80" i="3"/>
  <c r="C79" i="3"/>
  <c r="Q10" i="4"/>
  <c r="Q11" i="4"/>
  <c r="Q12" i="4"/>
  <c r="V66" i="3"/>
  <c r="V67" i="3"/>
  <c r="V68" i="3"/>
  <c r="V69" i="3"/>
  <c r="V70" i="3"/>
  <c r="V71" i="3"/>
  <c r="V85" i="3"/>
  <c r="V86" i="3"/>
  <c r="V87" i="3"/>
  <c r="V89" i="3"/>
  <c r="V90" i="3"/>
  <c r="V73" i="3" l="1"/>
  <c r="N98" i="3" s="1"/>
  <c r="V82" i="3"/>
  <c r="V96" i="3" s="1"/>
  <c r="L96" i="3" s="1"/>
  <c r="L73" i="3" l="1"/>
  <c r="H102" i="3"/>
  <c r="L102" i="3"/>
  <c r="P102" i="3"/>
  <c r="F102" i="3"/>
  <c r="J102" i="3"/>
  <c r="F105"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ADMINIBM</author>
    <author>sguerrer</author>
  </authors>
  <commentList>
    <comment ref="D25" authorId="0" shapeId="0" xr:uid="{00000000-0006-0000-0200-000001000000}">
      <text>
        <r>
          <rPr>
            <b/>
            <sz val="9"/>
            <color rgb="FF000000"/>
            <rFont val="Tahoma"/>
            <family val="2"/>
          </rPr>
          <t>ADMINIBM:</t>
        </r>
        <r>
          <rPr>
            <sz val="9"/>
            <color rgb="FF000000"/>
            <rFont val="Tahoma"/>
            <family val="2"/>
          </rPr>
          <t xml:space="preserve">
</t>
        </r>
        <r>
          <rPr>
            <sz val="9"/>
            <color rgb="FF000000"/>
            <rFont val="Tahoma"/>
            <family val="2"/>
          </rPr>
          <t xml:space="preserve">Cuando los identifique, asegure de involucrarlos en el armado del plan para que sus tareas técnicas queden incluidas en cada fase del proceso
</t>
        </r>
        <r>
          <rPr>
            <sz val="9"/>
            <color rgb="FF000000"/>
            <rFont val="Tahoma"/>
            <family val="2"/>
          </rPr>
          <t xml:space="preserve">
</t>
        </r>
        <r>
          <rPr>
            <sz val="9"/>
            <color rgb="FF000000"/>
            <rFont val="Tahoma"/>
            <family val="2"/>
          </rPr>
          <t>Revise si ese trabajo es responsabilidad de IBM de un tercero de IBM o de cliente o un tercero del cliente para que involucre a las áreas correctas</t>
        </r>
      </text>
    </comment>
    <comment ref="Q25" authorId="0" shapeId="0" xr:uid="{00000000-0006-0000-0200-000002000000}">
      <text>
        <r>
          <rPr>
            <b/>
            <sz val="9"/>
            <color rgb="FF000000"/>
            <rFont val="Tahoma"/>
            <family val="2"/>
          </rPr>
          <t>ADMINIBM:</t>
        </r>
        <r>
          <rPr>
            <sz val="9"/>
            <color rgb="FF000000"/>
            <rFont val="Tahoma"/>
            <family val="2"/>
          </rPr>
          <t xml:space="preserve">
</t>
        </r>
        <r>
          <rPr>
            <sz val="9"/>
            <color rgb="FF000000"/>
            <rFont val="Tahoma"/>
            <family val="2"/>
          </rPr>
          <t>Cuando afecte otros procesos asegúrese de colocar las tareas en el plan</t>
        </r>
      </text>
    </comment>
    <comment ref="R27" authorId="1" shapeId="0" xr:uid="{00000000-0006-0000-0200-000003000000}">
      <text>
        <r>
          <rPr>
            <sz val="8"/>
            <color rgb="FF000000"/>
            <rFont val="Tahoma"/>
            <family val="2"/>
          </rPr>
          <t>Seleccionelo si el cambio, puede requerir un ajuste en las políticas de backups, inclusión de nuevas políticas, ajuste de las existentes.</t>
        </r>
      </text>
    </comment>
    <comment ref="R28" authorId="1" shapeId="0" xr:uid="{00000000-0006-0000-0200-000004000000}">
      <text>
        <r>
          <rPr>
            <sz val="8"/>
            <color rgb="FF000000"/>
            <rFont val="Tahoma"/>
            <family val="2"/>
          </rPr>
          <t>Seleccionelo si se prevé que pueda haber cambios en las alertas predeterminadas actuales, adición, modificación o eliminación de alertas a los sistemas</t>
        </r>
      </text>
    </comment>
    <comment ref="R29" authorId="1" shapeId="0" xr:uid="{00000000-0006-0000-0200-000005000000}">
      <text>
        <r>
          <rPr>
            <sz val="8"/>
            <color indexed="81"/>
            <rFont val="Tahoma"/>
            <family val="2"/>
          </rPr>
          <t>Seleccionelo si el cambio puede requerir evaluación de las capacidades de recuperación en contingencia</t>
        </r>
      </text>
    </comment>
    <comment ref="R30" authorId="1" shapeId="0" xr:uid="{00000000-0006-0000-0200-000006000000}">
      <text>
        <r>
          <rPr>
            <sz val="8"/>
            <color indexed="8"/>
            <rFont val="Tahoma"/>
            <family val="2"/>
          </rPr>
          <t>Seleccionelo si el cambio puede afectar los tiempos de disponibilidad de los sistemas y debe considerarse la gestión de SLAs asociadas.</t>
        </r>
      </text>
    </comment>
    <comment ref="R31" authorId="1" shapeId="0" xr:uid="{00000000-0006-0000-0200-000007000000}">
      <text>
        <r>
          <rPr>
            <sz val="8"/>
            <color indexed="8"/>
            <rFont val="Tahoma"/>
            <family val="2"/>
          </rPr>
          <t>Seleccionelo si el cambio, modifica configuraciones o características de un ítem de configuración</t>
        </r>
      </text>
    </comment>
    <comment ref="R32" authorId="1" shapeId="0" xr:uid="{00000000-0006-0000-0200-000008000000}">
      <text>
        <r>
          <rPr>
            <sz val="8"/>
            <color indexed="8"/>
            <rFont val="Tahoma"/>
            <family val="2"/>
          </rPr>
          <t>Seleccionelo si el cambio adiciona o remueve unidades de recurso al soporte de IBM, es decir, IBM se hará responsable de la administración de nuevos componentes o dejará de serlo. (SCoA&amp;D ó GACDW)</t>
        </r>
      </text>
    </comment>
    <comment ref="R33" authorId="1" shapeId="0" xr:uid="{00000000-0006-0000-0200-000009000000}">
      <text>
        <r>
          <rPr>
            <sz val="8"/>
            <color indexed="81"/>
            <rFont val="Tahoma"/>
            <family val="2"/>
          </rPr>
          <t>Seleccionelo si el cambio adiciona o remueve unidades de recurso al soporte de IBM, es decir, IBM se hará responsable de la administración de nuevos componentes o dejará de serlo. (SCoA&amp;D ó GACDW)</t>
        </r>
      </text>
    </comment>
    <comment ref="R38" authorId="1" shapeId="0" xr:uid="{00000000-0006-0000-0200-00000A000000}">
      <text>
        <r>
          <rPr>
            <sz val="8"/>
            <color indexed="81"/>
            <rFont val="Tahoma"/>
            <family val="2"/>
          </rPr>
          <t>Seleccionelo si el cambio adiciona o remueve unidades de recurso al soporte de IBM, es decir, IBM se hará responsable de la administración de nuevos componentes o dejará de serlo. (SCoA&amp;D ó GACDW)</t>
        </r>
      </text>
    </comment>
    <comment ref="R39" authorId="1" shapeId="0" xr:uid="{00000000-0006-0000-0200-00000B000000}">
      <text>
        <r>
          <rPr>
            <sz val="8"/>
            <color indexed="81"/>
            <rFont val="Tahoma"/>
            <family val="2"/>
          </rPr>
          <t>Seleccionelo si el cambio corresponde al paso a producción de la construcción de un nuevo servdor</t>
        </r>
      </text>
    </comment>
    <comment ref="R40" authorId="0" shapeId="0" xr:uid="{00000000-0006-0000-0200-00000C000000}">
      <text>
        <r>
          <rPr>
            <b/>
            <sz val="9"/>
            <color indexed="8"/>
            <rFont val="Tahoma"/>
            <family val="2"/>
          </rPr>
          <t>ADMINIBM:</t>
        </r>
        <r>
          <rPr>
            <sz val="9"/>
            <color indexed="8"/>
            <rFont val="Tahoma"/>
            <family val="2"/>
          </rPr>
          <t xml:space="preserve">
</t>
        </r>
        <r>
          <rPr>
            <sz val="9"/>
            <color indexed="8"/>
            <rFont val="Tahoma"/>
            <family val="2"/>
          </rPr>
          <t>Seleccionelo, si el cambio, modifica el diseño de la solución técnica del cliente, en este caso asegure la inclusión del Design Authority en el armado del plan y análisis de riesgo</t>
        </r>
      </text>
    </comment>
    <comment ref="R41" authorId="0" shapeId="0" xr:uid="{00000000-0006-0000-0200-00000D000000}">
      <text>
        <r>
          <rPr>
            <b/>
            <sz val="9"/>
            <color rgb="FF000000"/>
            <rFont val="Tahoma"/>
            <family val="2"/>
          </rPr>
          <t>ADMINIBM:</t>
        </r>
        <r>
          <rPr>
            <sz val="9"/>
            <color rgb="FF000000"/>
            <rFont val="Tahoma"/>
            <family val="2"/>
          </rPr>
          <t xml:space="preserve">
</t>
        </r>
        <r>
          <rPr>
            <sz val="9"/>
            <color rgb="FF000000"/>
            <rFont val="Tahoma"/>
            <family val="2"/>
          </rPr>
          <t>Si el cambio requiere acción sobre estaciones de usuario final, asegúrese de informar al responsable de los servicios para que tome la acción correspondiente</t>
        </r>
      </text>
    </comment>
    <comment ref="R42" authorId="1" shapeId="0" xr:uid="{00000000-0006-0000-0200-00000E000000}">
      <text>
        <r>
          <rPr>
            <sz val="8"/>
            <color indexed="81"/>
            <rFont val="Tahoma"/>
            <family val="2"/>
          </rPr>
          <t>Seleccionelo si el cambio, si requiere ser actualizado por el equipo de Inventarios o si se debe actualizar información en las herramientas formales</t>
        </r>
      </text>
    </comment>
    <comment ref="R43" authorId="1" shapeId="0" xr:uid="{00000000-0006-0000-0200-00000F000000}">
      <text>
        <r>
          <rPr>
            <sz val="8"/>
            <color indexed="81"/>
            <rFont val="Tahoma"/>
            <family val="2"/>
          </rPr>
          <t>Seleccionelo si el cambio, puede generar nueva data o mayor cantidad de transacciones que implique validar la proyección de capacidades de las máquinas afectadas</t>
        </r>
      </text>
    </comment>
    <comment ref="R44" authorId="1" shapeId="0" xr:uid="{00000000-0006-0000-0200-000010000000}">
      <text>
        <r>
          <rPr>
            <sz val="8"/>
            <color indexed="81"/>
            <rFont val="Tahoma"/>
            <family val="2"/>
          </rPr>
          <t>Seleccionelo si el cambio, requiere creación de usuarios, modificación de permisos o eliminación de usuarios</t>
        </r>
      </text>
    </comment>
    <comment ref="R53" authorId="1" shapeId="0" xr:uid="{00000000-0006-0000-0200-000011000000}">
      <text>
        <r>
          <rPr>
            <sz val="8"/>
            <color indexed="81"/>
            <rFont val="Tahoma"/>
            <family val="2"/>
          </rPr>
          <t>Seleccionelo si el cambio requiere la modificación de algún parámetro acordado en el anexo de la norma de seguridad</t>
        </r>
      </text>
    </comment>
    <comment ref="D69" authorId="0" shapeId="0" xr:uid="{00000000-0006-0000-0200-000012000000}">
      <text>
        <r>
          <rPr>
            <sz val="9"/>
            <color indexed="81"/>
            <rFont val="Tahoma"/>
            <family val="2"/>
          </rPr>
          <t xml:space="preserve">Tareas de diagnóstico y preparación que se requieren para armar el plan de trabajo, diseñar instrucciones paso a paso para implementar, diseñar el plan de vuelta atrás, diseño de plan de testeo previo y post-implementación, conseguir scripts si se necesitan y probar si funcionan bien, conseguir documentos con políticas, usuarios, permisos y accesos, etc.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cabeltra</author>
    <author>ADMINIBM</author>
  </authors>
  <commentList>
    <comment ref="P13" authorId="0" shapeId="0" xr:uid="{00000000-0006-0000-0300-000001000000}">
      <text>
        <r>
          <rPr>
            <b/>
            <sz val="8"/>
            <color indexed="81"/>
            <rFont val="Tahoma"/>
            <family val="2"/>
          </rPr>
          <t>Persona de IBM quien hace el requerimiento del cambio.</t>
        </r>
        <r>
          <rPr>
            <sz val="8"/>
            <color indexed="81"/>
            <rFont val="Tahoma"/>
            <family val="2"/>
          </rPr>
          <t xml:space="preserve">
</t>
        </r>
      </text>
    </comment>
    <comment ref="P15" authorId="0" shapeId="0" xr:uid="{00000000-0006-0000-0300-000002000000}">
      <text>
        <r>
          <rPr>
            <b/>
            <sz val="8"/>
            <color indexed="8"/>
            <rFont val="Tahoma"/>
            <family val="2"/>
          </rPr>
          <t>Responsable por elaborar y coordinar el plan de implementacion y grupos afectados, es el owner y responsable del cierre</t>
        </r>
      </text>
    </comment>
    <comment ref="T38" authorId="1" shapeId="0" xr:uid="{00000000-0006-0000-0300-000003000000}">
      <text>
        <r>
          <rPr>
            <b/>
            <sz val="9"/>
            <color indexed="81"/>
            <rFont val="Tahoma"/>
            <family val="2"/>
          </rPr>
          <t>ADMINIBM:</t>
        </r>
        <r>
          <rPr>
            <sz val="9"/>
            <color indexed="81"/>
            <rFont val="Tahoma"/>
            <family val="2"/>
          </rPr>
          <t xml:space="preserve">
Complételo si tiene interrupciones en la ejecución por temas de horario</t>
        </r>
      </text>
    </comment>
    <comment ref="S51" authorId="1" shapeId="0" xr:uid="{00000000-0006-0000-0300-000004000000}">
      <text>
        <r>
          <rPr>
            <b/>
            <sz val="9"/>
            <color indexed="81"/>
            <rFont val="Tahoma"/>
            <family val="2"/>
          </rPr>
          <t>ADMINIBM:</t>
        </r>
        <r>
          <rPr>
            <sz val="9"/>
            <color indexed="81"/>
            <rFont val="Tahoma"/>
            <family val="2"/>
          </rPr>
          <t xml:space="preserve">
Tenga en cuenta los decimales, es decir 2 horas 10 minutos no es 2.1 horas sino 2,16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ADMINIBM</author>
  </authors>
  <commentList>
    <comment ref="A1" authorId="0" shapeId="0" xr:uid="{00000000-0006-0000-0600-000001000000}">
      <text>
        <r>
          <rPr>
            <b/>
            <sz val="9"/>
            <color indexed="81"/>
            <rFont val="Tahoma"/>
            <family val="2"/>
          </rPr>
          <t>ADMINIBM:</t>
        </r>
        <r>
          <rPr>
            <sz val="9"/>
            <color indexed="81"/>
            <rFont val="Tahoma"/>
            <family val="2"/>
          </rPr>
          <t xml:space="preserve">
Un issue es un "asunto de preocupación" , que se activa por algún evento . A diferencia de "riesgo", que es un problema potencial, un evento que ya se ha provocado y ahora hay que resolver</t>
        </r>
      </text>
    </comment>
  </commentList>
</comments>
</file>

<file path=xl/sharedStrings.xml><?xml version="1.0" encoding="utf-8"?>
<sst xmlns="http://schemas.openxmlformats.org/spreadsheetml/2006/main" count="465" uniqueCount="307">
  <si>
    <t>IMPACTO</t>
  </si>
  <si>
    <t>Cantidad de Usuarios Afectados</t>
  </si>
  <si>
    <t>Seleccione una opción…</t>
  </si>
  <si>
    <t>NA</t>
  </si>
  <si>
    <t>Ninguno</t>
  </si>
  <si>
    <t>&lt;  al 10% de usuarios del total de la Compañia</t>
  </si>
  <si>
    <t>Entre  11%  y  30% de usuarios del total de la Compañia</t>
  </si>
  <si>
    <t>Entre  31%  y  60% de usuarios del total de la Compañia</t>
  </si>
  <si>
    <t>Entre  61%  y  90% de usuarios del total de la Compañia</t>
  </si>
  <si>
    <t>Entre  91%  y  100% de usuarios del total de la Compañia</t>
  </si>
  <si>
    <t xml:space="preserve">Cuentas Afectadas </t>
  </si>
  <si>
    <t>Sin impacto para la(s) cuenta(s)</t>
  </si>
  <si>
    <t>Afecta una cuenta o una Localidad de una cuenta</t>
  </si>
  <si>
    <t>Afecta entre 1 y 3 cuentas</t>
  </si>
  <si>
    <t>Afecta todas las cuentas</t>
  </si>
  <si>
    <t>Recursos Requeridos en la Implememtación</t>
  </si>
  <si>
    <t>1 Persona</t>
  </si>
  <si>
    <t>Mas de una persona, mismo grupo soporte</t>
  </si>
  <si>
    <t>2 Grupos de soporte</t>
  </si>
  <si>
    <t>3 o más grupos de soporte</t>
  </si>
  <si>
    <t>Esfuerzo de Preparación del cambio</t>
  </si>
  <si>
    <t>1 Hora o menos</t>
  </si>
  <si>
    <t xml:space="preserve"> &lt;  a 1 Día</t>
  </si>
  <si>
    <t>1 Día</t>
  </si>
  <si>
    <t>2 a 5 Días</t>
  </si>
  <si>
    <t>6 Días o mas</t>
  </si>
  <si>
    <t>Duración de la Implementación</t>
  </si>
  <si>
    <t>Implementación inmendiata</t>
  </si>
  <si>
    <t>&lt;  1 Hora  (Dentro de ventana preacordada)</t>
  </si>
  <si>
    <t>1 a 3 horas (Dentro de ventana preacordada)</t>
  </si>
  <si>
    <t>3 a 24 horas  (Dentro de ventana Preacordada)</t>
  </si>
  <si>
    <t>Mas de 24 horas o requiere corte del servicio (Ventana adicional)</t>
  </si>
  <si>
    <t>Impacto en el negocio en caso de falla</t>
  </si>
  <si>
    <t>Imagen en el mercado</t>
  </si>
  <si>
    <t>Lentitud o baja productividad</t>
  </si>
  <si>
    <t>Multas o perdida de Ingresos</t>
  </si>
  <si>
    <t>Perdida o caida del servicio</t>
  </si>
  <si>
    <t>RIESGO</t>
  </si>
  <si>
    <t>Experiencias Previas del Cambio</t>
  </si>
  <si>
    <t>Ha sido aplicado exitosamente en el mismo ambiente o similares</t>
  </si>
  <si>
    <t>Ha sido aplicado exitosamente  en ambientes diferentes</t>
  </si>
  <si>
    <t>Ha sido aplicado con algunos inconvenientes en ambientes diferentes</t>
  </si>
  <si>
    <t>Se ha implementado parcialmente</t>
  </si>
  <si>
    <t xml:space="preserve">Nunca ha sido aplicado el mismo procedimiento </t>
  </si>
  <si>
    <t>Pruebas</t>
  </si>
  <si>
    <t>No requiere pruebas o No Aplica</t>
  </si>
  <si>
    <t>Se prueba COMPLETO en ambientes similares</t>
  </si>
  <si>
    <t>Se prueba en ambiente similar con un set de pruebas limitado</t>
  </si>
  <si>
    <t>Se prueba en condiciones DIFERENTES al ambiente productivo</t>
  </si>
  <si>
    <t>No hay ambiente de Pruebas</t>
  </si>
  <si>
    <t xml:space="preserve">Implementación </t>
  </si>
  <si>
    <t>El plan está completo con tiempos adecuados</t>
  </si>
  <si>
    <t>El plan está completo con tiempos ajustados</t>
  </si>
  <si>
    <t>El plan está documentado pero se pueden tener tropiezos</t>
  </si>
  <si>
    <t>El plan está parcialmente documentado</t>
  </si>
  <si>
    <t>No hay plan de implementación documentado</t>
  </si>
  <si>
    <t>Capacidad de Restauración de Datos</t>
  </si>
  <si>
    <t>No aplica por la naturaleza del cambio</t>
  </si>
  <si>
    <t>Restauración de los ambientes al momento del cambio</t>
  </si>
  <si>
    <t>Restauración de los ambientes al día anterior</t>
  </si>
  <si>
    <t>Restauración de los ambientes a un punto acordado con el cliente</t>
  </si>
  <si>
    <t>No hay certeza del punto de restauración</t>
  </si>
  <si>
    <t>Redundancia</t>
  </si>
  <si>
    <t>No requiere o No Aplica</t>
  </si>
  <si>
    <t>Sistemas no críticos sin redundancia</t>
  </si>
  <si>
    <t>Sistemas críticos con redundancia de componentes de HW</t>
  </si>
  <si>
    <t>Sistemas críticos con redundancia en replicación de datos</t>
  </si>
  <si>
    <t>No existe redundancia alguna</t>
  </si>
  <si>
    <t>Posibilidad de Vuelta Atrás</t>
  </si>
  <si>
    <t>No Requiere de vuelta atrás</t>
  </si>
  <si>
    <t>Hay vuelta atrás de una única tarea consistente en un único comando o acción</t>
  </si>
  <si>
    <t>Vuelta atrás de fácil aplicación con un recurso asociado y/o menos de 5 tareas sencillas</t>
  </si>
  <si>
    <t>Vuelta atrás con varias tareas complejas y/o varios recursos involucrado y/o puede causar errores</t>
  </si>
  <si>
    <t>No hay forma de hacer vuelta atrás</t>
  </si>
  <si>
    <t>Tiempo de Plan de Vuelta Atrás</t>
  </si>
  <si>
    <t>Puede ser vuelto atrás inmediatamente (sin afectación de ventana)</t>
  </si>
  <si>
    <t>Facil de volver atrás (afecta hasta 20% la ventana)</t>
  </si>
  <si>
    <t>Moderado para volver atrás (Afecta hasta 50% de la ventana)</t>
  </si>
  <si>
    <t>Es dificil volver atrás (&gt; 50% de la ventana)</t>
  </si>
  <si>
    <t>Puede Afectar Datos del Cliente</t>
  </si>
  <si>
    <t>no selecc</t>
  </si>
  <si>
    <t>No hay riesgo con la información del cliente</t>
  </si>
  <si>
    <t>Afecta la información del cliente, pero el cambio fue validado con arquitectos o especialistas de producto</t>
  </si>
  <si>
    <t>Se han revisado los catálogos de base de datos y están actualizados</t>
  </si>
  <si>
    <t>Dado que puede tener riesgo la información del cliente, tiene los niveles de aprobación de segunda línea tanto de IBM como del cliente.</t>
  </si>
  <si>
    <t>Se ha verificado el estado del código, el nivel del mantenimiento del Storage</t>
  </si>
  <si>
    <t>Se han verificado niveles de soporte de los productos de backup, la ubicación de los mismos y que estén los backup para la restauración al punto esperado</t>
  </si>
  <si>
    <t>Se tiene documentados todos los riesgos identificados (de arquitectura, de servicio, de backups, de experiencia, etc)</t>
  </si>
  <si>
    <t>Se han completado los Checklist técnicos definidos para los cambios de storage</t>
  </si>
  <si>
    <t>Estado de Soporte de la Plataforma</t>
  </si>
  <si>
    <t>Todos los componentes afectados  están soportdos</t>
  </si>
  <si>
    <t>Hay hasta un 20% de los componentes están fuera de soporte</t>
  </si>
  <si>
    <t>Hay hasta un 50% de los componentes están fuera de soporte</t>
  </si>
  <si>
    <t>La plataforma está fuera de soporte</t>
  </si>
  <si>
    <t>Urgencia</t>
  </si>
  <si>
    <t>1 . Requiere Comité Extraordinario (Acelerado)</t>
  </si>
  <si>
    <t>2.  Para ingreso excepcional a comité ordinario (Normal)</t>
  </si>
  <si>
    <t>3.  Para ejecución en la siguiente semana (a Comité)</t>
  </si>
  <si>
    <t>4.  Planificado a más de una semana ( Comité futuro)</t>
  </si>
  <si>
    <t>Probabilidad de Falla</t>
  </si>
  <si>
    <t>1. Alto</t>
  </si>
  <si>
    <t>2. Medio</t>
  </si>
  <si>
    <t>3. Bajo</t>
  </si>
  <si>
    <t>Guías para Diligenciar la Matriz y Conceptos del Proceso a Tener en Cuenta</t>
  </si>
  <si>
    <r>
      <rPr>
        <b/>
        <sz val="11"/>
        <color indexed="8"/>
        <rFont val="Calibri"/>
        <family val="2"/>
      </rPr>
      <t>Definición:</t>
    </r>
    <r>
      <rPr>
        <sz val="11"/>
        <color indexed="8"/>
        <rFont val="Calibri"/>
        <family val="2"/>
      </rPr>
      <t xml:space="preserve"> Un cambio es cualquier cosa que altere el estado de un elemento de infraestructura en ambientes productivos del cliente o de IBM. Esto típicamente incluye cualquier adición, eliminación o modificación del ambiente de IT. 
 - Incluye la instalación o alteración del HW, aplicación, condiciones ambientales, redes etc
 - La definición de un cambio  implica en adición, la adición, retiro o modificación de cualquier componente que sea parte de una línea base  administrada ( hardware, network, software, application, environment, system) 
</t>
    </r>
  </si>
  <si>
    <t>Tipos de Cambios y Caracterisiticas</t>
  </si>
  <si>
    <r>
      <rPr>
        <b/>
        <sz val="11"/>
        <color indexed="8"/>
        <rFont val="Calibri"/>
        <family val="2"/>
      </rPr>
      <t>Cambios Estándar</t>
    </r>
    <r>
      <rPr>
        <sz val="10"/>
        <color indexed="8"/>
        <rFont val="Calibri"/>
        <family val="2"/>
      </rPr>
      <t xml:space="preserve">
Son cambios preaprobados (se aprueban en un CAB ) como estándar.   Debe ser aprobado por el cliente – CAB
 - Se documentan en la herramienta y se mantiene documentación respecto a las restricciones para que sea estándar
 - Siguen siempre los mismos flujos
 - Se ejecutan siempre de la misma forma
 - Son tareas ya conocidas 
 - Tienen poco o no tienen impacto en la infraestuctura
 - Su riesgo es Menor o Medio
 - El flujo de tareas esta predefinido y asegura la participación de todas las áreas involucradas
 - Tienen unos tiempos de ejecución aprobados 
 - Dentro de la aprobación  del cambio estándar deben definirse
 - El tiempo de ejecución comprometido para el cambio que incluya la programación de l mismo 
 - El tiempo de antelación con que  deben solicitarse
</t>
    </r>
  </si>
  <si>
    <r>
      <rPr>
        <b/>
        <sz val="11"/>
        <color indexed="8"/>
        <rFont val="Calibri"/>
        <family val="2"/>
      </rPr>
      <t>Cambios Normales</t>
    </r>
    <r>
      <rPr>
        <sz val="10"/>
        <color indexed="8"/>
        <rFont val="Calibri"/>
        <family val="2"/>
      </rPr>
      <t xml:space="preserve">
Son cambios planificados y acordados con suficiente antelación con el cliente y los grupos de soporte requeridos por tener un impacto en el servicio pueden ofrecer un riesgo más alto que un cambio estándar, por esta razón deben tener un coordinador técnico, pueden requerir de evaluaciones técnicas y pruebas previas a la ejecución, los cambios normales deben ser presentados ante el comité de cambios (CAB) para ser revisados, evaluados y aprobados.
Cambios que deben seguir el flujo normal de un proceso. 
</t>
    </r>
    <r>
      <rPr>
        <b/>
        <sz val="10"/>
        <color indexed="10"/>
        <rFont val="Calibri"/>
        <family val="2"/>
      </rPr>
      <t>Excepciónes</t>
    </r>
    <r>
      <rPr>
        <sz val="10"/>
        <color indexed="8"/>
        <rFont val="Calibri"/>
        <family val="2"/>
      </rPr>
      <t xml:space="preserve">
 - Son cambios normales que no pueden seguir el proceso estándar por necesidades del negocio
 - Deben ser reportados
 - Deben ser minimizados
 - Deben ser identificados en la herramienta de cambios
 - Tienen un aumento en el riesgo de la implementación
 - Deben tener por tanto aprobaciones ejecutivas exigibles por parte del cliente y de IBM de los riesgos que se están asumiendo
 - Deben tener documentada la razón de negocio válida
 - Se consideran de por sí servicios fuera de alcance
 - </t>
    </r>
    <r>
      <rPr>
        <b/>
        <sz val="10"/>
        <color indexed="8"/>
        <rFont val="Calibri"/>
        <family val="2"/>
      </rPr>
      <t xml:space="preserve">En este caso el coordinador del cambio deberá solicitar la realización de un comité extraordinario, para lo cual deberá contar con la aprobación previa de los gerentes de competencia  involucrados en la ejecución del cambio igual que asegurar la participación del cliente en el comité extraordinario y enviársela al Change Manager, quien agendará el comité de acuerdo con la disponibilidad. </t>
    </r>
    <r>
      <rPr>
        <sz val="10"/>
        <color indexed="8"/>
        <rFont val="Calibri"/>
        <family val="2"/>
      </rPr>
      <t xml:space="preserve">
 - Se medirán buscando asegurar que es mínimo su uso
 - El comité puede ser virtual, caso en el cual deben estar todas las aprobaciones formalizadas
</t>
    </r>
  </si>
  <si>
    <r>
      <rPr>
        <b/>
        <sz val="11"/>
        <color indexed="8"/>
        <rFont val="Calibri"/>
        <family val="2"/>
      </rPr>
      <t>Cambios de Emergencia</t>
    </r>
    <r>
      <rPr>
        <sz val="10"/>
        <color indexed="8"/>
        <rFont val="Calibri"/>
        <family val="2"/>
      </rPr>
      <t xml:space="preserve">
Son cambios requeridos para una inminente solución de un incidente severidad 1 donde haya una indisponibilidad de sistemas, aplicaciones o redes que son clasificados como de alto impacto en la operación.  Deben tener un coordinador que vigile la implementación del mismo y debe contar con las aprobaciones de la gerencias que correspondan para ser implementada.
 - Las notificaciones y aprobaciones deben ser conforme las definiciones y son exigibles
 - Si el registro del cambio no puede  ser creado antes de la ejecución del cambio (solo debido a la urgencia del tema, éste debe registrarse en forma posterior a la ejecución. Debe tenerse la evidencia de aprobación en el registro de cambio
</t>
    </r>
  </si>
  <si>
    <t xml:space="preserve">La categoría de Emergencia NO podrá ser utilizada como solución a la falta de planeación o de coordinación de las áreas de TI. </t>
  </si>
  <si>
    <t xml:space="preserve">Matriz de Categoria Vs Riesgos </t>
  </si>
  <si>
    <t>Categoría</t>
  </si>
  <si>
    <t>Descripción</t>
  </si>
  <si>
    <t>Riesgos</t>
  </si>
  <si>
    <t>Impacto</t>
  </si>
  <si>
    <t>Business as Usual</t>
  </si>
  <si>
    <t>Corresponde a un procedimiento conocido y pre-aprobado y se documenta para registro y propósito de auditoria. Los cambios de esta categoría pueden ser parte de actividades de mantenimiento continuo como copias de respaldo que ocurren al mismo tiempo en el mismo día una y otra vez, o cambios que no impactan en un ambiente de producción y que no poseen objetivos de nivel de servicio. Un cambio Bau ha pasado por evaluaciones previamente y ha sido aprobado antes de convertirse en un cambio usual.</t>
  </si>
  <si>
    <t>Menor o
Medio</t>
  </si>
  <si>
    <t>Menor</t>
  </si>
  <si>
    <t>Los cambios menores implican un factor de riesgo menor, y no tienen el potencial de afectar los objetivos de nivel de servicio. El planeamiento, programación, y coordinación de actividades toman lugar dentro de un solo grupo.</t>
  </si>
  <si>
    <t>Medio</t>
  </si>
  <si>
    <t>Los cambios medios tienen un factor de riesgo medio sobre los objetivos de nivel de servicio. Estos cambios requieren un planeamiento cuidadoso, programación y coordinación de actividades entre los grupos de soporte.</t>
  </si>
  <si>
    <t>Mayor</t>
  </si>
  <si>
    <t>Los cambios mayores típicamente  tienen un factor de riesgo alto sobre los objetivos de nivel de servicio. Estos cambios también requieren planeamiento extensivo, programación, y coordinación de actividades entre múltiples grupos de soporte. Adicionalmente, estos cambios pueden implementarse en pasos sobre un periodo de tiempo extendido cuando esto sea posible.</t>
  </si>
  <si>
    <t>Medio o
Mayor</t>
  </si>
  <si>
    <t>Crítico</t>
  </si>
  <si>
    <t>Los cambios críticos tienen el factor de riesgo más alto sobre los objetivos de nivel de servicio. Estos cambios normalmente requieren planeamiento extensivo, programación, coordinación de actividades  entre múltiples grupos de soporte, y en ocasiones extensiones a la ventana de mantenimiento normal. Adicionalmente, estos cambios son típicamente implementados de a pasos sobre un periodo de tiempo extendido.</t>
  </si>
  <si>
    <t>Mayor o
Critico</t>
  </si>
  <si>
    <t>Evaluación del Riesgo de un Cambio</t>
  </si>
  <si>
    <t>Siempre que se evalúa el riesgo de un cambio, se deben evaluar todos aquellos elementos que pueden afectar o facilitar la estabilidad del la plataforma antes y después del mismo, anexo encuentra algunas guías y conceptos que puede considerar</t>
  </si>
  <si>
    <r>
      <t xml:space="preserve">Puede Afectar Datos del Cliente: </t>
    </r>
    <r>
      <rPr>
        <sz val="11"/>
        <color indexed="8"/>
        <rFont val="Calibri"/>
        <family val="2"/>
      </rPr>
      <t xml:space="preserve"> Cuando un cambio puede tocar la información del cliente, la planificación y validación, los niveles de habilidades requeridas, las previsiones, los niveles de aprobación son diferentes, por ello es necesario que se ejecute una lista detallada de verificaciones y se eleven los riesgos para aprobaciones de gerencias de segunda línea de las áreas de almacenamiento para las aprobaciones finales del cambio.  Esto debe estar evidenciado. En la matriz se están incluyendo algunos elementos de validación que le ayuden a pensar en los riesgos asociados a la información del cliente. las evidencias de lo que esté marcado y de los planes de mitigación de riesgo deben ser presentados al comité para aprobación.</t>
    </r>
  </si>
  <si>
    <r>
      <rPr>
        <b/>
        <sz val="11"/>
        <color indexed="8"/>
        <rFont val="Calibri"/>
        <family val="2"/>
      </rPr>
      <t xml:space="preserve">Experiencias Previas del Cambio: </t>
    </r>
    <r>
      <rPr>
        <sz val="11"/>
        <color theme="1"/>
        <rFont val="Calibri"/>
        <family val="2"/>
        <scheme val="minor"/>
      </rPr>
      <t>Para valorar este riesgo, valide si es una cambio en el que el team de trabajo ha tenido experiencias exitosas en cambios similares, tenga en cuenta que la experiencia ayuda a reducir el riesgo de falla.</t>
    </r>
  </si>
  <si>
    <r>
      <t xml:space="preserve">Pruebas Previas al Cambio: </t>
    </r>
    <r>
      <rPr>
        <sz val="11"/>
        <color indexed="8"/>
        <rFont val="Calibri"/>
        <family val="2"/>
      </rPr>
      <t xml:space="preserve"> Un cambio probado en ambientes similares, reduce la posibilidad de riesgo al pasar a producción, por tando evalúe en este riesgo la calidad de las pruebas del cambio</t>
    </r>
  </si>
  <si>
    <r>
      <t xml:space="preserve">Plan de implementación: </t>
    </r>
    <r>
      <rPr>
        <sz val="11"/>
        <color indexed="8"/>
        <rFont val="Calibri"/>
        <family val="2"/>
      </rPr>
      <t xml:space="preserve"> El plan de implementación es liderado por el coordinador de cambios yle permite evaluar que todos los participantes estén incluidos y que haya una ruta para seguir la implementación del mismo. En este punto evalúe que tan completo y cumplible es el plan de implementación del cambio</t>
    </r>
  </si>
  <si>
    <r>
      <t xml:space="preserve">Capacidad de recuperación: </t>
    </r>
    <r>
      <rPr>
        <sz val="11"/>
        <color indexed="8"/>
        <rFont val="Calibri"/>
        <family val="2"/>
      </rPr>
      <t xml:space="preserve"> El restablecimiento de los ambientes asegurando que la información (datos) del cliente estarán iguales al momento de la interrupción, es la opción de restablecdimiento que no afecta la operación, sin embargo en la realidad, no siempre se puede contar con esta opción, es necesario valorar en que punto de recuperación (tiempo de datos no disponibles) se podrán tener los ambientes en caso de ser requerido restaurar información de un backup</t>
    </r>
  </si>
  <si>
    <r>
      <t>Estado de soporte de la plataforma:</t>
    </r>
    <r>
      <rPr>
        <sz val="11"/>
        <color theme="1"/>
        <rFont val="Calibri"/>
        <family val="2"/>
        <scheme val="minor"/>
      </rPr>
      <t xml:space="preserve"> Cuando los cambios se aplican sobre una plataforma fuera de soporte ( Backlevel), el riesgo en la ejecución del cambio es mayor, puede requerir más acciones de mitigación, de aceptación de riesgos y en general el riesgo de aplicar un cambio es mayor, seleccione una vez analizado el nivel de soporte de los componentes involucrados. No deje ninguno por fuera (HW/SW u otro)</t>
    </r>
  </si>
  <si>
    <r>
      <t xml:space="preserve">Redundancia: </t>
    </r>
    <r>
      <rPr>
        <sz val="11"/>
        <color indexed="8"/>
        <rFont val="Calibri"/>
        <family val="2"/>
      </rPr>
      <t>El contar con una arquitectura con elementos redundantes, hacen menos probable la afectación del servicio del cliente, evalue el nivel de redundancia que tiene la arquitectura del cliente</t>
    </r>
  </si>
  <si>
    <r>
      <t xml:space="preserve">Posibilidad de Vuelta Atrás: </t>
    </r>
    <r>
      <rPr>
        <sz val="11"/>
        <color indexed="8"/>
        <rFont val="Calibri"/>
        <family val="2"/>
      </rPr>
      <t>Cuando un cambio no da los resultados esperados, una de las opciones que se debe prever es poder hacer una vualta atrás al momento en que inició el procedimiento, por tanto se debe contar con un plan para lograrlo, en este punto evalúe la viabilidad de contar con este plan</t>
    </r>
  </si>
  <si>
    <r>
      <t xml:space="preserve">Tiempo de Plan de Vuelta Atrás: </t>
    </r>
    <r>
      <rPr>
        <sz val="11"/>
        <color indexed="8"/>
        <rFont val="Calibri"/>
        <family val="2"/>
      </rPr>
      <t>Cuando un cambio no da los resultados esperados, una de las opciones que se debe prever es poder hacer una vualta atrás al momento en que inició el procedimiento, por tanto se debe contar con un plan para lograrlo, en este punto evalúe el tiempo que tomaría ejecutar este plan</t>
    </r>
  </si>
  <si>
    <r>
      <t xml:space="preserve">Urgencia: </t>
    </r>
    <r>
      <rPr>
        <sz val="11"/>
        <color indexed="8"/>
        <rFont val="Calibri"/>
        <family val="2"/>
      </rPr>
      <t>Los cambios son actividades planificadas, en las que los tiempos y momentos de ejecución se acuerdan, este campo permite evaluar que tan bien se están planificando los cambios</t>
    </r>
  </si>
  <si>
    <r>
      <t xml:space="preserve">Probabilidad de falla: </t>
    </r>
    <r>
      <rPr>
        <sz val="11"/>
        <color theme="1"/>
        <rFont val="Calibri"/>
        <family val="2"/>
        <scheme val="minor"/>
      </rPr>
      <t>Esta se mide de acuerdo con la evaluación del riesgo y se debe considerar entre los valores predeterminados (Alto, medio o bajo)</t>
    </r>
  </si>
  <si>
    <r>
      <rPr>
        <b/>
        <sz val="11"/>
        <color indexed="8"/>
        <rFont val="Calibri"/>
        <family val="2"/>
      </rPr>
      <t xml:space="preserve">Gestión de Seguridad: </t>
    </r>
    <r>
      <rPr>
        <sz val="11"/>
        <color theme="1"/>
        <rFont val="Calibri"/>
        <family val="2"/>
        <scheme val="minor"/>
      </rPr>
      <t>La configuración de la norma de seguridad, es un compromiso contractual, por tanto los cambios que impliquen una modificación de estos parámetors después de implementados, requiere una aprobación previa del cliente.  Siempre que un parámetro de seguridad no esté configurado de la forma acordada debe existir una carta de excepción firmada por el cliente. Si tiene dudas del manejo de la carta de excepción ubique a la persona de SRM que soporta la cuenta para su guía. El cambio de los parámetros en la norma debe evaluarse si es temporal o permanente, en caso de ser permanente la carta de excepción (permanente) debe estar firmada antes de la ejecución del cambio. Si el cambio es temporal, debe igualmente haber una aprobación del cliente para la modificación, debe estipularse el tiempo que estará modificado y el cambio no podrá cerrarse hasta tanto el parámetro regrese a su estado anterior.</t>
    </r>
  </si>
  <si>
    <t>MATRIZ DE EVALUACIÓN DE IMPACTO Y RIESGO EN CAMBIOS</t>
  </si>
  <si>
    <t xml:space="preserve">Cliente : </t>
  </si>
  <si>
    <t>Bancolombia</t>
  </si>
  <si>
    <t>Nombre del Cambio :</t>
  </si>
  <si>
    <t>Solicitud Paso a Producción Actualización Fondos de Inversion</t>
  </si>
  <si>
    <t>Descripción del Cambio :</t>
  </si>
  <si>
    <t>Cordial saludo
Se requiere Actualización para agregar un nuevo fondo en el aplicativo fondo de inversión, se requiere agregar el archivo, refic4.txt, que se encuentran adjuntos a la ruta /wrkdirr/consultarFondosConfig, para el ambiente 8.5 y /wrkdirr/recursos/consultarFondosConfig para el ambiente 9, se debe dar permisos al archivo 664.
Se debe actualizar las entries, con la siguiente información en ConsultarFondosFiduciariaResource , agregar las siguientes entries: 
refic4.txt.nit  = 901574370-1   
refic4.txt.nombre  = Cerrado Renta Fija III
refic4.txt.sociedadadmin  = Fiduciaria Bancolombia S.A. 
Finalmente, reinicio del aplicativo consultarFondosEAR, a petición del usuario.
reiniciar aplicativos:
consultarFondosEAR
Servidores:
#========================= WAS 8.5 ==============================#
Dallas
xrbcppor01d - 10.73.29.71
xrbcppor02d - 10.73.29.72
Washington
xrbcppor01h - 10.170.187.10
xrbcppor02h - 10.170.187.11
#========================= WAS 9.0 ==============================#
WDC04:
Xrbcppor03w -&gt; 10.170.187.29
Xrbcppor04w -&gt; 10.170.187.30
Xrbcppor05w -&gt; 10.170.187.31
DAL13:
Xrbcppor03d -&gt; 10.73.29.101
Xrbcppor04d -&gt; 10.73.29.102
Xrbcppor05d -&gt; 10.73.29.103
Aplicativo impactado:
Ninguno
Problema o Situación Actual:
Se requiere actualizar agregar los nuevos fondos a petición del usuario 
Solución para implementar:
actualización entries
Impacto:
No hay impacto</t>
  </si>
  <si>
    <t>Justificación del Cambio :</t>
  </si>
  <si>
    <t>SOLICITUD DEL USUARIO</t>
  </si>
  <si>
    <t>Coordinador del cambio</t>
  </si>
  <si>
    <t>Johan Sebastian Hernandez Garcia</t>
  </si>
  <si>
    <t>ALCANCE</t>
  </si>
  <si>
    <t>En la ventana</t>
  </si>
  <si>
    <t>Como  Standby</t>
  </si>
  <si>
    <t>En la planificación</t>
  </si>
  <si>
    <t>Servicios asociados al cambio :</t>
  </si>
  <si>
    <t>Procesos Afectados :</t>
  </si>
  <si>
    <t>(Seleccione el servicio que aplique y en que etapa se requiere la participación
 Tenga en cuenta que lo descrito entre paréntesis son ejemplos.)</t>
  </si>
  <si>
    <t>(Seleccione los que apliquen)</t>
  </si>
  <si>
    <t>Optimized Svc</t>
  </si>
  <si>
    <t>Disaster Recovery (Replicación/ capacidad futura)</t>
  </si>
  <si>
    <t>Gestión de Backups</t>
  </si>
  <si>
    <t>PSM (Adición retiro de Medios, cambio de alcance)</t>
  </si>
  <si>
    <t>Gestión de Eventos</t>
  </si>
  <si>
    <t>SMI (Nuevos servicios / infraestructura para tools)</t>
  </si>
  <si>
    <t>Gestión de continuidad</t>
  </si>
  <si>
    <t>Operaciones (Monitoreos / Cambio Job Scheduling)</t>
  </si>
  <si>
    <t>Disponibilidad de servicio</t>
  </si>
  <si>
    <t>Network Services (Redes)</t>
  </si>
  <si>
    <t>Gestión de Alcance (Línea base)</t>
  </si>
  <si>
    <t>Integr Svc Distribuido</t>
  </si>
  <si>
    <t>AHS-Dist (SAP/ Correo/ otras aplicaciones)</t>
  </si>
  <si>
    <t>Adición a alcance</t>
  </si>
  <si>
    <t>Data Mgmt-Dist (Oracle / SQL / DB2)</t>
  </si>
  <si>
    <t>Modifica configuración</t>
  </si>
  <si>
    <t>Oracle</t>
  </si>
  <si>
    <t>SQL</t>
  </si>
  <si>
    <t>DB2</t>
  </si>
  <si>
    <t>Otras</t>
  </si>
  <si>
    <t>Server Mgmt-Dist (Windows / Unix )</t>
  </si>
  <si>
    <t>Remueve de alcance</t>
  </si>
  <si>
    <t>Windows</t>
  </si>
  <si>
    <t>Construcción (Global Server Build)</t>
  </si>
  <si>
    <t>Unix</t>
  </si>
  <si>
    <t>Modifica la arquitectura del cliente</t>
  </si>
  <si>
    <t>Afecta estaciones de usuario final</t>
  </si>
  <si>
    <t>Storage Mgmt-Dist (SAN / NAS / Backup )</t>
  </si>
  <si>
    <t>Actualización de Activos</t>
  </si>
  <si>
    <t>Integr Svc Mainframe</t>
  </si>
  <si>
    <t>AHS-Main (SAP/ Correo/ otras aplicaciones)</t>
  </si>
  <si>
    <t>Capacidad/ Rendimiento</t>
  </si>
  <si>
    <t>Data Mgmt-Mainframe (Oracle / SQL /DB2 )</t>
  </si>
  <si>
    <t>Administración de usuarios</t>
  </si>
  <si>
    <t>Server Mgmt-Mainframe (Zseries / iseries )</t>
  </si>
  <si>
    <t>Otros :</t>
  </si>
  <si>
    <t>Zseries</t>
  </si>
  <si>
    <t>Iseries</t>
  </si>
  <si>
    <t>Storage Mgmt-Mainframe (SAN / NAS / Backup )</t>
  </si>
  <si>
    <t>Hardware</t>
  </si>
  <si>
    <t>Hardware (Reemplazo, Cambio, Fabricantes)</t>
  </si>
  <si>
    <t>Gestión de seguridad</t>
  </si>
  <si>
    <t>Software</t>
  </si>
  <si>
    <t>Software (Upgrades, Fabricantes)</t>
  </si>
  <si>
    <t>¿Modifica Normas de Seguridad acordadas?</t>
  </si>
  <si>
    <t>Accesos físicos</t>
  </si>
  <si>
    <t>IRM (Ingresos / Retiros / infraestructura electrica)</t>
  </si>
  <si>
    <t>No</t>
  </si>
  <si>
    <t>Arquitectura</t>
  </si>
  <si>
    <t>Autoridad de Diseño (Cambio en arquitectura)</t>
  </si>
  <si>
    <t>Sí, Debe Anexar Excepción Firmada por Cliente</t>
  </si>
  <si>
    <t>Otros, Cuales?:</t>
  </si>
  <si>
    <t>La modificacionen es :</t>
  </si>
  <si>
    <t xml:space="preserve">Temporal </t>
  </si>
  <si>
    <t>Permanente</t>
  </si>
  <si>
    <t>Nota: Para diligenciar los campos requeridos, puede consultar los comentarios señalados en cada celda o remitirse a la hoja "Guías y Conceptos" de este archivo</t>
  </si>
  <si>
    <t>Cantidad de Usuarios Afectados (Por implementación o vuelta atrás)</t>
  </si>
  <si>
    <t>Cuentas Afectadas     (Por implementación o vuelta atrás)</t>
  </si>
  <si>
    <t>Recursos Requeridos en la Implementación</t>
  </si>
  <si>
    <t>Esfuerzo de Preparación del Cambio</t>
  </si>
  <si>
    <t>Valoración del Impacto</t>
  </si>
  <si>
    <r>
      <t xml:space="preserve">Puede Afectar Datos del Cliente </t>
    </r>
    <r>
      <rPr>
        <sz val="10"/>
        <color indexed="8"/>
        <rFont val="Calibri"/>
        <family val="2"/>
      </rPr>
      <t xml:space="preserve"> (Seleccione todas las que apliquen) :</t>
    </r>
  </si>
  <si>
    <t>Pruebas Previas al Cambio</t>
  </si>
  <si>
    <t xml:space="preserve">Plan de Implementación </t>
  </si>
  <si>
    <t>Valoración de Riesgo</t>
  </si>
  <si>
    <t>Categoría del cambio:</t>
  </si>
  <si>
    <r>
      <t xml:space="preserve">Negocios Usuales  </t>
    </r>
    <r>
      <rPr>
        <sz val="8"/>
        <rFont val="Tahoma"/>
        <family val="2"/>
      </rPr>
      <t>(BAU)</t>
    </r>
  </si>
  <si>
    <t xml:space="preserve">Urgencia del cambio :  </t>
  </si>
  <si>
    <t>Probabilidad de falla :</t>
  </si>
  <si>
    <r>
      <rPr>
        <b/>
        <sz val="11"/>
        <color indexed="8"/>
        <rFont val="Calibri"/>
        <family val="2"/>
      </rPr>
      <t>Observaciones :</t>
    </r>
    <r>
      <rPr>
        <sz val="11"/>
        <color theme="1"/>
        <rFont val="Calibri"/>
        <family val="2"/>
        <scheme val="minor"/>
      </rPr>
      <t xml:space="preserve">    </t>
    </r>
  </si>
  <si>
    <t>PROCESO ADMINISTRACIÓN DE CONTROL DE CAMBIOS</t>
  </si>
  <si>
    <t>Plan Detallado de la Implementacion del Cambio</t>
  </si>
  <si>
    <t>Información general del cambio</t>
  </si>
  <si>
    <t>Nombre del cambio</t>
  </si>
  <si>
    <t>Cliente</t>
  </si>
  <si>
    <t>Descripción del Cambio</t>
  </si>
  <si>
    <t>Solicitante del Cambio</t>
  </si>
  <si>
    <t>Coordinador del Cambio</t>
  </si>
  <si>
    <t>Actividades Previas y Preparación del Cambio Antes de Ventana</t>
  </si>
  <si>
    <t>Proc</t>
  </si>
  <si>
    <t>Proceso</t>
  </si>
  <si>
    <t>Pate LB</t>
  </si>
  <si>
    <t>Add</t>
  </si>
  <si>
    <t>Mod</t>
  </si>
  <si>
    <t>Rem</t>
  </si>
  <si>
    <t>Cabio Afecta LB</t>
  </si>
  <si>
    <t>Afectación por LB</t>
  </si>
  <si>
    <t>Aplica Plat</t>
  </si>
  <si>
    <t>Prende/ Apaga</t>
  </si>
  <si>
    <t>Actividades</t>
  </si>
  <si>
    <t>Fecha  y Hora de Inicio
m / d / a</t>
  </si>
  <si>
    <t>Fecha Finalizacion
m / d / a</t>
  </si>
  <si>
    <t>Tiempo Estimado en Horas</t>
  </si>
  <si>
    <t>Tiempo fuera de horario (Horas)</t>
  </si>
  <si>
    <t>Area Responsable</t>
  </si>
  <si>
    <t>Persona Responsable</t>
  </si>
  <si>
    <t>Estado</t>
  </si>
  <si>
    <t>Observaciones</t>
  </si>
  <si>
    <t>Tel. / Cel.
 Responsable</t>
  </si>
  <si>
    <t>…</t>
  </si>
  <si>
    <t>Tareas asociadas a aseguramiento del servicio</t>
  </si>
  <si>
    <t>Tiempo Total Aproximado en (hrs)</t>
  </si>
  <si>
    <r>
      <t>Actividades Propias del Cambio</t>
    </r>
    <r>
      <rPr>
        <b/>
        <sz val="10"/>
        <color indexed="8"/>
        <rFont val="Arial Narrow"/>
        <family val="2"/>
      </rPr>
      <t xml:space="preserve"> </t>
    </r>
    <r>
      <rPr>
        <b/>
        <sz val="11"/>
        <color indexed="8"/>
        <rFont val="Arial Narrow"/>
        <family val="2"/>
      </rPr>
      <t>(Dentro de Ventana)</t>
    </r>
  </si>
  <si>
    <t>Fecha y hora de incio de Ventana</t>
  </si>
  <si>
    <t>Fecha y Hora de Fin  de ventana</t>
  </si>
  <si>
    <t>uno de los 3</t>
  </si>
  <si>
    <t>Tiempo Utilizado en Horas</t>
  </si>
  <si>
    <t>Realizar backup de las aplicaciónes y archivos que se van actualizar.</t>
  </si>
  <si>
    <t>middleware</t>
  </si>
  <si>
    <t>Verificación de los insumos Y Backup de componentes a actualizar</t>
  </si>
  <si>
    <t xml:space="preserve">Cambio de archivos a actualizar  </t>
  </si>
  <si>
    <t xml:space="preserve">Reinicio de los servicios </t>
  </si>
  <si>
    <t xml:space="preserve">pruebas del servicio </t>
  </si>
  <si>
    <t xml:space="preserve">Validaciones Cheklist  y toma de evidencias </t>
  </si>
  <si>
    <t>Actividades posteriores a la Ventana del cambio</t>
  </si>
  <si>
    <t xml:space="preserve">Observaciones : </t>
  </si>
  <si>
    <t>Plan Detallado de Marcha Atrás [RollBack]</t>
  </si>
  <si>
    <t>Fecha de Inicio
m / d / a</t>
  </si>
  <si>
    <t>Devolver Backup app</t>
  </si>
  <si>
    <t>Middleware</t>
  </si>
  <si>
    <t>Devolver backup Archivos modificados</t>
  </si>
  <si>
    <t>Observaciones :</t>
  </si>
  <si>
    <t>Pruebas funcionales realizadas  por el equipo desarrollo</t>
  </si>
  <si>
    <t>Riesgo / Issue</t>
  </si>
  <si>
    <t>Probabilidad</t>
  </si>
  <si>
    <t>Resp</t>
  </si>
  <si>
    <t>Acciones de remediación</t>
  </si>
  <si>
    <t>Fecha</t>
  </si>
  <si>
    <t xml:space="preserve">Plan vuelta atrás </t>
  </si>
  <si>
    <t>Formatos y Plantillas Adicionales en Controles de Cambio</t>
  </si>
  <si>
    <t>Los siguientes formatos o plantillas pueden ser requeridas para la respectiva evaluación y aprobacion de los controles de cambio según el tipo al cual corresponda.</t>
  </si>
  <si>
    <t>Plantilla Para Reportar Cambios en Activos V1</t>
  </si>
  <si>
    <t>https://w3-connections.ibm.com/wikis/home?lang=en#!/wiki/ITD%20Colombia%20Procesos/page/Interfaz%20Asset%20Management</t>
  </si>
  <si>
    <t>Template de carga de GACDW</t>
  </si>
  <si>
    <t>https://w3-connections.ibm.com/wikis/home?lang=en#!/wiki/ITD%20Colombia%20Procesos/page/M%C3%A9todos%20de%20modificaci%C3%B3n%20a%20la%20CMDB</t>
  </si>
  <si>
    <t>Formato Requerimientos Respaldos Cambios Networking SO</t>
  </si>
  <si>
    <t>https://w3-connections.ibm.com/wikis/home?lang=en#!/wiki/ITD%20Colombia%20Procesos/page/Interfaz%20Sotrage%20%26%20Backups</t>
  </si>
  <si>
    <t>Formato SCoA&amp;D</t>
  </si>
  <si>
    <t>https://w3-connections.ibm.com/wikis/home?lang=en#!/wiki/ITD%20Colombia%20Procesos/page/SCoA%26D</t>
  </si>
  <si>
    <t>Plantilla para Cambios en Backups</t>
  </si>
  <si>
    <t>Storage Technical Quality Review Process</t>
  </si>
  <si>
    <t>Formato de Alertamientos (Tivoli)</t>
  </si>
  <si>
    <t>https://w3-connections.ibm.com/wikis/home?lang=en#!/wiki/ITD%20Colombia%20Procesos/page/Interfaz%20Eventos</t>
  </si>
  <si>
    <t>Plantilla de Evaluación de condiciones físico ambientales y disponibilidad (IMAC en Datacenter)</t>
  </si>
  <si>
    <t>https://w3-connections.ibm.com/wikis/home?lang=en#!/wiki/ITD%20Colombia%20Procesos/page/Interfaz%20IRM</t>
  </si>
  <si>
    <t>Modelo de carta de Riesgo, para instalación de equipos con unica fuente de poder.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</si>
</sst>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dd/mmm/yyyy\ hh:mm"/>
  </numFmts>
  <fonts count="79">
    <font>
      <sz val="11"/>
      <color theme="1"/>
      <name val="Calibri"/>
      <family val="2"/>
      <scheme val="minor"/>
    </font>
    <font>
      <b/>
      <sz val="11"/>
      <color indexed="8"/>
      <name val="Calibri"/>
      <family val="2"/>
    </font>
    <font>
      <sz val="8"/>
      <name val="Tahoma"/>
      <family val="2"/>
    </font>
    <font>
      <sz val="8"/>
      <name val="Verdana"/>
      <family val="2"/>
    </font>
    <font>
      <b/>
      <sz val="13"/>
      <name val="Tahoma"/>
      <family val="2"/>
    </font>
    <font>
      <sz val="10"/>
      <name val="Tahoma"/>
      <family val="2"/>
    </font>
    <font>
      <b/>
      <sz val="10"/>
      <name val="Tahoma"/>
      <family val="2"/>
    </font>
    <font>
      <sz val="9"/>
      <name val="Tahoma"/>
      <family val="2"/>
    </font>
    <font>
      <b/>
      <sz val="8"/>
      <name val="Tahoma"/>
      <family val="2"/>
    </font>
    <font>
      <sz val="10"/>
      <name val="Arial"/>
      <family val="2"/>
    </font>
    <font>
      <b/>
      <sz val="14"/>
      <color indexed="9"/>
      <name val="Arial Narrow"/>
      <family val="2"/>
    </font>
    <font>
      <sz val="10"/>
      <name val="Arial Narrow"/>
      <family val="2"/>
    </font>
    <font>
      <b/>
      <sz val="10"/>
      <name val="Arial Narrow"/>
      <family val="2"/>
    </font>
    <font>
      <b/>
      <sz val="10"/>
      <color indexed="9"/>
      <name val="Arial Narrow"/>
      <family val="2"/>
    </font>
    <font>
      <sz val="20"/>
      <name val="Arial Narrow"/>
      <family val="2"/>
    </font>
    <font>
      <b/>
      <sz val="20"/>
      <name val="Arial Narrow"/>
      <family val="2"/>
    </font>
    <font>
      <b/>
      <sz val="11"/>
      <name val="Arial Narrow"/>
      <family val="2"/>
    </font>
    <font>
      <b/>
      <sz val="14"/>
      <name val="Arial Narrow"/>
      <family val="2"/>
    </font>
    <font>
      <sz val="8"/>
      <color indexed="81"/>
      <name val="Tahoma"/>
      <family val="2"/>
    </font>
    <font>
      <b/>
      <sz val="8"/>
      <color indexed="81"/>
      <name val="Tahoma"/>
      <family val="2"/>
    </font>
    <font>
      <b/>
      <sz val="12"/>
      <name val="Arial Narrow"/>
      <family val="2"/>
    </font>
    <font>
      <sz val="11"/>
      <color indexed="8"/>
      <name val="Calibri"/>
      <family val="2"/>
    </font>
    <font>
      <sz val="8"/>
      <color indexed="8"/>
      <name val="Calibri"/>
      <family val="2"/>
    </font>
    <font>
      <sz val="9"/>
      <color indexed="8"/>
      <name val="Tahoma"/>
      <family val="2"/>
    </font>
    <font>
      <b/>
      <sz val="10"/>
      <color indexed="56"/>
      <name val="Arial Narrow"/>
      <family val="2"/>
    </font>
    <font>
      <sz val="12"/>
      <color indexed="8"/>
      <name val="Calibri"/>
      <family val="2"/>
    </font>
    <font>
      <sz val="10"/>
      <color indexed="9"/>
      <name val="Arial Narrow"/>
      <family val="2"/>
    </font>
    <font>
      <sz val="14"/>
      <color indexed="10"/>
      <name val="Calibri"/>
      <family val="2"/>
    </font>
    <font>
      <b/>
      <sz val="14"/>
      <color indexed="56"/>
      <name val="Arial Narrow"/>
      <family val="2"/>
    </font>
    <font>
      <sz val="8"/>
      <name val="Calibri"/>
      <family val="2"/>
    </font>
    <font>
      <u/>
      <sz val="9.9"/>
      <color indexed="12"/>
      <name val="Calibri"/>
      <family val="2"/>
    </font>
    <font>
      <b/>
      <sz val="10"/>
      <color indexed="8"/>
      <name val="Arial Narrow"/>
      <family val="2"/>
    </font>
    <font>
      <b/>
      <sz val="11"/>
      <color indexed="8"/>
      <name val="Arial Narrow"/>
      <family val="2"/>
    </font>
    <font>
      <sz val="9"/>
      <color indexed="81"/>
      <name val="Tahoma"/>
      <family val="2"/>
    </font>
    <font>
      <sz val="10"/>
      <color indexed="8"/>
      <name val="Calibri"/>
      <family val="2"/>
    </font>
    <font>
      <b/>
      <sz val="10"/>
      <color indexed="8"/>
      <name val="Calibri"/>
      <family val="2"/>
    </font>
    <font>
      <b/>
      <sz val="10"/>
      <color indexed="10"/>
      <name val="Calibri"/>
      <family val="2"/>
    </font>
    <font>
      <u/>
      <sz val="10"/>
      <color indexed="12"/>
      <name val="Arial"/>
      <family val="2"/>
    </font>
    <font>
      <b/>
      <sz val="11"/>
      <name val="Tahoma"/>
      <family val="2"/>
    </font>
    <font>
      <b/>
      <sz val="9"/>
      <color indexed="81"/>
      <name val="Tahoma"/>
      <family val="2"/>
    </font>
    <font>
      <b/>
      <sz val="11"/>
      <color indexed="56"/>
      <name val="Arial Narrow"/>
      <family val="2"/>
    </font>
    <font>
      <b/>
      <i/>
      <sz val="10"/>
      <name val="Arial Narrow"/>
      <family val="2"/>
    </font>
    <font>
      <sz val="7"/>
      <name val="Verdana"/>
      <family val="2"/>
    </font>
    <font>
      <sz val="8"/>
      <color indexed="8"/>
      <name val="Tahoma"/>
      <family val="2"/>
    </font>
    <font>
      <b/>
      <sz val="9"/>
      <color indexed="8"/>
      <name val="Tahoma"/>
      <family val="2"/>
    </font>
    <font>
      <b/>
      <sz val="8"/>
      <color indexed="8"/>
      <name val="Tahoma"/>
      <family val="2"/>
    </font>
    <font>
      <sz val="11"/>
      <color theme="0"/>
      <name val="Calibri"/>
      <family val="2"/>
      <scheme val="minor"/>
    </font>
    <font>
      <sz val="11"/>
      <color rgb="FFFF0000"/>
      <name val="Calibri"/>
      <family val="2"/>
      <scheme val="minor"/>
    </font>
    <font>
      <b/>
      <sz val="11"/>
      <color theme="1"/>
      <name val="Calibri"/>
      <family val="2"/>
      <scheme val="minor"/>
    </font>
    <font>
      <b/>
      <sz val="12"/>
      <color indexed="8"/>
      <name val="Calibri"/>
      <family val="2"/>
      <scheme val="minor"/>
    </font>
    <font>
      <sz val="12"/>
      <color indexed="8"/>
      <name val="Calibri"/>
      <family val="2"/>
      <scheme val="minor"/>
    </font>
    <font>
      <b/>
      <sz val="10"/>
      <color indexed="8"/>
      <name val="Calibri"/>
      <family val="2"/>
      <scheme val="minor"/>
    </font>
    <font>
      <b/>
      <sz val="10"/>
      <color theme="1"/>
      <name val="Calibri"/>
      <family val="2"/>
      <scheme val="minor"/>
    </font>
    <font>
      <sz val="11"/>
      <color theme="3" tint="0.39997558519241921"/>
      <name val="Calibri"/>
      <family val="2"/>
      <scheme val="minor"/>
    </font>
    <font>
      <b/>
      <sz val="11"/>
      <color theme="4" tint="-0.249977111117893"/>
      <name val="Calibri"/>
      <family val="2"/>
      <scheme val="minor"/>
    </font>
    <font>
      <b/>
      <sz val="10"/>
      <color rgb="FFFF6600"/>
      <name val="Calibri"/>
      <family val="2"/>
      <scheme val="minor"/>
    </font>
    <font>
      <sz val="11"/>
      <name val="Calibri"/>
      <family val="2"/>
      <scheme val="minor"/>
    </font>
    <font>
      <b/>
      <sz val="9"/>
      <color rgb="FFFF0000"/>
      <name val="Tahoma"/>
      <family val="2"/>
    </font>
    <font>
      <sz val="10"/>
      <color rgb="FFFF0000"/>
      <name val="Tahoma"/>
      <family val="2"/>
    </font>
    <font>
      <b/>
      <sz val="10"/>
      <color rgb="FFFF0000"/>
      <name val="Tahoma"/>
      <family val="2"/>
    </font>
    <font>
      <sz val="8"/>
      <color rgb="FFFF0000"/>
      <name val="Tahoma"/>
      <family val="2"/>
    </font>
    <font>
      <sz val="8"/>
      <color theme="1"/>
      <name val="Verdana"/>
      <family val="2"/>
    </font>
    <font>
      <b/>
      <sz val="14"/>
      <color theme="1"/>
      <name val="Arial Narrow"/>
      <family val="2"/>
    </font>
    <font>
      <b/>
      <sz val="10"/>
      <color theme="4" tint="-0.249977111117893"/>
      <name val="Arial Narrow"/>
      <family val="2"/>
    </font>
    <font>
      <sz val="11"/>
      <color theme="0"/>
      <name val="Calibri"/>
      <family val="2"/>
    </font>
    <font>
      <b/>
      <sz val="10"/>
      <color theme="0"/>
      <name val="Tahoma"/>
      <family val="2"/>
    </font>
    <font>
      <sz val="14"/>
      <color rgb="FFFFFFFF"/>
      <name val="Calibri"/>
      <family val="2"/>
    </font>
    <font>
      <sz val="14"/>
      <color rgb="FF3F3F3F"/>
      <name val="Calibri"/>
      <family val="2"/>
    </font>
    <font>
      <sz val="12"/>
      <color rgb="FF3F3F3F"/>
      <name val="Calibri"/>
      <family val="2"/>
    </font>
    <font>
      <sz val="8"/>
      <color theme="1"/>
      <name val="Calibri"/>
      <family val="2"/>
      <scheme val="minor"/>
    </font>
    <font>
      <b/>
      <sz val="14"/>
      <color indexed="10"/>
      <name val="Calibri"/>
      <family val="2"/>
      <scheme val="minor"/>
    </font>
    <font>
      <b/>
      <sz val="12"/>
      <color theme="1"/>
      <name val="Calibri"/>
      <family val="2"/>
      <scheme val="minor"/>
    </font>
    <font>
      <sz val="10"/>
      <color indexed="8"/>
      <name val="Calibri"/>
      <family val="2"/>
      <scheme val="minor"/>
    </font>
    <font>
      <b/>
      <sz val="16"/>
      <color indexed="9"/>
      <name val="Calibri"/>
      <family val="2"/>
      <scheme val="minor"/>
    </font>
    <font>
      <sz val="10"/>
      <color theme="1"/>
      <name val="Calibri"/>
      <family val="2"/>
      <scheme val="minor"/>
    </font>
    <font>
      <sz val="9"/>
      <color theme="1"/>
      <name val="Calibri"/>
      <family val="2"/>
      <scheme val="minor"/>
    </font>
    <font>
      <sz val="8"/>
      <color rgb="FF000000"/>
      <name val="Tahoma"/>
      <family val="2"/>
    </font>
    <font>
      <b/>
      <sz val="9"/>
      <color rgb="FF000000"/>
      <name val="Tahoma"/>
      <family val="2"/>
    </font>
    <font>
      <sz val="9"/>
      <color rgb="FF000000"/>
      <name val="Tahoma"/>
      <family val="2"/>
    </font>
  </fonts>
  <fills count="34">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24"/>
        <bgColor indexed="46"/>
      </patternFill>
    </fill>
    <fill>
      <patternFill patternType="solid">
        <fgColor indexed="55"/>
        <bgColor indexed="64"/>
      </patternFill>
    </fill>
    <fill>
      <patternFill patternType="solid">
        <fgColor indexed="9"/>
        <bgColor indexed="46"/>
      </patternFill>
    </fill>
    <fill>
      <patternFill patternType="solid">
        <fgColor indexed="55"/>
        <bgColor indexed="46"/>
      </patternFill>
    </fill>
    <fill>
      <patternFill patternType="solid">
        <fgColor indexed="23"/>
        <bgColor indexed="64"/>
      </patternFill>
    </fill>
    <fill>
      <patternFill patternType="solid">
        <fgColor indexed="9"/>
        <bgColor indexed="26"/>
      </patternFill>
    </fill>
    <fill>
      <patternFill patternType="solid">
        <fgColor indexed="13"/>
        <bgColor indexed="64"/>
      </patternFill>
    </fill>
    <fill>
      <patternFill patternType="solid">
        <fgColor indexed="52"/>
        <bgColor indexed="64"/>
      </patternFill>
    </fill>
    <fill>
      <patternFill patternType="solid">
        <fgColor indexed="51"/>
        <bgColor indexed="64"/>
      </patternFill>
    </fill>
    <fill>
      <patternFill patternType="solid">
        <fgColor indexed="30"/>
        <bgColor indexed="64"/>
      </patternFill>
    </fill>
    <fill>
      <patternFill patternType="solid">
        <fgColor indexed="23"/>
        <bgColor indexed="55"/>
      </patternFill>
    </fill>
    <fill>
      <patternFill patternType="solid">
        <fgColor indexed="10"/>
        <bgColor indexed="60"/>
      </patternFill>
    </fill>
    <fill>
      <patternFill patternType="solid">
        <fgColor indexed="27"/>
        <bgColor indexed="64"/>
      </patternFill>
    </fill>
    <fill>
      <patternFill patternType="solid">
        <fgColor indexed="11"/>
        <bgColor indexed="64"/>
      </patternFill>
    </fill>
    <fill>
      <patternFill patternType="solid">
        <fgColor indexed="30"/>
        <bgColor indexed="39"/>
      </patternFill>
    </fill>
    <fill>
      <patternFill patternType="solid">
        <fgColor theme="0"/>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rgb="FFFF0066"/>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FF00"/>
        <bgColor indexed="64"/>
      </patternFill>
    </fill>
    <fill>
      <patternFill patternType="solid">
        <fgColor theme="0" tint="-4.9989318521683403E-2"/>
        <bgColor indexed="46"/>
      </patternFill>
    </fill>
    <fill>
      <patternFill patternType="solid">
        <fgColor rgb="FFFF0000"/>
        <bgColor indexed="64"/>
      </patternFill>
    </fill>
    <fill>
      <patternFill patternType="solid">
        <fgColor theme="4" tint="0.39997558519241921"/>
        <bgColor indexed="60"/>
      </patternFill>
    </fill>
    <fill>
      <patternFill patternType="solid">
        <fgColor rgb="FF3333FF"/>
        <bgColor indexed="64"/>
      </patternFill>
    </fill>
    <fill>
      <patternFill patternType="solid">
        <fgColor rgb="FFF8F8F8"/>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CCFFCC"/>
        <bgColor indexed="64"/>
      </patternFill>
    </fill>
  </fills>
  <borders count="104">
    <border>
      <left/>
      <right/>
      <top/>
      <bottom/>
      <diagonal/>
    </border>
    <border>
      <left/>
      <right/>
      <top style="thick">
        <color indexed="64"/>
      </top>
      <bottom/>
      <diagonal/>
    </border>
    <border>
      <left style="thin">
        <color indexed="24"/>
      </left>
      <right/>
      <top style="thin">
        <color indexed="24"/>
      </top>
      <bottom/>
      <diagonal/>
    </border>
    <border>
      <left/>
      <right/>
      <top style="thin">
        <color indexed="24"/>
      </top>
      <bottom/>
      <diagonal/>
    </border>
    <border>
      <left style="thin">
        <color indexed="24"/>
      </left>
      <right/>
      <top/>
      <bottom/>
      <diagonal/>
    </border>
    <border>
      <left style="thin">
        <color indexed="24"/>
      </left>
      <right/>
      <top/>
      <bottom style="thin">
        <color indexed="24"/>
      </bottom>
      <diagonal/>
    </border>
    <border>
      <left/>
      <right/>
      <top/>
      <bottom style="thin">
        <color indexed="24"/>
      </bottom>
      <diagonal/>
    </border>
    <border>
      <left style="thin">
        <color indexed="24"/>
      </left>
      <right/>
      <top style="thin">
        <color indexed="24"/>
      </top>
      <bottom style="thin">
        <color indexed="2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55"/>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style="thin">
        <color indexed="64"/>
      </left>
      <right style="thin">
        <color indexed="64"/>
      </right>
      <top style="thin">
        <color indexed="64"/>
      </top>
      <bottom style="thin">
        <color indexed="64"/>
      </bottom>
      <diagonal/>
    </border>
    <border>
      <left style="thin">
        <color indexed="55"/>
      </left>
      <right style="thin">
        <color indexed="55"/>
      </right>
      <top/>
      <bottom style="thin">
        <color indexed="55"/>
      </bottom>
      <diagonal/>
    </border>
    <border>
      <left style="thin">
        <color indexed="55"/>
      </left>
      <right style="thin">
        <color indexed="55"/>
      </right>
      <top style="thin">
        <color indexed="55"/>
      </top>
      <bottom/>
      <diagonal/>
    </border>
    <border>
      <left style="thin">
        <color indexed="62"/>
      </left>
      <right/>
      <top style="thin">
        <color indexed="62"/>
      </top>
      <bottom style="dashed">
        <color indexed="64"/>
      </bottom>
      <diagonal/>
    </border>
    <border>
      <left/>
      <right/>
      <top style="thin">
        <color indexed="62"/>
      </top>
      <bottom style="dashed">
        <color indexed="64"/>
      </bottom>
      <diagonal/>
    </border>
    <border>
      <left/>
      <right style="thin">
        <color indexed="62"/>
      </right>
      <top style="thin">
        <color indexed="62"/>
      </top>
      <bottom style="dashed">
        <color indexed="64"/>
      </bottom>
      <diagonal/>
    </border>
    <border>
      <left/>
      <right style="thin">
        <color indexed="55"/>
      </right>
      <top style="thin">
        <color indexed="55"/>
      </top>
      <bottom style="thin">
        <color indexed="55"/>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2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hair">
        <color indexed="24"/>
      </left>
      <right style="hair">
        <color indexed="24"/>
      </right>
      <top style="hair">
        <color indexed="24"/>
      </top>
      <bottom style="hair">
        <color indexed="24"/>
      </bottom>
      <diagonal/>
    </border>
    <border>
      <left style="hair">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55"/>
      </right>
      <top/>
      <bottom style="thin">
        <color indexed="55"/>
      </bottom>
      <diagonal/>
    </border>
    <border>
      <left/>
      <right style="thin">
        <color indexed="24"/>
      </right>
      <top style="thin">
        <color indexed="24"/>
      </top>
      <bottom/>
      <diagonal/>
    </border>
    <border>
      <left/>
      <right style="thin">
        <color indexed="64"/>
      </right>
      <top/>
      <bottom/>
      <diagonal/>
    </border>
    <border>
      <left/>
      <right style="thin">
        <color indexed="64"/>
      </right>
      <top/>
      <bottom style="thin">
        <color indexed="64"/>
      </bottom>
      <diagonal/>
    </border>
    <border>
      <left/>
      <right style="thin">
        <color indexed="24"/>
      </right>
      <top/>
      <bottom style="thin">
        <color indexed="2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top style="thin">
        <color indexed="24"/>
      </top>
      <bottom style="thin">
        <color indexed="24"/>
      </bottom>
      <diagonal/>
    </border>
    <border>
      <left/>
      <right style="thin">
        <color indexed="24"/>
      </right>
      <top style="thin">
        <color indexed="24"/>
      </top>
      <bottom style="thin">
        <color indexed="24"/>
      </bottom>
      <diagonal/>
    </border>
    <border>
      <left style="hair">
        <color indexed="24"/>
      </left>
      <right/>
      <top style="hair">
        <color indexed="24"/>
      </top>
      <bottom style="hair">
        <color indexed="24"/>
      </bottom>
      <diagonal/>
    </border>
    <border>
      <left/>
      <right/>
      <top style="hair">
        <color indexed="24"/>
      </top>
      <bottom style="hair">
        <color indexed="24"/>
      </bottom>
      <diagonal/>
    </border>
    <border>
      <left/>
      <right style="hair">
        <color indexed="24"/>
      </right>
      <top style="hair">
        <color indexed="24"/>
      </top>
      <bottom style="hair">
        <color indexed="2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double">
        <color indexed="64"/>
      </right>
      <top/>
      <bottom/>
      <diagonal/>
    </border>
    <border>
      <left style="double">
        <color indexed="64"/>
      </left>
      <right/>
      <top/>
      <bottom/>
      <diagonal/>
    </border>
    <border>
      <left style="thin">
        <color indexed="62"/>
      </left>
      <right/>
      <top style="dashed">
        <color indexed="64"/>
      </top>
      <bottom style="dashed">
        <color indexed="64"/>
      </bottom>
      <diagonal/>
    </border>
    <border>
      <left/>
      <right/>
      <top style="dashed">
        <color indexed="64"/>
      </top>
      <bottom style="dashed">
        <color indexed="64"/>
      </bottom>
      <diagonal/>
    </border>
    <border>
      <left/>
      <right style="thin">
        <color indexed="62"/>
      </right>
      <top style="dashed">
        <color indexed="64"/>
      </top>
      <bottom style="dashed">
        <color indexed="64"/>
      </bottom>
      <diagonal/>
    </border>
    <border>
      <left/>
      <right/>
      <top/>
      <bottom style="thin">
        <color indexed="55"/>
      </bottom>
      <diagonal/>
    </border>
    <border>
      <left style="thin">
        <color indexed="62"/>
      </left>
      <right/>
      <top style="dashed">
        <color indexed="64"/>
      </top>
      <bottom style="thin">
        <color indexed="62"/>
      </bottom>
      <diagonal/>
    </border>
    <border>
      <left/>
      <right/>
      <top style="dashed">
        <color indexed="64"/>
      </top>
      <bottom style="thin">
        <color indexed="62"/>
      </bottom>
      <diagonal/>
    </border>
    <border>
      <left/>
      <right style="thin">
        <color indexed="62"/>
      </right>
      <top style="dashed">
        <color indexed="64"/>
      </top>
      <bottom style="thin">
        <color indexed="62"/>
      </bottom>
      <diagonal/>
    </border>
    <border>
      <left/>
      <right/>
      <top style="thin">
        <color indexed="55"/>
      </top>
      <bottom style="thin">
        <color indexed="55"/>
      </bottom>
      <diagonal/>
    </border>
    <border>
      <left style="thin">
        <color indexed="55"/>
      </left>
      <right/>
      <top/>
      <bottom/>
      <diagonal/>
    </border>
    <border>
      <left style="thin">
        <color indexed="8"/>
      </left>
      <right/>
      <top style="thin">
        <color indexed="55"/>
      </top>
      <bottom/>
      <diagonal/>
    </border>
    <border>
      <left/>
      <right/>
      <top style="thin">
        <color indexed="55"/>
      </top>
      <bottom/>
      <diagonal/>
    </border>
    <border>
      <left/>
      <right/>
      <top/>
      <bottom style="dashed">
        <color theme="0" tint="-0.14993743705557422"/>
      </bottom>
      <diagonal/>
    </border>
    <border>
      <left/>
      <right/>
      <top style="dashed">
        <color theme="0" tint="-0.14993743705557422"/>
      </top>
      <bottom style="dashed">
        <color theme="0" tint="-0.14993743705557422"/>
      </bottom>
      <diagonal/>
    </border>
    <border>
      <left style="thin">
        <color rgb="FF16365C"/>
      </left>
      <right style="dashed">
        <color rgb="FFBFBFBF"/>
      </right>
      <top style="thin">
        <color rgb="FF16365C"/>
      </top>
      <bottom/>
      <diagonal/>
    </border>
    <border>
      <left style="dashed">
        <color rgb="FFBFBFBF"/>
      </left>
      <right style="dashed">
        <color rgb="FFBFBFBF"/>
      </right>
      <top style="thin">
        <color rgb="FF16365C"/>
      </top>
      <bottom/>
      <diagonal/>
    </border>
    <border>
      <left style="dashed">
        <color rgb="FFBFBFBF"/>
      </left>
      <right style="thin">
        <color rgb="FF16365C"/>
      </right>
      <top style="thin">
        <color rgb="FF16365C"/>
      </top>
      <bottom/>
      <diagonal/>
    </border>
    <border>
      <left style="thin">
        <color indexed="64"/>
      </left>
      <right style="dashed">
        <color rgb="FFBFBFBF"/>
      </right>
      <top style="thin">
        <color indexed="64"/>
      </top>
      <bottom style="dashed">
        <color rgb="FFBFBFBF"/>
      </bottom>
      <diagonal/>
    </border>
    <border>
      <left style="dashed">
        <color rgb="FFBFBFBF"/>
      </left>
      <right style="dashed">
        <color rgb="FFBFBFBF"/>
      </right>
      <top style="thin">
        <color indexed="64"/>
      </top>
      <bottom style="dashed">
        <color rgb="FFBFBFBF"/>
      </bottom>
      <diagonal/>
    </border>
    <border>
      <left style="dashed">
        <color rgb="FFBFBFBF"/>
      </left>
      <right style="thin">
        <color indexed="64"/>
      </right>
      <top style="thin">
        <color indexed="64"/>
      </top>
      <bottom style="dashed">
        <color rgb="FFBFBFBF"/>
      </bottom>
      <diagonal/>
    </border>
    <border>
      <left style="thin">
        <color indexed="64"/>
      </left>
      <right style="dashed">
        <color rgb="FFBFBFBF"/>
      </right>
      <top style="dashed">
        <color rgb="FFBFBFBF"/>
      </top>
      <bottom style="dashed">
        <color rgb="FFBFBFBF"/>
      </bottom>
      <diagonal/>
    </border>
    <border>
      <left style="dashed">
        <color rgb="FFBFBFBF"/>
      </left>
      <right style="dashed">
        <color rgb="FFBFBFBF"/>
      </right>
      <top style="dashed">
        <color rgb="FFBFBFBF"/>
      </top>
      <bottom style="dashed">
        <color rgb="FFBFBFBF"/>
      </bottom>
      <diagonal/>
    </border>
    <border>
      <left style="dashed">
        <color rgb="FFBFBFBF"/>
      </left>
      <right style="thin">
        <color indexed="64"/>
      </right>
      <top style="dashed">
        <color rgb="FFBFBFBF"/>
      </top>
      <bottom style="dashed">
        <color rgb="FFBFBFBF"/>
      </bottom>
      <diagonal/>
    </border>
    <border>
      <left style="thin">
        <color indexed="64"/>
      </left>
      <right style="dashed">
        <color rgb="FFBFBFBF"/>
      </right>
      <top style="dashed">
        <color rgb="FFBFBFBF"/>
      </top>
      <bottom style="thin">
        <color indexed="64"/>
      </bottom>
      <diagonal/>
    </border>
    <border>
      <left style="dashed">
        <color rgb="FFBFBFBF"/>
      </left>
      <right style="dashed">
        <color rgb="FFBFBFBF"/>
      </right>
      <top style="dashed">
        <color rgb="FFBFBFBF"/>
      </top>
      <bottom style="thin">
        <color indexed="64"/>
      </bottom>
      <diagonal/>
    </border>
    <border>
      <left style="dashed">
        <color rgb="FFBFBFBF"/>
      </left>
      <right style="thin">
        <color indexed="64"/>
      </right>
      <top style="dashed">
        <color rgb="FFBFBFBF"/>
      </top>
      <bottom style="thin">
        <color indexed="64"/>
      </bottom>
      <diagonal/>
    </border>
    <border>
      <left style="thin">
        <color theme="5" tint="-0.499984740745262"/>
      </left>
      <right/>
      <top style="thin">
        <color indexed="64"/>
      </top>
      <bottom style="thin">
        <color theme="5" tint="-0.499984740745262"/>
      </bottom>
      <diagonal/>
    </border>
    <border>
      <left/>
      <right/>
      <top style="thin">
        <color indexed="64"/>
      </top>
      <bottom style="thin">
        <color theme="5" tint="-0.499984740745262"/>
      </bottom>
      <diagonal/>
    </border>
    <border>
      <left/>
      <right style="thin">
        <color indexed="64"/>
      </right>
      <top style="thin">
        <color indexed="64"/>
      </top>
      <bottom style="thin">
        <color theme="5" tint="-0.499984740745262"/>
      </bottom>
      <diagonal/>
    </border>
    <border>
      <left style="thin">
        <color theme="3" tint="0.39991454817346722"/>
      </left>
      <right/>
      <top style="thin">
        <color theme="3" tint="0.39991454817346722"/>
      </top>
      <bottom style="thin">
        <color theme="3" tint="0.39991454817346722"/>
      </bottom>
      <diagonal/>
    </border>
    <border>
      <left/>
      <right/>
      <top style="thin">
        <color theme="3" tint="0.39991454817346722"/>
      </top>
      <bottom style="thin">
        <color theme="3" tint="0.39991454817346722"/>
      </bottom>
      <diagonal/>
    </border>
    <border>
      <left/>
      <right style="thin">
        <color theme="3" tint="0.39991454817346722"/>
      </right>
      <top style="thin">
        <color theme="3" tint="0.39991454817346722"/>
      </top>
      <bottom style="thin">
        <color theme="3" tint="0.39991454817346722"/>
      </bottom>
      <diagonal/>
    </border>
    <border>
      <left style="medium">
        <color theme="3" tint="0.39994506668294322"/>
      </left>
      <right/>
      <top style="medium">
        <color theme="3" tint="0.39991454817346722"/>
      </top>
      <bottom style="medium">
        <color theme="3" tint="0.39991454817346722"/>
      </bottom>
      <diagonal/>
    </border>
    <border>
      <left/>
      <right/>
      <top style="medium">
        <color theme="3" tint="0.39991454817346722"/>
      </top>
      <bottom style="medium">
        <color theme="3" tint="0.39991454817346722"/>
      </bottom>
      <diagonal/>
    </border>
    <border>
      <left/>
      <right style="medium">
        <color theme="3" tint="0.39991454817346722"/>
      </right>
      <top style="medium">
        <color theme="3" tint="0.39991454817346722"/>
      </top>
      <bottom style="medium">
        <color theme="3" tint="0.39991454817346722"/>
      </bottom>
      <diagonal/>
    </border>
    <border>
      <left style="thin">
        <color theme="3" tint="0.39985351115451523"/>
      </left>
      <right/>
      <top style="thin">
        <color theme="3" tint="0.39985351115451523"/>
      </top>
      <bottom style="thin">
        <color theme="3" tint="0.39985351115451523"/>
      </bottom>
      <diagonal/>
    </border>
    <border>
      <left/>
      <right style="thin">
        <color theme="3" tint="0.39985351115451523"/>
      </right>
      <top style="thin">
        <color theme="3" tint="0.39985351115451523"/>
      </top>
      <bottom style="thin">
        <color theme="3" tint="0.39985351115451523"/>
      </bottom>
      <diagonal/>
    </border>
    <border>
      <left style="thin">
        <color theme="3" tint="0.39994506668294322"/>
      </left>
      <right/>
      <top style="thin">
        <color theme="3" tint="0.39991454817346722"/>
      </top>
      <bottom/>
      <diagonal/>
    </border>
    <border>
      <left/>
      <right/>
      <top style="thin">
        <color theme="3" tint="0.39991454817346722"/>
      </top>
      <bottom/>
      <diagonal/>
    </border>
    <border>
      <left/>
      <right style="thin">
        <color theme="3" tint="0.39991454817346722"/>
      </right>
      <top style="thin">
        <color theme="3" tint="0.39991454817346722"/>
      </top>
      <bottom/>
      <diagonal/>
    </border>
    <border>
      <left style="thin">
        <color theme="3" tint="0.39994506668294322"/>
      </left>
      <right/>
      <top/>
      <bottom style="thin">
        <color theme="3" tint="0.39991454817346722"/>
      </bottom>
      <diagonal/>
    </border>
    <border>
      <left/>
      <right/>
      <top/>
      <bottom style="thin">
        <color theme="3" tint="0.39991454817346722"/>
      </bottom>
      <diagonal/>
    </border>
    <border>
      <left/>
      <right style="thin">
        <color theme="3" tint="0.39991454817346722"/>
      </right>
      <top/>
      <bottom style="thin">
        <color theme="3" tint="0.39991454817346722"/>
      </bottom>
      <diagonal/>
    </border>
  </borders>
  <cellStyleXfs count="5">
    <xf numFmtId="0" fontId="0" fillId="0" borderId="0"/>
    <xf numFmtId="0" fontId="30"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164" fontId="21" fillId="0" borderId="0" applyFont="0" applyFill="0" applyBorder="0" applyAlignment="0" applyProtection="0"/>
    <xf numFmtId="0" fontId="9" fillId="0" borderId="0"/>
  </cellStyleXfs>
  <cellXfs count="446">
    <xf numFmtId="0" fontId="0" fillId="0" borderId="0" xfId="0"/>
    <xf numFmtId="0" fontId="0" fillId="0" borderId="0" xfId="0" applyAlignment="1">
      <alignment vertical="center"/>
    </xf>
    <xf numFmtId="0" fontId="0" fillId="0" borderId="0" xfId="0" applyAlignment="1">
      <alignment vertical="center" wrapText="1"/>
    </xf>
    <xf numFmtId="0" fontId="0" fillId="0" borderId="0" xfId="0" applyAlignment="1">
      <alignment horizontal="center" vertical="center"/>
    </xf>
    <xf numFmtId="0" fontId="0" fillId="2" borderId="1" xfId="0" applyFill="1" applyBorder="1"/>
    <xf numFmtId="0" fontId="0" fillId="2" borderId="0" xfId="0" applyFill="1"/>
    <xf numFmtId="0" fontId="5" fillId="2" borderId="2" xfId="0" applyFont="1" applyFill="1" applyBorder="1" applyAlignment="1">
      <alignment horizontal="center" wrapText="1"/>
    </xf>
    <xf numFmtId="0" fontId="0" fillId="2" borderId="3" xfId="0" applyFill="1" applyBorder="1"/>
    <xf numFmtId="0" fontId="5" fillId="2" borderId="3" xfId="0" applyFont="1" applyFill="1" applyBorder="1" applyAlignment="1">
      <alignment horizontal="center" wrapText="1"/>
    </xf>
    <xf numFmtId="0" fontId="5" fillId="2" borderId="4" xfId="0" applyFont="1" applyFill="1" applyBorder="1" applyAlignment="1">
      <alignment horizontal="left" wrapText="1"/>
    </xf>
    <xf numFmtId="0" fontId="6" fillId="2" borderId="4" xfId="0" applyFont="1" applyFill="1" applyBorder="1" applyAlignment="1">
      <alignment horizontal="left" wrapText="1"/>
    </xf>
    <xf numFmtId="0" fontId="5" fillId="2" borderId="0" xfId="0" applyFont="1" applyFill="1" applyAlignment="1">
      <alignment horizontal="left" wrapText="1"/>
    </xf>
    <xf numFmtId="0" fontId="6" fillId="2" borderId="0" xfId="0" applyFont="1" applyFill="1" applyAlignment="1">
      <alignment horizontal="left" vertical="center" wrapText="1"/>
    </xf>
    <xf numFmtId="0" fontId="5" fillId="2" borderId="0" xfId="0" applyFont="1" applyFill="1" applyAlignment="1">
      <alignment wrapText="1"/>
    </xf>
    <xf numFmtId="0" fontId="6" fillId="2" borderId="0" xfId="0" applyFont="1" applyFill="1" applyAlignment="1">
      <alignment horizontal="left" wrapText="1"/>
    </xf>
    <xf numFmtId="0" fontId="0" fillId="2" borderId="4" xfId="0" applyFill="1" applyBorder="1"/>
    <xf numFmtId="0" fontId="0" fillId="2" borderId="5" xfId="0" applyFill="1" applyBorder="1"/>
    <xf numFmtId="0" fontId="0" fillId="2" borderId="6" xfId="0" applyFill="1" applyBorder="1"/>
    <xf numFmtId="0" fontId="5" fillId="2" borderId="0" xfId="0" applyFont="1" applyFill="1" applyAlignment="1">
      <alignment horizontal="center" vertical="center" wrapText="1"/>
    </xf>
    <xf numFmtId="0" fontId="7" fillId="2" borderId="0" xfId="0" applyFont="1" applyFill="1" applyAlignment="1">
      <alignment horizontal="center" vertical="center" wrapText="1"/>
    </xf>
    <xf numFmtId="0" fontId="23" fillId="0" borderId="7" xfId="0" applyFont="1" applyBorder="1" applyAlignment="1">
      <alignment horizontal="center" vertical="center"/>
    </xf>
    <xf numFmtId="0" fontId="11" fillId="0" borderId="0" xfId="4" applyFont="1"/>
    <xf numFmtId="0" fontId="11" fillId="0" borderId="0" xfId="4" applyFont="1" applyAlignment="1">
      <alignment wrapText="1"/>
    </xf>
    <xf numFmtId="20" fontId="11" fillId="0" borderId="0" xfId="4" applyNumberFormat="1" applyFont="1"/>
    <xf numFmtId="0" fontId="11" fillId="2" borderId="0" xfId="4" applyFont="1" applyFill="1"/>
    <xf numFmtId="0" fontId="11" fillId="0" borderId="8" xfId="4" applyFont="1" applyBorder="1"/>
    <xf numFmtId="0" fontId="11" fillId="0" borderId="1" xfId="4" applyFont="1" applyBorder="1"/>
    <xf numFmtId="0" fontId="11" fillId="0" borderId="9" xfId="4" applyFont="1" applyBorder="1"/>
    <xf numFmtId="0" fontId="11" fillId="0" borderId="10" xfId="4" applyFont="1" applyBorder="1"/>
    <xf numFmtId="0" fontId="11" fillId="3" borderId="0" xfId="4" applyFont="1" applyFill="1"/>
    <xf numFmtId="0" fontId="11" fillId="0" borderId="11" xfId="4" applyFont="1" applyBorder="1"/>
    <xf numFmtId="0" fontId="16" fillId="0" borderId="0" xfId="4" applyFont="1" applyAlignment="1">
      <alignment horizontal="right"/>
    </xf>
    <xf numFmtId="0" fontId="11" fillId="0" borderId="12" xfId="4" applyFont="1" applyBorder="1"/>
    <xf numFmtId="0" fontId="11" fillId="0" borderId="13" xfId="4" applyFont="1" applyBorder="1"/>
    <xf numFmtId="0" fontId="11" fillId="0" borderId="14" xfId="4" applyFont="1" applyBorder="1"/>
    <xf numFmtId="0" fontId="24" fillId="4" borderId="15" xfId="4" applyFont="1" applyFill="1" applyBorder="1" applyAlignment="1">
      <alignment horizontal="center" vertical="center" wrapText="1"/>
    </xf>
    <xf numFmtId="0" fontId="11" fillId="2" borderId="0" xfId="4" applyFont="1" applyFill="1" applyAlignment="1">
      <alignment wrapText="1"/>
    </xf>
    <xf numFmtId="14" fontId="11" fillId="2" borderId="0" xfId="4" applyNumberFormat="1" applyFont="1" applyFill="1" applyAlignment="1">
      <alignment horizontal="center"/>
    </xf>
    <xf numFmtId="21" fontId="11" fillId="2" borderId="0" xfId="4" applyNumberFormat="1" applyFont="1" applyFill="1" applyAlignment="1">
      <alignment horizontal="center"/>
    </xf>
    <xf numFmtId="0" fontId="11" fillId="2" borderId="0" xfId="4" applyFont="1" applyFill="1" applyAlignment="1">
      <alignment horizontal="center" wrapText="1"/>
    </xf>
    <xf numFmtId="0" fontId="25" fillId="0" borderId="0" xfId="0" applyFont="1" applyAlignment="1">
      <alignment vertical="center" wrapText="1"/>
    </xf>
    <xf numFmtId="0" fontId="0" fillId="5" borderId="0" xfId="0" applyFill="1" applyAlignment="1">
      <alignment vertical="center"/>
    </xf>
    <xf numFmtId="0" fontId="0" fillId="2" borderId="13" xfId="0" applyFill="1" applyBorder="1"/>
    <xf numFmtId="0" fontId="24" fillId="4" borderId="16" xfId="4" applyFont="1" applyFill="1" applyBorder="1" applyAlignment="1">
      <alignment horizontal="center" vertical="center" wrapText="1"/>
    </xf>
    <xf numFmtId="0" fontId="12" fillId="2" borderId="0" xfId="4" applyFont="1" applyFill="1" applyAlignment="1">
      <alignment horizontal="center" wrapText="1"/>
    </xf>
    <xf numFmtId="0" fontId="13" fillId="6" borderId="0" xfId="4" applyFont="1" applyFill="1" applyAlignment="1">
      <alignment horizontal="center" wrapText="1"/>
    </xf>
    <xf numFmtId="0" fontId="11" fillId="2" borderId="10" xfId="4" applyFont="1" applyFill="1" applyBorder="1"/>
    <xf numFmtId="0" fontId="11" fillId="2" borderId="11" xfId="4" applyFont="1" applyFill="1" applyBorder="1"/>
    <xf numFmtId="0" fontId="11" fillId="0" borderId="10" xfId="4" applyFont="1" applyBorder="1" applyAlignment="1">
      <alignment wrapText="1"/>
    </xf>
    <xf numFmtId="0" fontId="11" fillId="0" borderId="11" xfId="4" applyFont="1" applyBorder="1" applyAlignment="1">
      <alignment wrapText="1"/>
    </xf>
    <xf numFmtId="0" fontId="26" fillId="5" borderId="17" xfId="4" applyFont="1" applyFill="1" applyBorder="1" applyAlignment="1">
      <alignment wrapText="1"/>
    </xf>
    <xf numFmtId="0" fontId="16" fillId="0" borderId="0" xfId="4" applyFont="1" applyAlignment="1">
      <alignment horizontal="right" vertical="center"/>
    </xf>
    <xf numFmtId="0" fontId="0" fillId="8" borderId="0" xfId="0" applyFill="1"/>
    <xf numFmtId="0" fontId="15" fillId="3" borderId="0" xfId="4" applyFont="1" applyFill="1"/>
    <xf numFmtId="0" fontId="27" fillId="2" borderId="0" xfId="0" applyFont="1" applyFill="1" applyAlignment="1">
      <alignment horizontal="left" vertical="center"/>
    </xf>
    <xf numFmtId="0" fontId="11" fillId="0" borderId="0" xfId="4" applyFont="1" applyAlignment="1">
      <alignment vertical="center" wrapText="1"/>
    </xf>
    <xf numFmtId="0" fontId="1" fillId="0" borderId="0" xfId="0" applyFont="1" applyAlignment="1">
      <alignment vertical="center"/>
    </xf>
    <xf numFmtId="9" fontId="0" fillId="0" borderId="0" xfId="0" applyNumberFormat="1" applyAlignment="1">
      <alignment vertical="center"/>
    </xf>
    <xf numFmtId="0" fontId="11" fillId="9" borderId="18" xfId="4" applyFont="1" applyFill="1" applyBorder="1" applyAlignment="1" applyProtection="1">
      <alignment horizontal="left" vertical="center"/>
      <protection locked="0"/>
    </xf>
    <xf numFmtId="22" fontId="11" fillId="0" borderId="15" xfId="4" applyNumberFormat="1" applyFont="1" applyBorder="1" applyAlignment="1" applyProtection="1">
      <alignment horizontal="center"/>
      <protection locked="0"/>
    </xf>
    <xf numFmtId="21" fontId="11" fillId="0" borderId="15" xfId="4" applyNumberFormat="1" applyFont="1" applyBorder="1" applyAlignment="1" applyProtection="1">
      <alignment horizontal="center"/>
      <protection locked="0"/>
    </xf>
    <xf numFmtId="0" fontId="11" fillId="0" borderId="15" xfId="4" applyFont="1" applyBorder="1" applyAlignment="1" applyProtection="1">
      <alignment horizontal="center" wrapText="1"/>
      <protection locked="0"/>
    </xf>
    <xf numFmtId="165" fontId="11" fillId="9" borderId="18" xfId="4" applyNumberFormat="1" applyFont="1" applyFill="1" applyBorder="1" applyAlignment="1" applyProtection="1">
      <alignment horizontal="center"/>
      <protection locked="0"/>
    </xf>
    <xf numFmtId="0" fontId="11" fillId="9" borderId="15" xfId="4" applyFont="1" applyFill="1" applyBorder="1" applyAlignment="1" applyProtection="1">
      <alignment horizontal="left" vertical="center"/>
      <protection locked="0"/>
    </xf>
    <xf numFmtId="165" fontId="11" fillId="9" borderId="15" xfId="4" applyNumberFormat="1" applyFont="1" applyFill="1" applyBorder="1" applyAlignment="1" applyProtection="1">
      <alignment horizontal="center"/>
      <protection locked="0"/>
    </xf>
    <xf numFmtId="0" fontId="11" fillId="0" borderId="15" xfId="4" applyFont="1" applyBorder="1" applyAlignment="1" applyProtection="1">
      <alignment horizontal="left" wrapText="1"/>
      <protection locked="0"/>
    </xf>
    <xf numFmtId="0" fontId="11" fillId="0" borderId="15" xfId="4" applyFont="1" applyBorder="1" applyProtection="1">
      <protection locked="0"/>
    </xf>
    <xf numFmtId="0" fontId="11" fillId="0" borderId="15" xfId="4" applyFont="1" applyBorder="1" applyAlignment="1" applyProtection="1">
      <alignment horizontal="center"/>
      <protection locked="0"/>
    </xf>
    <xf numFmtId="0" fontId="12" fillId="0" borderId="16" xfId="4" applyFont="1" applyBorder="1" applyAlignment="1" applyProtection="1">
      <alignment horizontal="center" wrapText="1"/>
      <protection locked="0"/>
    </xf>
    <xf numFmtId="0" fontId="11" fillId="0" borderId="19" xfId="4" applyFont="1" applyBorder="1" applyAlignment="1" applyProtection="1">
      <alignment horizontal="left" wrapText="1"/>
      <protection locked="0"/>
    </xf>
    <xf numFmtId="0" fontId="11" fillId="19" borderId="0" xfId="4" applyFont="1" applyFill="1" applyAlignment="1" applyProtection="1">
      <alignment horizontal="center" vertical="center" wrapText="1"/>
      <protection locked="0"/>
    </xf>
    <xf numFmtId="0" fontId="11" fillId="19" borderId="0" xfId="4" applyFont="1" applyFill="1" applyAlignment="1">
      <alignment vertical="center" wrapText="1"/>
    </xf>
    <xf numFmtId="0" fontId="11" fillId="0" borderId="10" xfId="4" applyFont="1" applyBorder="1" applyProtection="1">
      <protection locked="0"/>
    </xf>
    <xf numFmtId="0" fontId="11" fillId="0" borderId="0" xfId="4" applyFont="1" applyProtection="1">
      <protection locked="0"/>
    </xf>
    <xf numFmtId="0" fontId="20" fillId="0" borderId="20" xfId="4" applyFont="1" applyBorder="1" applyProtection="1">
      <protection locked="0"/>
    </xf>
    <xf numFmtId="0" fontId="11" fillId="0" borderId="21" xfId="4" applyFont="1" applyBorder="1" applyProtection="1">
      <protection locked="0"/>
    </xf>
    <xf numFmtId="0" fontId="11" fillId="0" borderId="22" xfId="4" applyFont="1" applyBorder="1" applyProtection="1">
      <protection locked="0"/>
    </xf>
    <xf numFmtId="0" fontId="11" fillId="0" borderId="11" xfId="4" applyFont="1" applyBorder="1" applyProtection="1">
      <protection locked="0"/>
    </xf>
    <xf numFmtId="0" fontId="46" fillId="2" borderId="0" xfId="0" applyFont="1" applyFill="1"/>
    <xf numFmtId="0" fontId="46" fillId="8" borderId="0" xfId="0" applyFont="1" applyFill="1"/>
    <xf numFmtId="0" fontId="0" fillId="19" borderId="0" xfId="0" applyFill="1"/>
    <xf numFmtId="0" fontId="11" fillId="0" borderId="15" xfId="4" applyFont="1" applyBorder="1" applyAlignment="1" applyProtection="1">
      <alignment wrapText="1"/>
      <protection locked="0"/>
    </xf>
    <xf numFmtId="0" fontId="13" fillId="4" borderId="23" xfId="4" applyFont="1" applyFill="1" applyBorder="1" applyAlignment="1" applyProtection="1">
      <alignment horizontal="center" wrapText="1"/>
      <protection locked="0"/>
    </xf>
    <xf numFmtId="0" fontId="5" fillId="19" borderId="0" xfId="0" applyFont="1" applyFill="1" applyAlignment="1" applyProtection="1">
      <alignment vertical="top" wrapText="1"/>
      <protection locked="0"/>
    </xf>
    <xf numFmtId="0" fontId="5" fillId="19" borderId="0" xfId="0" applyFont="1" applyFill="1" applyAlignment="1">
      <alignment wrapText="1"/>
    </xf>
    <xf numFmtId="0" fontId="6" fillId="19" borderId="0" xfId="0" applyFont="1" applyFill="1" applyAlignment="1">
      <alignment horizontal="left" wrapText="1"/>
    </xf>
    <xf numFmtId="0" fontId="0" fillId="2" borderId="24" xfId="0" applyFill="1" applyBorder="1"/>
    <xf numFmtId="0" fontId="0" fillId="2" borderId="25" xfId="0" applyFill="1" applyBorder="1"/>
    <xf numFmtId="0" fontId="0" fillId="2" borderId="26" xfId="0" applyFill="1" applyBorder="1"/>
    <xf numFmtId="0" fontId="0" fillId="2" borderId="27" xfId="0" applyFill="1" applyBorder="1"/>
    <xf numFmtId="0" fontId="46" fillId="2" borderId="28" xfId="0" applyFont="1" applyFill="1" applyBorder="1"/>
    <xf numFmtId="0" fontId="1" fillId="0" borderId="0" xfId="0" applyFont="1" applyAlignment="1">
      <alignment vertical="center" wrapText="1"/>
    </xf>
    <xf numFmtId="0" fontId="1" fillId="0" borderId="0" xfId="0" applyFont="1" applyAlignment="1">
      <alignment horizontal="center" vertical="center"/>
    </xf>
    <xf numFmtId="49" fontId="2" fillId="19" borderId="0" xfId="0" applyNumberFormat="1" applyFont="1" applyFill="1" applyAlignment="1" applyProtection="1">
      <alignment vertical="top" wrapText="1"/>
      <protection locked="0" hidden="1"/>
    </xf>
    <xf numFmtId="0" fontId="46" fillId="19" borderId="0" xfId="0" applyFont="1" applyFill="1"/>
    <xf numFmtId="0" fontId="49" fillId="3" borderId="29" xfId="0" applyFont="1" applyFill="1" applyBorder="1" applyAlignment="1">
      <alignment horizontal="center" vertical="top" wrapText="1"/>
    </xf>
    <xf numFmtId="0" fontId="49" fillId="3" borderId="30" xfId="0" applyFont="1" applyFill="1" applyBorder="1" applyAlignment="1">
      <alignment horizontal="center" vertical="top" wrapText="1"/>
    </xf>
    <xf numFmtId="0" fontId="49" fillId="3" borderId="31" xfId="0" applyFont="1" applyFill="1" applyBorder="1" applyAlignment="1">
      <alignment horizontal="center" vertical="top" wrapText="1"/>
    </xf>
    <xf numFmtId="0" fontId="50" fillId="10" borderId="32" xfId="0" applyFont="1" applyFill="1" applyBorder="1" applyAlignment="1">
      <alignment horizontal="center" vertical="center" wrapText="1"/>
    </xf>
    <xf numFmtId="0" fontId="50" fillId="20" borderId="17" xfId="0" applyFont="1" applyFill="1" applyBorder="1" applyAlignment="1">
      <alignment horizontal="center" vertical="center" wrapText="1"/>
    </xf>
    <xf numFmtId="0" fontId="50" fillId="21" borderId="17" xfId="0" applyFont="1" applyFill="1" applyBorder="1" applyAlignment="1">
      <alignment horizontal="center" vertical="center" wrapText="1"/>
    </xf>
    <xf numFmtId="0" fontId="50" fillId="11" borderId="17" xfId="0" applyFont="1" applyFill="1" applyBorder="1" applyAlignment="1">
      <alignment horizontal="center" vertical="center" wrapText="1"/>
    </xf>
    <xf numFmtId="0" fontId="50" fillId="12" borderId="17" xfId="0" applyFont="1" applyFill="1" applyBorder="1" applyAlignment="1">
      <alignment horizontal="center" vertical="center" wrapText="1"/>
    </xf>
    <xf numFmtId="0" fontId="50" fillId="22" borderId="17" xfId="0" applyFont="1" applyFill="1" applyBorder="1" applyAlignment="1">
      <alignment horizontal="center" vertical="center" wrapText="1"/>
    </xf>
    <xf numFmtId="0" fontId="50" fillId="13" borderId="17" xfId="0" applyFont="1" applyFill="1" applyBorder="1" applyAlignment="1">
      <alignment horizontal="center" vertical="center" wrapText="1"/>
    </xf>
    <xf numFmtId="0" fontId="51" fillId="19" borderId="0" xfId="0" applyFont="1" applyFill="1" applyAlignment="1">
      <alignment horizontal="left"/>
    </xf>
    <xf numFmtId="0" fontId="52" fillId="19" borderId="0" xfId="0" applyFont="1" applyFill="1" applyAlignment="1">
      <alignment horizontal="center"/>
    </xf>
    <xf numFmtId="0" fontId="13" fillId="14" borderId="18" xfId="4" applyFont="1" applyFill="1" applyBorder="1" applyProtection="1">
      <protection locked="0"/>
    </xf>
    <xf numFmtId="0" fontId="13" fillId="14" borderId="15" xfId="4" applyFont="1" applyFill="1" applyBorder="1" applyProtection="1">
      <protection locked="0"/>
    </xf>
    <xf numFmtId="21" fontId="11" fillId="12" borderId="0" xfId="4" applyNumberFormat="1" applyFont="1" applyFill="1" applyProtection="1">
      <protection locked="0"/>
    </xf>
    <xf numFmtId="0" fontId="0" fillId="19" borderId="0" xfId="0" applyFill="1" applyAlignment="1">
      <alignment vertical="center"/>
    </xf>
    <xf numFmtId="0" fontId="6" fillId="2" borderId="33" xfId="0" applyFont="1" applyFill="1" applyBorder="1" applyAlignment="1" applyProtection="1">
      <alignment horizontal="center" vertical="center" wrapText="1"/>
      <protection hidden="1"/>
    </xf>
    <xf numFmtId="0" fontId="53" fillId="2" borderId="0" xfId="0" applyFont="1" applyFill="1"/>
    <xf numFmtId="0" fontId="54" fillId="2" borderId="0" xfId="0" applyFont="1" applyFill="1"/>
    <xf numFmtId="0" fontId="6" fillId="2" borderId="0" xfId="0" applyFont="1" applyFill="1" applyAlignment="1">
      <alignment horizontal="center" vertical="center"/>
    </xf>
    <xf numFmtId="0" fontId="48" fillId="0" borderId="0" xfId="0" applyFont="1" applyAlignment="1">
      <alignment vertical="center" wrapText="1"/>
    </xf>
    <xf numFmtId="0" fontId="0" fillId="2" borderId="0" xfId="0" applyFill="1" applyAlignment="1">
      <alignment vertical="center"/>
    </xf>
    <xf numFmtId="0" fontId="53" fillId="2" borderId="0" xfId="0" applyFont="1" applyFill="1" applyAlignment="1">
      <alignment vertical="center"/>
    </xf>
    <xf numFmtId="0" fontId="0" fillId="8" borderId="0" xfId="0" applyFill="1" applyAlignment="1">
      <alignment vertical="center"/>
    </xf>
    <xf numFmtId="0" fontId="7" fillId="2" borderId="0" xfId="0" applyFont="1" applyFill="1" applyAlignment="1">
      <alignment vertical="center" wrapText="1"/>
    </xf>
    <xf numFmtId="0" fontId="7" fillId="2" borderId="0" xfId="0" applyFont="1" applyFill="1" applyAlignment="1">
      <alignment horizontal="left" vertical="center" wrapText="1"/>
    </xf>
    <xf numFmtId="0" fontId="6" fillId="2" borderId="0" xfId="0" applyFont="1" applyFill="1" applyAlignment="1" applyProtection="1">
      <alignment horizontal="center" vertical="center" wrapText="1"/>
      <protection hidden="1"/>
    </xf>
    <xf numFmtId="0" fontId="3" fillId="19" borderId="0" xfId="0" applyFont="1" applyFill="1" applyAlignment="1">
      <alignment vertical="center" wrapText="1"/>
    </xf>
    <xf numFmtId="0" fontId="0" fillId="2" borderId="0" xfId="0" applyFill="1" applyAlignment="1">
      <alignment horizontal="left"/>
    </xf>
    <xf numFmtId="0" fontId="0" fillId="2" borderId="4" xfId="0" applyFill="1" applyBorder="1" applyAlignment="1">
      <alignment horizontal="left"/>
    </xf>
    <xf numFmtId="0" fontId="3" fillId="23" borderId="0" xfId="0" applyFont="1" applyFill="1" applyAlignment="1">
      <alignment vertical="center" wrapText="1"/>
    </xf>
    <xf numFmtId="0" fontId="0" fillId="23" borderId="0" xfId="0" applyFill="1"/>
    <xf numFmtId="0" fontId="0" fillId="19" borderId="34" xfId="0" applyFill="1" applyBorder="1"/>
    <xf numFmtId="0" fontId="6" fillId="2" borderId="0" xfId="0" applyFont="1" applyFill="1" applyAlignment="1" applyProtection="1">
      <alignment vertical="center" wrapText="1"/>
      <protection hidden="1"/>
    </xf>
    <xf numFmtId="0" fontId="0" fillId="19" borderId="0" xfId="0" applyFill="1" applyAlignment="1">
      <alignment vertical="center" wrapText="1"/>
    </xf>
    <xf numFmtId="0" fontId="55" fillId="2" borderId="0" xfId="0" applyFont="1" applyFill="1" applyAlignment="1">
      <alignment horizontal="left" vertical="center"/>
    </xf>
    <xf numFmtId="0" fontId="48" fillId="19" borderId="35" xfId="0" applyFont="1" applyFill="1" applyBorder="1" applyAlignment="1">
      <alignment horizontal="center" vertical="center"/>
    </xf>
    <xf numFmtId="0" fontId="0" fillId="19" borderId="36" xfId="0" applyFill="1" applyBorder="1" applyAlignment="1">
      <alignment horizontal="justify" vertical="center"/>
    </xf>
    <xf numFmtId="0" fontId="0" fillId="19" borderId="36" xfId="0" applyFill="1" applyBorder="1" applyAlignment="1">
      <alignment vertical="center" wrapText="1"/>
    </xf>
    <xf numFmtId="0" fontId="0" fillId="24" borderId="0" xfId="0" applyFill="1"/>
    <xf numFmtId="0" fontId="0" fillId="0" borderId="0" xfId="0" applyAlignment="1">
      <alignment horizontal="center" vertical="center" wrapText="1"/>
    </xf>
    <xf numFmtId="0" fontId="3" fillId="19" borderId="0" xfId="0" applyFont="1" applyFill="1" applyAlignment="1">
      <alignment horizontal="left" vertical="center" wrapText="1"/>
    </xf>
    <xf numFmtId="0" fontId="46" fillId="2" borderId="0" xfId="0" applyFont="1" applyFill="1" applyProtection="1">
      <protection locked="0"/>
    </xf>
    <xf numFmtId="0" fontId="56" fillId="19" borderId="0" xfId="0" applyFont="1" applyFill="1"/>
    <xf numFmtId="0" fontId="0" fillId="25" borderId="0" xfId="0" applyFill="1" applyAlignment="1">
      <alignment vertical="center" wrapText="1"/>
    </xf>
    <xf numFmtId="0" fontId="46" fillId="2" borderId="0" xfId="0" applyFont="1" applyFill="1" applyAlignment="1" applyProtection="1">
      <alignment vertical="center"/>
      <protection locked="0"/>
    </xf>
    <xf numFmtId="0" fontId="57" fillId="19" borderId="0" xfId="0" applyFont="1" applyFill="1" applyAlignment="1" applyProtection="1">
      <alignment vertical="top" wrapText="1"/>
      <protection locked="0"/>
    </xf>
    <xf numFmtId="0" fontId="0" fillId="19" borderId="24" xfId="0" applyFill="1" applyBorder="1"/>
    <xf numFmtId="0" fontId="0" fillId="19" borderId="37" xfId="0" applyFill="1" applyBorder="1"/>
    <xf numFmtId="0" fontId="56" fillId="19" borderId="37" xfId="0" applyFont="1" applyFill="1" applyBorder="1" applyAlignment="1" applyProtection="1">
      <alignment vertical="top" wrapText="1"/>
      <protection locked="0"/>
    </xf>
    <xf numFmtId="0" fontId="56" fillId="19" borderId="26" xfId="0" applyFont="1" applyFill="1" applyBorder="1" applyAlignment="1" applyProtection="1">
      <alignment vertical="top" wrapText="1"/>
      <protection locked="0"/>
    </xf>
    <xf numFmtId="0" fontId="5" fillId="19" borderId="27" xfId="0" applyFont="1" applyFill="1" applyBorder="1" applyAlignment="1" applyProtection="1">
      <alignment vertical="top" wrapText="1"/>
      <protection locked="0"/>
    </xf>
    <xf numFmtId="0" fontId="0" fillId="19" borderId="27" xfId="0" applyFill="1" applyBorder="1"/>
    <xf numFmtId="0" fontId="11" fillId="25" borderId="0" xfId="4" applyFont="1" applyFill="1" applyAlignment="1" applyProtection="1">
      <alignment horizontal="left" vertical="center"/>
      <protection locked="0"/>
    </xf>
    <xf numFmtId="0" fontId="28" fillId="0" borderId="0" xfId="4" applyFont="1" applyAlignment="1">
      <alignment horizontal="center"/>
    </xf>
    <xf numFmtId="0" fontId="14" fillId="26" borderId="0" xfId="4" applyFont="1" applyFill="1" applyAlignment="1" applyProtection="1">
      <alignment horizontal="left" vertical="center"/>
      <protection hidden="1"/>
    </xf>
    <xf numFmtId="0" fontId="14" fillId="26" borderId="0" xfId="4" applyFont="1" applyFill="1" applyAlignment="1">
      <alignment horizontal="left" vertical="center"/>
    </xf>
    <xf numFmtId="0" fontId="17" fillId="26" borderId="0" xfId="4" applyFont="1" applyFill="1" applyAlignment="1">
      <alignment horizontal="left"/>
    </xf>
    <xf numFmtId="0" fontId="10" fillId="26" borderId="0" xfId="4" applyFont="1" applyFill="1" applyAlignment="1">
      <alignment horizontal="left"/>
    </xf>
    <xf numFmtId="0" fontId="11" fillId="0" borderId="0" xfId="4" applyFont="1" applyAlignment="1" applyProtection="1">
      <alignment horizontal="center"/>
      <protection locked="0"/>
    </xf>
    <xf numFmtId="0" fontId="11" fillId="0" borderId="0" xfId="4" applyFont="1" applyAlignment="1" applyProtection="1">
      <alignment horizontal="center" wrapText="1"/>
      <protection locked="0"/>
    </xf>
    <xf numFmtId="0" fontId="12" fillId="0" borderId="0" xfId="4" applyFont="1" applyAlignment="1" applyProtection="1">
      <alignment horizontal="center" wrapText="1"/>
      <protection locked="0"/>
    </xf>
    <xf numFmtId="0" fontId="41" fillId="0" borderId="15" xfId="4" applyFont="1" applyBorder="1" applyAlignment="1" applyProtection="1">
      <alignment horizontal="left" wrapText="1"/>
      <protection locked="0"/>
    </xf>
    <xf numFmtId="0" fontId="0" fillId="19" borderId="4" xfId="0" applyFill="1" applyBorder="1"/>
    <xf numFmtId="0" fontId="5" fillId="19" borderId="0" xfId="0" applyFont="1" applyFill="1" applyAlignment="1" applyProtection="1">
      <alignment horizontal="center" vertical="top" wrapText="1"/>
      <protection locked="0"/>
    </xf>
    <xf numFmtId="0" fontId="5" fillId="19" borderId="0" xfId="0" applyFont="1" applyFill="1" applyAlignment="1" applyProtection="1">
      <alignment horizontal="justify" vertical="top" wrapText="1"/>
      <protection locked="0"/>
    </xf>
    <xf numFmtId="0" fontId="42" fillId="19" borderId="73" xfId="0" applyFont="1" applyFill="1" applyBorder="1" applyAlignment="1">
      <alignment horizontal="left" vertical="center" wrapText="1"/>
    </xf>
    <xf numFmtId="0" fontId="3" fillId="19" borderId="73" xfId="0" applyFont="1" applyFill="1" applyBorder="1" applyAlignment="1">
      <alignment vertical="center" wrapText="1"/>
    </xf>
    <xf numFmtId="0" fontId="3" fillId="23" borderId="73" xfId="0" applyFont="1" applyFill="1" applyBorder="1" applyAlignment="1">
      <alignment vertical="center" wrapText="1"/>
    </xf>
    <xf numFmtId="0" fontId="0" fillId="23" borderId="73" xfId="0" applyFill="1" applyBorder="1"/>
    <xf numFmtId="0" fontId="42" fillId="19" borderId="74" xfId="0" applyFont="1" applyFill="1" applyBorder="1" applyAlignment="1">
      <alignment horizontal="left" vertical="center" wrapText="1"/>
    </xf>
    <xf numFmtId="0" fontId="3" fillId="19" borderId="74" xfId="0" applyFont="1" applyFill="1" applyBorder="1" applyAlignment="1">
      <alignment vertical="center" wrapText="1"/>
    </xf>
    <xf numFmtId="0" fontId="3" fillId="23" borderId="74" xfId="0" applyFont="1" applyFill="1" applyBorder="1" applyAlignment="1">
      <alignment vertical="center" wrapText="1"/>
    </xf>
    <xf numFmtId="0" fontId="0" fillId="23" borderId="74" xfId="0" applyFill="1" applyBorder="1"/>
    <xf numFmtId="0" fontId="13" fillId="4" borderId="38" xfId="4" applyFont="1" applyFill="1" applyBorder="1" applyAlignment="1" applyProtection="1">
      <alignment horizontal="center" wrapText="1"/>
      <protection locked="0"/>
    </xf>
    <xf numFmtId="0" fontId="10" fillId="0" borderId="0" xfId="4" applyFont="1" applyAlignment="1">
      <alignment horizontal="center"/>
    </xf>
    <xf numFmtId="0" fontId="24" fillId="4" borderId="23" xfId="4" applyFont="1" applyFill="1" applyBorder="1" applyAlignment="1">
      <alignment vertical="center" wrapText="1"/>
    </xf>
    <xf numFmtId="0" fontId="46" fillId="2" borderId="28" xfId="0" applyFont="1" applyFill="1" applyBorder="1" applyProtection="1">
      <protection locked="0"/>
    </xf>
    <xf numFmtId="164" fontId="11" fillId="0" borderId="15" xfId="3" applyFont="1" applyFill="1" applyBorder="1" applyAlignment="1" applyProtection="1">
      <alignment horizontal="center"/>
      <protection locked="0"/>
    </xf>
    <xf numFmtId="13" fontId="11" fillId="0" borderId="15" xfId="3" applyNumberFormat="1" applyFont="1" applyFill="1" applyBorder="1" applyAlignment="1" applyProtection="1">
      <alignment horizontal="center"/>
      <protection locked="0"/>
    </xf>
    <xf numFmtId="164" fontId="12" fillId="10" borderId="0" xfId="3" applyFont="1" applyFill="1" applyBorder="1" applyAlignment="1">
      <alignment horizontal="center"/>
    </xf>
    <xf numFmtId="0" fontId="13" fillId="4" borderId="0" xfId="4" applyFont="1" applyFill="1" applyAlignment="1" applyProtection="1">
      <alignment horizontal="center" wrapText="1"/>
      <protection locked="0"/>
    </xf>
    <xf numFmtId="0" fontId="11" fillId="0" borderId="0" xfId="4" applyFont="1" applyAlignment="1" applyProtection="1">
      <alignment horizontal="left" wrapText="1"/>
      <protection locked="0"/>
    </xf>
    <xf numFmtId="164" fontId="11" fillId="0" borderId="0" xfId="3" applyFont="1" applyFill="1" applyBorder="1" applyAlignment="1" applyProtection="1">
      <alignment horizontal="center"/>
      <protection locked="0"/>
    </xf>
    <xf numFmtId="0" fontId="3" fillId="19" borderId="74" xfId="0" applyFont="1" applyFill="1" applyBorder="1" applyAlignment="1">
      <alignment horizontal="left" vertical="center" wrapText="1"/>
    </xf>
    <xf numFmtId="0" fontId="3" fillId="19" borderId="73" xfId="0" applyFont="1" applyFill="1" applyBorder="1" applyAlignment="1">
      <alignment horizontal="left" vertical="center" wrapText="1" indent="1"/>
    </xf>
    <xf numFmtId="0" fontId="0" fillId="2" borderId="11" xfId="0" applyFill="1" applyBorder="1"/>
    <xf numFmtId="0" fontId="47" fillId="2" borderId="0" xfId="0" applyFont="1" applyFill="1"/>
    <xf numFmtId="0" fontId="47" fillId="2" borderId="1" xfId="0" applyFont="1" applyFill="1" applyBorder="1"/>
    <xf numFmtId="0" fontId="47" fillId="2" borderId="9" xfId="0" applyFont="1" applyFill="1" applyBorder="1"/>
    <xf numFmtId="0" fontId="47" fillId="2" borderId="11" xfId="0" applyFont="1" applyFill="1" applyBorder="1"/>
    <xf numFmtId="0" fontId="58" fillId="2" borderId="3" xfId="0" applyFont="1" applyFill="1" applyBorder="1" applyAlignment="1">
      <alignment horizontal="center" wrapText="1"/>
    </xf>
    <xf numFmtId="0" fontId="58" fillId="2" borderId="39" xfId="0" applyFont="1" applyFill="1" applyBorder="1" applyAlignment="1">
      <alignment horizontal="center" wrapText="1"/>
    </xf>
    <xf numFmtId="0" fontId="58" fillId="19" borderId="0" xfId="0" applyFont="1" applyFill="1" applyAlignment="1">
      <alignment wrapText="1"/>
    </xf>
    <xf numFmtId="0" fontId="58" fillId="2" borderId="28" xfId="0" applyFont="1" applyFill="1" applyBorder="1" applyAlignment="1">
      <alignment wrapText="1"/>
    </xf>
    <xf numFmtId="0" fontId="58" fillId="19" borderId="0" xfId="0" applyFont="1" applyFill="1" applyAlignment="1">
      <alignment horizontal="left" wrapText="1"/>
    </xf>
    <xf numFmtId="0" fontId="59" fillId="19" borderId="0" xfId="0" applyFont="1" applyFill="1" applyAlignment="1">
      <alignment horizontal="left" wrapText="1"/>
    </xf>
    <xf numFmtId="1" fontId="47" fillId="2" borderId="28" xfId="0" applyNumberFormat="1" applyFont="1" applyFill="1" applyBorder="1"/>
    <xf numFmtId="0" fontId="47" fillId="19" borderId="0" xfId="0" applyFont="1" applyFill="1"/>
    <xf numFmtId="0" fontId="47" fillId="2" borderId="28" xfId="0" applyFont="1" applyFill="1" applyBorder="1"/>
    <xf numFmtId="0" fontId="58" fillId="19" borderId="0" xfId="0" applyFont="1" applyFill="1" applyAlignment="1" applyProtection="1">
      <alignment horizontal="justify" vertical="top" wrapText="1"/>
      <protection locked="0"/>
    </xf>
    <xf numFmtId="0" fontId="47" fillId="19" borderId="0" xfId="0" applyFont="1" applyFill="1" applyAlignment="1">
      <alignment vertical="center" wrapText="1"/>
    </xf>
    <xf numFmtId="0" fontId="58" fillId="19" borderId="0" xfId="0" applyFont="1" applyFill="1" applyAlignment="1" applyProtection="1">
      <alignment horizontal="center" vertical="top" wrapText="1"/>
      <protection locked="0"/>
    </xf>
    <xf numFmtId="0" fontId="58" fillId="19" borderId="0" xfId="0" applyFont="1" applyFill="1" applyAlignment="1" applyProtection="1">
      <alignment vertical="top" wrapText="1"/>
      <protection locked="0"/>
    </xf>
    <xf numFmtId="0" fontId="47" fillId="19" borderId="40" xfId="0" applyFont="1" applyFill="1" applyBorder="1" applyAlignment="1" applyProtection="1">
      <alignment vertical="top" wrapText="1"/>
      <protection locked="0"/>
    </xf>
    <xf numFmtId="0" fontId="47" fillId="19" borderId="28" xfId="0" applyFont="1" applyFill="1" applyBorder="1"/>
    <xf numFmtId="0" fontId="47" fillId="19" borderId="11" xfId="0" applyFont="1" applyFill="1" applyBorder="1"/>
    <xf numFmtId="0" fontId="47" fillId="19" borderId="27" xfId="0" applyFont="1" applyFill="1" applyBorder="1"/>
    <xf numFmtId="0" fontId="47" fillId="19" borderId="41" xfId="0" applyFont="1" applyFill="1" applyBorder="1" applyAlignment="1" applyProtection="1">
      <alignment vertical="top" wrapText="1"/>
      <protection locked="0"/>
    </xf>
    <xf numFmtId="0" fontId="47" fillId="2" borderId="6" xfId="0" applyFont="1" applyFill="1" applyBorder="1"/>
    <xf numFmtId="0" fontId="47" fillId="2" borderId="42" xfId="0" applyFont="1" applyFill="1" applyBorder="1"/>
    <xf numFmtId="0" fontId="47" fillId="2" borderId="0" xfId="0" applyFont="1" applyFill="1" applyAlignment="1">
      <alignment vertical="center"/>
    </xf>
    <xf numFmtId="0" fontId="47" fillId="2" borderId="11" xfId="0" applyFont="1" applyFill="1" applyBorder="1" applyAlignment="1">
      <alignment vertical="center"/>
    </xf>
    <xf numFmtId="0" fontId="59" fillId="19" borderId="0" xfId="0" applyFont="1" applyFill="1" applyProtection="1">
      <protection hidden="1"/>
    </xf>
    <xf numFmtId="0" fontId="59" fillId="2" borderId="0" xfId="0" applyFont="1" applyFill="1"/>
    <xf numFmtId="0" fontId="59" fillId="19" borderId="11" xfId="0" applyFont="1" applyFill="1" applyBorder="1" applyProtection="1">
      <protection hidden="1"/>
    </xf>
    <xf numFmtId="0" fontId="47" fillId="2" borderId="25" xfId="0" applyFont="1" applyFill="1" applyBorder="1"/>
    <xf numFmtId="0" fontId="47" fillId="2" borderId="43" xfId="0" applyFont="1" applyFill="1" applyBorder="1"/>
    <xf numFmtId="0" fontId="47" fillId="2" borderId="40" xfId="0" applyFont="1" applyFill="1" applyBorder="1"/>
    <xf numFmtId="0" fontId="47" fillId="2" borderId="27" xfId="0" applyFont="1" applyFill="1" applyBorder="1"/>
    <xf numFmtId="0" fontId="47" fillId="0" borderId="41" xfId="0" applyFont="1" applyBorder="1"/>
    <xf numFmtId="49" fontId="60" fillId="19" borderId="0" xfId="0" applyNumberFormat="1" applyFont="1" applyFill="1"/>
    <xf numFmtId="49" fontId="60" fillId="19" borderId="0" xfId="0" applyNumberFormat="1" applyFont="1" applyFill="1" applyAlignment="1" applyProtection="1">
      <alignment vertical="top" wrapText="1"/>
      <protection hidden="1"/>
    </xf>
    <xf numFmtId="0" fontId="47" fillId="2" borderId="13" xfId="0" applyFont="1" applyFill="1" applyBorder="1"/>
    <xf numFmtId="0" fontId="47" fillId="2" borderId="14" xfId="0" applyFont="1" applyFill="1" applyBorder="1"/>
    <xf numFmtId="0" fontId="47" fillId="8" borderId="0" xfId="0" applyFont="1" applyFill="1"/>
    <xf numFmtId="0" fontId="61" fillId="19" borderId="0" xfId="0" applyFont="1" applyFill="1" applyAlignment="1">
      <alignment vertical="center" wrapText="1"/>
    </xf>
    <xf numFmtId="0" fontId="62" fillId="27" borderId="0" xfId="4" applyFont="1" applyFill="1"/>
    <xf numFmtId="0" fontId="40" fillId="4" borderId="23" xfId="4" applyFont="1" applyFill="1" applyBorder="1" applyAlignment="1">
      <alignment vertical="center" wrapText="1"/>
    </xf>
    <xf numFmtId="0" fontId="40" fillId="4" borderId="15" xfId="4" applyFont="1" applyFill="1" applyBorder="1" applyAlignment="1">
      <alignment vertical="center" wrapText="1"/>
    </xf>
    <xf numFmtId="0" fontId="13" fillId="15" borderId="0" xfId="4" applyFont="1" applyFill="1"/>
    <xf numFmtId="0" fontId="17" fillId="13" borderId="0" xfId="4" applyFont="1" applyFill="1"/>
    <xf numFmtId="0" fontId="63" fillId="28" borderId="0" xfId="4" applyFont="1" applyFill="1"/>
    <xf numFmtId="0" fontId="3" fillId="19" borderId="74" xfId="0" applyFont="1" applyFill="1" applyBorder="1" applyAlignment="1">
      <alignment horizontal="left" vertical="center" wrapText="1" indent="3"/>
    </xf>
    <xf numFmtId="0" fontId="5" fillId="23" borderId="0" xfId="0" applyFont="1" applyFill="1" applyAlignment="1" applyProtection="1">
      <alignment horizontal="center" vertical="top" wrapText="1"/>
      <protection locked="0"/>
    </xf>
    <xf numFmtId="0" fontId="46" fillId="2" borderId="8" xfId="0" applyFont="1" applyFill="1" applyBorder="1"/>
    <xf numFmtId="0" fontId="46" fillId="2" borderId="10" xfId="0" applyFont="1" applyFill="1" applyBorder="1"/>
    <xf numFmtId="0" fontId="46" fillId="19" borderId="10" xfId="0" applyFont="1" applyFill="1" applyBorder="1"/>
    <xf numFmtId="0" fontId="46" fillId="2" borderId="10" xfId="0" applyFont="1" applyFill="1" applyBorder="1" applyAlignment="1">
      <alignment vertical="center"/>
    </xf>
    <xf numFmtId="0" fontId="46" fillId="2" borderId="12" xfId="0" applyFont="1" applyFill="1" applyBorder="1"/>
    <xf numFmtId="0" fontId="46" fillId="2" borderId="11" xfId="0" applyFont="1" applyFill="1" applyBorder="1"/>
    <xf numFmtId="0" fontId="46" fillId="19" borderId="0" xfId="0" applyFont="1" applyFill="1" applyAlignment="1" applyProtection="1">
      <alignment vertical="top" wrapText="1"/>
      <protection locked="0"/>
    </xf>
    <xf numFmtId="0" fontId="46" fillId="2" borderId="0" xfId="0" applyFont="1" applyFill="1" applyAlignment="1" applyProtection="1">
      <alignment vertical="center" wrapText="1"/>
      <protection locked="0"/>
    </xf>
    <xf numFmtId="0" fontId="64" fillId="2" borderId="0" xfId="0" applyFont="1" applyFill="1"/>
    <xf numFmtId="0" fontId="64" fillId="19" borderId="0" xfId="0" applyFont="1" applyFill="1"/>
    <xf numFmtId="0" fontId="46" fillId="19" borderId="11" xfId="0" applyFont="1" applyFill="1" applyBorder="1"/>
    <xf numFmtId="0" fontId="65" fillId="19" borderId="0" xfId="0" applyFont="1" applyFill="1"/>
    <xf numFmtId="0" fontId="65" fillId="19" borderId="0" xfId="0" applyFont="1" applyFill="1" applyProtection="1">
      <protection hidden="1"/>
    </xf>
    <xf numFmtId="0" fontId="11" fillId="23" borderId="0" xfId="4" applyFont="1" applyFill="1" applyAlignment="1" applyProtection="1">
      <alignment vertical="center" wrapText="1"/>
      <protection hidden="1"/>
    </xf>
    <xf numFmtId="22" fontId="16" fillId="0" borderId="23" xfId="4" applyNumberFormat="1" applyFont="1" applyBorder="1" applyAlignment="1" applyProtection="1">
      <alignment horizontal="center" vertical="center"/>
      <protection locked="0"/>
    </xf>
    <xf numFmtId="0" fontId="66" fillId="29" borderId="75" xfId="0" applyFont="1" applyFill="1" applyBorder="1" applyAlignment="1">
      <alignment horizontal="left" vertical="center" wrapText="1" readingOrder="1"/>
    </xf>
    <xf numFmtId="0" fontId="66" fillId="29" borderId="76" xfId="0" applyFont="1" applyFill="1" applyBorder="1" applyAlignment="1">
      <alignment horizontal="left" vertical="center" wrapText="1" readingOrder="1"/>
    </xf>
    <xf numFmtId="0" fontId="66" fillId="29" borderId="77" xfId="0" applyFont="1" applyFill="1" applyBorder="1" applyAlignment="1">
      <alignment horizontal="left" vertical="center" wrapText="1" readingOrder="1"/>
    </xf>
    <xf numFmtId="0" fontId="67" fillId="30" borderId="78" xfId="0" applyFont="1" applyFill="1" applyBorder="1" applyAlignment="1" applyProtection="1">
      <alignment horizontal="left" vertical="center" wrapText="1" readingOrder="1"/>
      <protection locked="0"/>
    </xf>
    <xf numFmtId="0" fontId="68" fillId="30" borderId="79" xfId="0" applyFont="1" applyFill="1" applyBorder="1" applyAlignment="1" applyProtection="1">
      <alignment horizontal="left" vertical="center" wrapText="1" readingOrder="1"/>
      <protection locked="0"/>
    </xf>
    <xf numFmtId="0" fontId="68" fillId="30" borderId="80" xfId="0" applyFont="1" applyFill="1" applyBorder="1" applyAlignment="1" applyProtection="1">
      <alignment horizontal="left" vertical="center" wrapText="1" readingOrder="1"/>
      <protection locked="0"/>
    </xf>
    <xf numFmtId="0" fontId="67" fillId="30" borderId="81" xfId="0" applyFont="1" applyFill="1" applyBorder="1" applyAlignment="1" applyProtection="1">
      <alignment horizontal="left" vertical="center" wrapText="1" readingOrder="1"/>
      <protection locked="0"/>
    </xf>
    <xf numFmtId="0" fontId="68" fillId="30" borderId="82" xfId="0" applyFont="1" applyFill="1" applyBorder="1" applyAlignment="1" applyProtection="1">
      <alignment horizontal="left" vertical="center" wrapText="1" readingOrder="1"/>
      <protection locked="0"/>
    </xf>
    <xf numFmtId="0" fontId="68" fillId="30" borderId="83" xfId="0" applyFont="1" applyFill="1" applyBorder="1" applyAlignment="1" applyProtection="1">
      <alignment horizontal="left" vertical="center" wrapText="1" readingOrder="1"/>
      <protection locked="0"/>
    </xf>
    <xf numFmtId="0" fontId="67" fillId="30" borderId="84" xfId="0" applyFont="1" applyFill="1" applyBorder="1" applyAlignment="1" applyProtection="1">
      <alignment horizontal="left" vertical="center" wrapText="1" readingOrder="1"/>
      <protection locked="0"/>
    </xf>
    <xf numFmtId="0" fontId="68" fillId="30" borderId="85" xfId="0" applyFont="1" applyFill="1" applyBorder="1" applyAlignment="1" applyProtection="1">
      <alignment horizontal="left" vertical="center" wrapText="1" readingOrder="1"/>
      <protection locked="0"/>
    </xf>
    <xf numFmtId="0" fontId="68" fillId="30" borderId="86" xfId="0" applyFont="1" applyFill="1" applyBorder="1" applyAlignment="1" applyProtection="1">
      <alignment horizontal="left" vertical="center" wrapText="1" readingOrder="1"/>
      <protection locked="0"/>
    </xf>
    <xf numFmtId="22" fontId="11" fillId="31" borderId="15" xfId="4" applyNumberFormat="1" applyFont="1" applyFill="1" applyBorder="1" applyAlignment="1" applyProtection="1">
      <alignment horizontal="center"/>
      <protection locked="0"/>
    </xf>
    <xf numFmtId="22" fontId="11" fillId="31" borderId="0" xfId="4" applyNumberFormat="1" applyFont="1" applyFill="1" applyAlignment="1" applyProtection="1">
      <alignment horizontal="center"/>
      <protection locked="0"/>
    </xf>
    <xf numFmtId="0" fontId="30" fillId="19" borderId="17" xfId="1" applyFill="1" applyBorder="1" applyAlignment="1" applyProtection="1">
      <alignment wrapText="1"/>
    </xf>
    <xf numFmtId="0" fontId="69" fillId="19" borderId="0" xfId="0" applyFont="1" applyFill="1" applyAlignment="1">
      <alignment vertical="center" wrapText="1"/>
    </xf>
    <xf numFmtId="0" fontId="11" fillId="9" borderId="18" xfId="4" applyFont="1" applyFill="1" applyBorder="1" applyAlignment="1" applyProtection="1">
      <alignment horizontal="left" vertical="center" wrapText="1"/>
      <protection locked="0"/>
    </xf>
    <xf numFmtId="164" fontId="11" fillId="12" borderId="0" xfId="4" applyNumberFormat="1" applyFont="1" applyFill="1" applyProtection="1">
      <protection locked="0"/>
    </xf>
    <xf numFmtId="0" fontId="0" fillId="25" borderId="24" xfId="0" applyFill="1" applyBorder="1" applyAlignment="1">
      <alignment horizontal="left" vertical="center" wrapText="1"/>
    </xf>
    <xf numFmtId="0" fontId="0" fillId="25" borderId="25" xfId="0" applyFill="1" applyBorder="1" applyAlignment="1">
      <alignment horizontal="left" vertical="center" wrapText="1"/>
    </xf>
    <xf numFmtId="0" fontId="0" fillId="25" borderId="43" xfId="0" applyFill="1" applyBorder="1" applyAlignment="1">
      <alignment horizontal="left" vertical="center" wrapText="1"/>
    </xf>
    <xf numFmtId="0" fontId="0" fillId="25" borderId="37" xfId="0" applyFill="1" applyBorder="1" applyAlignment="1">
      <alignment horizontal="left" vertical="center" wrapText="1"/>
    </xf>
    <xf numFmtId="0" fontId="0" fillId="25" borderId="0" xfId="0" applyFill="1" applyAlignment="1">
      <alignment horizontal="left" vertical="center" wrapText="1"/>
    </xf>
    <xf numFmtId="0" fontId="0" fillId="25" borderId="40" xfId="0" applyFill="1" applyBorder="1" applyAlignment="1">
      <alignment horizontal="left" vertical="center" wrapText="1"/>
    </xf>
    <xf numFmtId="0" fontId="0" fillId="25" borderId="26" xfId="0" applyFill="1" applyBorder="1" applyAlignment="1">
      <alignment horizontal="left" vertical="center" wrapText="1"/>
    </xf>
    <xf numFmtId="0" fontId="0" fillId="25" borderId="27" xfId="0" applyFill="1" applyBorder="1" applyAlignment="1">
      <alignment horizontal="left" vertical="center" wrapText="1"/>
    </xf>
    <xf numFmtId="0" fontId="0" fillId="25" borderId="41" xfId="0" applyFill="1" applyBorder="1" applyAlignment="1">
      <alignment horizontal="left" vertical="center" wrapText="1"/>
    </xf>
    <xf numFmtId="0" fontId="70" fillId="0" borderId="0" xfId="0" applyFont="1" applyAlignment="1">
      <alignment horizontal="left" vertical="center"/>
    </xf>
    <xf numFmtId="0" fontId="0" fillId="33" borderId="37" xfId="0" applyFill="1" applyBorder="1" applyAlignment="1">
      <alignment horizontal="justify" vertical="center" wrapText="1"/>
    </xf>
    <xf numFmtId="0" fontId="0" fillId="33" borderId="0" xfId="0" applyFill="1" applyAlignment="1">
      <alignment horizontal="justify" vertical="center" wrapText="1"/>
    </xf>
    <xf numFmtId="0" fontId="0" fillId="33" borderId="40" xfId="0" applyFill="1" applyBorder="1" applyAlignment="1">
      <alignment horizontal="justify" vertical="center" wrapText="1"/>
    </xf>
    <xf numFmtId="0" fontId="48" fillId="33" borderId="37" xfId="0" applyFont="1" applyFill="1" applyBorder="1" applyAlignment="1">
      <alignment horizontal="justify" vertical="center" wrapText="1"/>
    </xf>
    <xf numFmtId="0" fontId="48" fillId="33" borderId="0" xfId="0" applyFont="1" applyFill="1" applyAlignment="1">
      <alignment horizontal="justify" vertical="center" wrapText="1"/>
    </xf>
    <xf numFmtId="0" fontId="48" fillId="33" borderId="40" xfId="0" applyFont="1" applyFill="1" applyBorder="1" applyAlignment="1">
      <alignment horizontal="justify" vertical="center" wrapText="1"/>
    </xf>
    <xf numFmtId="0" fontId="73" fillId="8" borderId="0" xfId="0" applyFont="1" applyFill="1" applyAlignment="1">
      <alignment horizontal="center"/>
    </xf>
    <xf numFmtId="0" fontId="72" fillId="17" borderId="37" xfId="0" applyFont="1" applyFill="1" applyBorder="1" applyAlignment="1">
      <alignment horizontal="left" vertical="top" wrapText="1"/>
    </xf>
    <xf numFmtId="0" fontId="72" fillId="17" borderId="0" xfId="0" applyFont="1" applyFill="1" applyAlignment="1">
      <alignment horizontal="left" vertical="top" wrapText="1"/>
    </xf>
    <xf numFmtId="0" fontId="72" fillId="17" borderId="40" xfId="0" applyFont="1" applyFill="1" applyBorder="1" applyAlignment="1">
      <alignment horizontal="left" vertical="top" wrapText="1"/>
    </xf>
    <xf numFmtId="0" fontId="72" fillId="12" borderId="35" xfId="0" applyFont="1" applyFill="1" applyBorder="1" applyAlignment="1">
      <alignment horizontal="left" vertical="top" wrapText="1"/>
    </xf>
    <xf numFmtId="0" fontId="72" fillId="12" borderId="46" xfId="0" applyFont="1" applyFill="1" applyBorder="1" applyAlignment="1">
      <alignment horizontal="left" vertical="top" wrapText="1"/>
    </xf>
    <xf numFmtId="0" fontId="72" fillId="12" borderId="36" xfId="0" applyFont="1" applyFill="1" applyBorder="1" applyAlignment="1">
      <alignment horizontal="left" vertical="top" wrapText="1"/>
    </xf>
    <xf numFmtId="0" fontId="50" fillId="0" borderId="47" xfId="0" applyFont="1" applyBorder="1" applyAlignment="1">
      <alignment horizontal="justify" vertical="top" wrapText="1"/>
    </xf>
    <xf numFmtId="0" fontId="50" fillId="0" borderId="48" xfId="0" applyFont="1" applyBorder="1" applyAlignment="1">
      <alignment horizontal="justify" vertical="top" wrapText="1"/>
    </xf>
    <xf numFmtId="0" fontId="50" fillId="0" borderId="35" xfId="0" applyFont="1" applyBorder="1" applyAlignment="1">
      <alignment horizontal="justify" vertical="top" wrapText="1"/>
    </xf>
    <xf numFmtId="0" fontId="50" fillId="0" borderId="36" xfId="0" applyFont="1" applyBorder="1" applyAlignment="1">
      <alignment horizontal="justify" vertical="top" wrapText="1"/>
    </xf>
    <xf numFmtId="0" fontId="50" fillId="0" borderId="26" xfId="0" applyFont="1" applyBorder="1" applyAlignment="1">
      <alignment horizontal="justify" vertical="top" wrapText="1"/>
    </xf>
    <xf numFmtId="0" fontId="50" fillId="0" borderId="41" xfId="0" applyFont="1" applyBorder="1" applyAlignment="1">
      <alignment horizontal="justify" vertical="top" wrapText="1"/>
    </xf>
    <xf numFmtId="0" fontId="70" fillId="32" borderId="24" xfId="0" applyFont="1" applyFill="1" applyBorder="1" applyAlignment="1">
      <alignment horizontal="left" vertical="center"/>
    </xf>
    <xf numFmtId="0" fontId="70" fillId="32" borderId="25" xfId="0" applyFont="1" applyFill="1" applyBorder="1" applyAlignment="1">
      <alignment horizontal="left" vertical="center"/>
    </xf>
    <xf numFmtId="0" fontId="70" fillId="32" borderId="43" xfId="0" applyFont="1" applyFill="1" applyBorder="1" applyAlignment="1">
      <alignment horizontal="left" vertical="center"/>
    </xf>
    <xf numFmtId="0" fontId="71" fillId="25" borderId="0" xfId="0" applyFont="1" applyFill="1" applyAlignment="1">
      <alignment horizontal="center"/>
    </xf>
    <xf numFmtId="0" fontId="48" fillId="33" borderId="26" xfId="0" applyFont="1" applyFill="1" applyBorder="1" applyAlignment="1">
      <alignment horizontal="justify" vertical="center" wrapText="1"/>
    </xf>
    <xf numFmtId="0" fontId="48" fillId="33" borderId="27" xfId="0" applyFont="1" applyFill="1" applyBorder="1" applyAlignment="1">
      <alignment horizontal="justify" vertical="center" wrapText="1"/>
    </xf>
    <xf numFmtId="0" fontId="48" fillId="33" borderId="41" xfId="0" applyFont="1" applyFill="1" applyBorder="1" applyAlignment="1">
      <alignment horizontal="justify" vertical="center" wrapText="1"/>
    </xf>
    <xf numFmtId="0" fontId="52" fillId="27" borderId="0" xfId="0" applyFont="1" applyFill="1" applyAlignment="1">
      <alignment horizontal="center"/>
    </xf>
    <xf numFmtId="0" fontId="49" fillId="3" borderId="44" xfId="0" applyFont="1" applyFill="1" applyBorder="1" applyAlignment="1">
      <alignment horizontal="center" vertical="top" wrapText="1"/>
    </xf>
    <xf numFmtId="0" fontId="49" fillId="3" borderId="45" xfId="0" applyFont="1" applyFill="1" applyBorder="1" applyAlignment="1">
      <alignment horizontal="center" vertical="top" wrapText="1"/>
    </xf>
    <xf numFmtId="0" fontId="50" fillId="0" borderId="37" xfId="0" applyFont="1" applyBorder="1" applyAlignment="1">
      <alignment horizontal="justify" vertical="top" wrapText="1"/>
    </xf>
    <xf numFmtId="0" fontId="50" fillId="0" borderId="40" xfId="0" applyFont="1" applyBorder="1" applyAlignment="1">
      <alignment horizontal="justify" vertical="top" wrapText="1"/>
    </xf>
    <xf numFmtId="0" fontId="0" fillId="31" borderId="87" xfId="0" applyFill="1" applyBorder="1" applyAlignment="1">
      <alignment horizontal="justify" vertical="top" wrapText="1"/>
    </xf>
    <xf numFmtId="0" fontId="0" fillId="31" borderId="88" xfId="0" applyFill="1" applyBorder="1" applyAlignment="1">
      <alignment horizontal="justify" vertical="top" wrapText="1"/>
    </xf>
    <xf numFmtId="0" fontId="0" fillId="31" borderId="89" xfId="0" applyFill="1" applyBorder="1" applyAlignment="1">
      <alignment horizontal="justify" vertical="top" wrapText="1"/>
    </xf>
    <xf numFmtId="0" fontId="72" fillId="16" borderId="35" xfId="0" applyFont="1" applyFill="1" applyBorder="1" applyAlignment="1">
      <alignment horizontal="left" vertical="top" wrapText="1"/>
    </xf>
    <xf numFmtId="0" fontId="72" fillId="16" borderId="46" xfId="0" applyFont="1" applyFill="1" applyBorder="1" applyAlignment="1">
      <alignment horizontal="left" vertical="top" wrapText="1"/>
    </xf>
    <xf numFmtId="0" fontId="72" fillId="16" borderId="36" xfId="0" applyFont="1" applyFill="1" applyBorder="1" applyAlignment="1">
      <alignment horizontal="left" vertical="top" wrapText="1"/>
    </xf>
    <xf numFmtId="0" fontId="4" fillId="2" borderId="0" xfId="0" applyFont="1" applyFill="1" applyAlignment="1">
      <alignment horizontal="center" vertical="center" wrapText="1"/>
    </xf>
    <xf numFmtId="0" fontId="71" fillId="19" borderId="0" xfId="0" applyFont="1" applyFill="1" applyAlignment="1">
      <alignment horizontal="left" wrapText="1"/>
    </xf>
    <xf numFmtId="0" fontId="5" fillId="23" borderId="7" xfId="0" applyFont="1" applyFill="1" applyBorder="1" applyAlignment="1" applyProtection="1">
      <alignment horizontal="justify" vertical="center" wrapText="1"/>
      <protection locked="0"/>
    </xf>
    <xf numFmtId="0" fontId="5" fillId="23" borderId="49" xfId="0" applyFont="1" applyFill="1" applyBorder="1" applyAlignment="1" applyProtection="1">
      <alignment horizontal="justify" vertical="center" wrapText="1"/>
      <protection locked="0"/>
    </xf>
    <xf numFmtId="0" fontId="5" fillId="23" borderId="50" xfId="0" applyFont="1" applyFill="1" applyBorder="1" applyAlignment="1" applyProtection="1">
      <alignment horizontal="justify" vertical="center" wrapText="1"/>
      <protection locked="0"/>
    </xf>
    <xf numFmtId="0" fontId="3" fillId="19" borderId="73" xfId="0" applyFont="1" applyFill="1" applyBorder="1" applyAlignment="1">
      <alignment horizontal="left" vertical="center" wrapText="1" indent="1"/>
    </xf>
    <xf numFmtId="0" fontId="22" fillId="19" borderId="0" xfId="0" applyFont="1" applyFill="1" applyAlignment="1">
      <alignment horizontal="left" vertical="top" wrapText="1"/>
    </xf>
    <xf numFmtId="0" fontId="6" fillId="2" borderId="0" xfId="0" applyFont="1" applyFill="1" applyAlignment="1">
      <alignment horizontal="center" vertical="center"/>
    </xf>
    <xf numFmtId="0" fontId="56" fillId="19" borderId="0" xfId="0" applyFont="1" applyFill="1" applyAlignment="1">
      <alignment horizontal="justify" vertical="center" wrapText="1"/>
    </xf>
    <xf numFmtId="0" fontId="7" fillId="2" borderId="49" xfId="0" applyFont="1" applyFill="1" applyBorder="1" applyAlignment="1">
      <alignment vertical="center" wrapText="1"/>
    </xf>
    <xf numFmtId="0" fontId="7" fillId="2" borderId="50" xfId="0" applyFont="1" applyFill="1" applyBorder="1" applyAlignment="1">
      <alignment vertical="center" wrapText="1"/>
    </xf>
    <xf numFmtId="0" fontId="7" fillId="2" borderId="49" xfId="0" applyFont="1" applyFill="1" applyBorder="1" applyAlignment="1">
      <alignment horizontal="center" vertical="center" wrapText="1"/>
    </xf>
    <xf numFmtId="0" fontId="7" fillId="2" borderId="50" xfId="0" applyFont="1" applyFill="1" applyBorder="1" applyAlignment="1">
      <alignment horizontal="center" vertical="center" wrapText="1"/>
    </xf>
    <xf numFmtId="0" fontId="6" fillId="19" borderId="93" xfId="0" applyFont="1" applyFill="1" applyBorder="1" applyAlignment="1" applyProtection="1">
      <alignment horizontal="center"/>
      <protection hidden="1"/>
    </xf>
    <xf numFmtId="0" fontId="6" fillId="19" borderId="94" xfId="0" applyFont="1" applyFill="1" applyBorder="1" applyAlignment="1" applyProtection="1">
      <alignment horizontal="center"/>
      <protection hidden="1"/>
    </xf>
    <xf numFmtId="0" fontId="6" fillId="19" borderId="95" xfId="0" applyFont="1" applyFill="1" applyBorder="1" applyAlignment="1" applyProtection="1">
      <alignment horizontal="center"/>
      <protection hidden="1"/>
    </xf>
    <xf numFmtId="0" fontId="56" fillId="2" borderId="0" xfId="0" applyFont="1" applyFill="1" applyAlignment="1">
      <alignment horizontal="justify" vertical="center"/>
    </xf>
    <xf numFmtId="0" fontId="3" fillId="19" borderId="73" xfId="0" applyFont="1" applyFill="1" applyBorder="1" applyAlignment="1">
      <alignment horizontal="left" vertical="center" wrapText="1"/>
    </xf>
    <xf numFmtId="0" fontId="7" fillId="23" borderId="5" xfId="0" applyFont="1" applyFill="1" applyBorder="1" applyAlignment="1" applyProtection="1">
      <alignment horizontal="left" vertical="center" wrapText="1"/>
      <protection locked="0"/>
    </xf>
    <xf numFmtId="0" fontId="7" fillId="23" borderId="6" xfId="0" applyFont="1" applyFill="1" applyBorder="1" applyAlignment="1" applyProtection="1">
      <alignment horizontal="left" vertical="center" wrapText="1"/>
      <protection locked="0"/>
    </xf>
    <xf numFmtId="0" fontId="7" fillId="23" borderId="42" xfId="0" applyFont="1" applyFill="1" applyBorder="1" applyAlignment="1" applyProtection="1">
      <alignment horizontal="left" vertical="center" wrapText="1"/>
      <protection locked="0"/>
    </xf>
    <xf numFmtId="0" fontId="5" fillId="19" borderId="0" xfId="0" applyFont="1" applyFill="1" applyAlignment="1" applyProtection="1">
      <alignment horizontal="left" vertical="top" wrapText="1"/>
      <protection locked="0"/>
    </xf>
    <xf numFmtId="0" fontId="5" fillId="19" borderId="40" xfId="0" applyFont="1" applyFill="1" applyBorder="1" applyAlignment="1" applyProtection="1">
      <alignment horizontal="left" vertical="top" wrapText="1"/>
      <protection locked="0"/>
    </xf>
    <xf numFmtId="0" fontId="5" fillId="23" borderId="96" xfId="0" applyFont="1" applyFill="1" applyBorder="1" applyAlignment="1" applyProtection="1">
      <alignment horizontal="center" vertical="top" wrapText="1"/>
      <protection locked="0"/>
    </xf>
    <xf numFmtId="0" fontId="5" fillId="23" borderId="97" xfId="0" applyFont="1" applyFill="1" applyBorder="1" applyAlignment="1" applyProtection="1">
      <alignment horizontal="center" vertical="top" wrapText="1"/>
      <protection locked="0"/>
    </xf>
    <xf numFmtId="0" fontId="5" fillId="2" borderId="4" xfId="0" applyFont="1" applyFill="1" applyBorder="1" applyAlignment="1">
      <alignment horizontal="left" vertical="center" wrapText="1"/>
    </xf>
    <xf numFmtId="0" fontId="5" fillId="2" borderId="0" xfId="0" applyFont="1" applyFill="1" applyAlignment="1">
      <alignment horizontal="left" vertical="center" wrapText="1"/>
    </xf>
    <xf numFmtId="0" fontId="5" fillId="2" borderId="28" xfId="0" applyFont="1" applyFill="1" applyBorder="1" applyAlignment="1">
      <alignment horizontal="left" vertical="center" wrapText="1"/>
    </xf>
    <xf numFmtId="0" fontId="38" fillId="3" borderId="7" xfId="0" applyFont="1" applyFill="1" applyBorder="1" applyAlignment="1">
      <alignment horizontal="center" vertical="center"/>
    </xf>
    <xf numFmtId="0" fontId="38" fillId="3" borderId="49" xfId="0" applyFont="1" applyFill="1" applyBorder="1" applyAlignment="1">
      <alignment horizontal="center" vertical="center"/>
    </xf>
    <xf numFmtId="0" fontId="38" fillId="3" borderId="50" xfId="0" applyFont="1" applyFill="1" applyBorder="1" applyAlignment="1">
      <alignment horizontal="center" vertical="center"/>
    </xf>
    <xf numFmtId="49" fontId="2" fillId="23" borderId="54" xfId="0" applyNumberFormat="1" applyFont="1" applyFill="1" applyBorder="1" applyAlignment="1" applyProtection="1">
      <alignment horizontal="left" vertical="center" wrapText="1"/>
      <protection locked="0" hidden="1"/>
    </xf>
    <xf numFmtId="49" fontId="2" fillId="23" borderId="55" xfId="0" applyNumberFormat="1" applyFont="1" applyFill="1" applyBorder="1" applyAlignment="1" applyProtection="1">
      <alignment horizontal="left" vertical="center" wrapText="1"/>
      <protection locked="0" hidden="1"/>
    </xf>
    <xf numFmtId="49" fontId="2" fillId="23" borderId="56" xfId="0" applyNumberFormat="1" applyFont="1" applyFill="1" applyBorder="1" applyAlignment="1" applyProtection="1">
      <alignment horizontal="left" vertical="center" wrapText="1"/>
      <protection locked="0" hidden="1"/>
    </xf>
    <xf numFmtId="49" fontId="2" fillId="23" borderId="57" xfId="0" applyNumberFormat="1" applyFont="1" applyFill="1" applyBorder="1" applyAlignment="1" applyProtection="1">
      <alignment horizontal="left" vertical="center" wrapText="1"/>
      <protection locked="0" hidden="1"/>
    </xf>
    <xf numFmtId="49" fontId="2" fillId="23" borderId="58" xfId="0" applyNumberFormat="1" applyFont="1" applyFill="1" applyBorder="1" applyAlignment="1" applyProtection="1">
      <alignment horizontal="left" vertical="center" wrapText="1"/>
      <protection locked="0" hidden="1"/>
    </xf>
    <xf numFmtId="49" fontId="2" fillId="23" borderId="59" xfId="0" applyNumberFormat="1" applyFont="1" applyFill="1" applyBorder="1" applyAlignment="1" applyProtection="1">
      <alignment horizontal="left" vertical="center" wrapText="1"/>
      <protection locked="0" hidden="1"/>
    </xf>
    <xf numFmtId="0" fontId="6" fillId="2" borderId="51" xfId="0" applyFont="1" applyFill="1" applyBorder="1" applyAlignment="1" applyProtection="1">
      <alignment horizontal="center" vertical="center" wrapText="1"/>
      <protection hidden="1"/>
    </xf>
    <xf numFmtId="0" fontId="6" fillId="2" borderId="52" xfId="0" applyFont="1" applyFill="1" applyBorder="1" applyAlignment="1" applyProtection="1">
      <alignment horizontal="center" vertical="center" wrapText="1"/>
      <protection hidden="1"/>
    </xf>
    <xf numFmtId="0" fontId="6" fillId="2" borderId="53" xfId="0" applyFont="1" applyFill="1" applyBorder="1" applyAlignment="1" applyProtection="1">
      <alignment horizontal="center" vertical="center" wrapText="1"/>
      <protection hidden="1"/>
    </xf>
    <xf numFmtId="0" fontId="7" fillId="23" borderId="7" xfId="0" applyFont="1" applyFill="1" applyBorder="1" applyAlignment="1" applyProtection="1">
      <alignment horizontal="left" vertical="center" wrapText="1"/>
      <protection locked="0"/>
    </xf>
    <xf numFmtId="0" fontId="7" fillId="23" borderId="49" xfId="0" applyFont="1" applyFill="1" applyBorder="1" applyAlignment="1" applyProtection="1">
      <alignment horizontal="left" vertical="center" wrapText="1"/>
      <protection locked="0"/>
    </xf>
    <xf numFmtId="0" fontId="7" fillId="23" borderId="50" xfId="0" applyFont="1" applyFill="1" applyBorder="1" applyAlignment="1" applyProtection="1">
      <alignment horizontal="left" vertical="center" wrapText="1"/>
      <protection locked="0"/>
    </xf>
    <xf numFmtId="0" fontId="7" fillId="2" borderId="49" xfId="0" applyFont="1" applyFill="1" applyBorder="1" applyAlignment="1">
      <alignment horizontal="left" vertical="center" wrapText="1"/>
    </xf>
    <xf numFmtId="0" fontId="7" fillId="2" borderId="50" xfId="0" applyFont="1" applyFill="1" applyBorder="1" applyAlignment="1">
      <alignment horizontal="left" vertical="center" wrapText="1"/>
    </xf>
    <xf numFmtId="0" fontId="56" fillId="19" borderId="0" xfId="0" applyFont="1" applyFill="1" applyAlignment="1">
      <alignment horizontal="justify" vertical="top" wrapText="1"/>
    </xf>
    <xf numFmtId="0" fontId="0" fillId="2" borderId="0" xfId="0" applyFill="1" applyAlignment="1">
      <alignment horizontal="justify" vertical="top" wrapText="1"/>
    </xf>
    <xf numFmtId="0" fontId="3" fillId="19" borderId="25" xfId="0" applyFont="1" applyFill="1" applyBorder="1" applyAlignment="1">
      <alignment horizontal="left" vertical="center" wrapText="1"/>
    </xf>
    <xf numFmtId="0" fontId="3" fillId="19" borderId="43" xfId="0" applyFont="1" applyFill="1" applyBorder="1" applyAlignment="1">
      <alignment horizontal="left" vertical="center" wrapText="1"/>
    </xf>
    <xf numFmtId="0" fontId="57" fillId="19" borderId="0" xfId="0" applyFont="1" applyFill="1" applyAlignment="1" applyProtection="1">
      <alignment horizontal="left" vertical="top" wrapText="1"/>
      <protection locked="0"/>
    </xf>
    <xf numFmtId="0" fontId="57" fillId="19" borderId="40" xfId="0" applyFont="1" applyFill="1" applyBorder="1" applyAlignment="1" applyProtection="1">
      <alignment horizontal="left" vertical="top" wrapText="1"/>
      <protection locked="0"/>
    </xf>
    <xf numFmtId="0" fontId="3" fillId="19" borderId="74" xfId="0" applyFont="1" applyFill="1" applyBorder="1" applyAlignment="1">
      <alignment horizontal="left" vertical="center" wrapText="1"/>
    </xf>
    <xf numFmtId="0" fontId="7" fillId="23" borderId="2" xfId="0" applyFont="1" applyFill="1" applyBorder="1" applyAlignment="1" applyProtection="1">
      <alignment horizontal="left" vertical="center" wrapText="1"/>
      <protection locked="0"/>
    </xf>
    <xf numFmtId="0" fontId="7" fillId="23" borderId="3" xfId="0" applyFont="1" applyFill="1" applyBorder="1" applyAlignment="1" applyProtection="1">
      <alignment horizontal="left" vertical="center" wrapText="1"/>
      <protection locked="0"/>
    </xf>
    <xf numFmtId="0" fontId="7" fillId="23" borderId="39" xfId="0" applyFont="1" applyFill="1" applyBorder="1" applyAlignment="1" applyProtection="1">
      <alignment horizontal="left" vertical="center" wrapText="1"/>
      <protection locked="0"/>
    </xf>
    <xf numFmtId="0" fontId="5" fillId="23" borderId="98" xfId="0" applyFont="1" applyFill="1" applyBorder="1" applyAlignment="1" applyProtection="1">
      <alignment horizontal="center" vertical="top" wrapText="1"/>
      <protection locked="0"/>
    </xf>
    <xf numFmtId="0" fontId="5" fillId="23" borderId="99" xfId="0" applyFont="1" applyFill="1" applyBorder="1" applyAlignment="1" applyProtection="1">
      <alignment horizontal="center" vertical="top" wrapText="1"/>
      <protection locked="0"/>
    </xf>
    <xf numFmtId="0" fontId="5" fillId="23" borderId="100" xfId="0" applyFont="1" applyFill="1" applyBorder="1" applyAlignment="1" applyProtection="1">
      <alignment horizontal="center" vertical="top" wrapText="1"/>
      <protection locked="0"/>
    </xf>
    <xf numFmtId="0" fontId="5" fillId="23" borderId="101" xfId="0" applyFont="1" applyFill="1" applyBorder="1" applyAlignment="1" applyProtection="1">
      <alignment horizontal="center" vertical="top" wrapText="1"/>
      <protection locked="0"/>
    </xf>
    <xf numFmtId="0" fontId="5" fillId="23" borderId="102" xfId="0" applyFont="1" applyFill="1" applyBorder="1" applyAlignment="1" applyProtection="1">
      <alignment horizontal="center" vertical="top" wrapText="1"/>
      <protection locked="0"/>
    </xf>
    <xf numFmtId="0" fontId="5" fillId="23" borderId="103" xfId="0" applyFont="1" applyFill="1" applyBorder="1" applyAlignment="1" applyProtection="1">
      <alignment horizontal="center" vertical="top" wrapText="1"/>
      <protection locked="0"/>
    </xf>
    <xf numFmtId="0" fontId="0" fillId="23" borderId="24" xfId="0" applyFill="1" applyBorder="1" applyAlignment="1" applyProtection="1">
      <alignment vertical="top" wrapText="1"/>
      <protection locked="0"/>
    </xf>
    <xf numFmtId="0" fontId="0" fillId="23" borderId="25" xfId="0" applyFill="1" applyBorder="1" applyAlignment="1" applyProtection="1">
      <alignment vertical="top" wrapText="1"/>
      <protection locked="0"/>
    </xf>
    <xf numFmtId="0" fontId="0" fillId="23" borderId="43" xfId="0" applyFill="1" applyBorder="1" applyAlignment="1" applyProtection="1">
      <alignment vertical="top" wrapText="1"/>
      <protection locked="0"/>
    </xf>
    <xf numFmtId="0" fontId="0" fillId="23" borderId="37" xfId="0" applyFill="1" applyBorder="1" applyAlignment="1" applyProtection="1">
      <alignment vertical="top" wrapText="1"/>
      <protection locked="0"/>
    </xf>
    <xf numFmtId="0" fontId="0" fillId="23" borderId="0" xfId="0" applyFill="1" applyAlignment="1" applyProtection="1">
      <alignment vertical="top" wrapText="1"/>
      <protection locked="0"/>
    </xf>
    <xf numFmtId="0" fontId="0" fillId="23" borderId="40" xfId="0" applyFill="1" applyBorder="1" applyAlignment="1" applyProtection="1">
      <alignment vertical="top" wrapText="1"/>
      <protection locked="0"/>
    </xf>
    <xf numFmtId="0" fontId="0" fillId="23" borderId="26" xfId="0" applyFill="1" applyBorder="1" applyAlignment="1" applyProtection="1">
      <alignment vertical="top" wrapText="1"/>
      <protection locked="0"/>
    </xf>
    <xf numFmtId="0" fontId="0" fillId="23" borderId="27" xfId="0" applyFill="1" applyBorder="1" applyAlignment="1" applyProtection="1">
      <alignment vertical="top" wrapText="1"/>
      <protection locked="0"/>
    </xf>
    <xf numFmtId="0" fontId="0" fillId="23" borderId="41" xfId="0" applyFill="1" applyBorder="1" applyAlignment="1" applyProtection="1">
      <alignment vertical="top" wrapText="1"/>
      <protection locked="0"/>
    </xf>
    <xf numFmtId="0" fontId="7" fillId="2" borderId="0" xfId="0" applyFont="1" applyFill="1" applyAlignment="1">
      <alignment horizontal="center" vertical="center" wrapText="1"/>
    </xf>
    <xf numFmtId="49" fontId="8" fillId="2" borderId="0" xfId="0" applyNumberFormat="1" applyFont="1" applyFill="1" applyAlignment="1">
      <alignment horizontal="right" vertical="center" wrapText="1"/>
    </xf>
    <xf numFmtId="49" fontId="8" fillId="2" borderId="60" xfId="0" applyNumberFormat="1" applyFont="1" applyFill="1" applyBorder="1" applyAlignment="1">
      <alignment horizontal="right" vertical="center" wrapText="1"/>
    </xf>
    <xf numFmtId="49" fontId="8" fillId="2" borderId="61" xfId="0" applyNumberFormat="1" applyFont="1" applyFill="1" applyBorder="1" applyAlignment="1">
      <alignment horizontal="right" vertical="center" wrapText="1"/>
    </xf>
    <xf numFmtId="0" fontId="0" fillId="2" borderId="0" xfId="0" applyFill="1" applyAlignment="1">
      <alignment horizontal="justify" vertical="center" wrapText="1"/>
    </xf>
    <xf numFmtId="0" fontId="0" fillId="2" borderId="0" xfId="0" applyFill="1" applyAlignment="1">
      <alignment horizontal="justify" vertical="center"/>
    </xf>
    <xf numFmtId="0" fontId="6" fillId="2" borderId="37" xfId="0" applyFont="1" applyFill="1" applyBorder="1" applyAlignment="1">
      <alignment horizontal="center" vertical="center" wrapText="1"/>
    </xf>
    <xf numFmtId="0" fontId="6" fillId="2" borderId="0" xfId="0" applyFont="1" applyFill="1" applyAlignment="1">
      <alignment horizontal="center" vertical="center" wrapText="1"/>
    </xf>
    <xf numFmtId="0" fontId="3" fillId="19" borderId="0" xfId="0" applyFont="1" applyFill="1" applyAlignment="1">
      <alignment horizontal="left" vertical="center" wrapText="1"/>
    </xf>
    <xf numFmtId="0" fontId="5" fillId="23" borderId="90" xfId="0" applyFont="1" applyFill="1" applyBorder="1" applyAlignment="1" applyProtection="1">
      <alignment horizontal="center" vertical="top"/>
      <protection locked="0"/>
    </xf>
    <xf numFmtId="0" fontId="5" fillId="23" borderId="91" xfId="0" applyFont="1" applyFill="1" applyBorder="1" applyAlignment="1" applyProtection="1">
      <alignment horizontal="center" vertical="top"/>
      <protection locked="0"/>
    </xf>
    <xf numFmtId="0" fontId="5" fillId="23" borderId="92" xfId="0" applyFont="1" applyFill="1" applyBorder="1" applyAlignment="1" applyProtection="1">
      <alignment horizontal="center" vertical="top"/>
      <protection locked="0"/>
    </xf>
    <xf numFmtId="0" fontId="3" fillId="19" borderId="73" xfId="0" applyFont="1" applyFill="1" applyBorder="1" applyAlignment="1">
      <alignment horizontal="left" vertical="center"/>
    </xf>
    <xf numFmtId="0" fontId="5" fillId="2" borderId="4" xfId="0" applyFont="1" applyFill="1" applyBorder="1" applyAlignment="1">
      <alignment horizontal="left" vertical="top" wrapText="1"/>
    </xf>
    <xf numFmtId="0" fontId="5" fillId="2" borderId="0" xfId="0" applyFont="1" applyFill="1" applyAlignment="1">
      <alignment horizontal="left" vertical="top" wrapText="1"/>
    </xf>
    <xf numFmtId="0" fontId="5" fillId="2" borderId="28" xfId="0" applyFont="1" applyFill="1" applyBorder="1" applyAlignment="1">
      <alignment horizontal="left" vertical="top" wrapText="1"/>
    </xf>
    <xf numFmtId="0" fontId="5" fillId="23" borderId="2" xfId="0" applyFont="1" applyFill="1" applyBorder="1" applyAlignment="1" applyProtection="1">
      <alignment horizontal="justify" vertical="top" wrapText="1"/>
      <protection locked="0"/>
    </xf>
    <xf numFmtId="0" fontId="5" fillId="23" borderId="3" xfId="0" applyFont="1" applyFill="1" applyBorder="1" applyAlignment="1" applyProtection="1">
      <alignment horizontal="justify" vertical="top" wrapText="1"/>
      <protection locked="0"/>
    </xf>
    <xf numFmtId="0" fontId="5" fillId="23" borderId="39" xfId="0" applyFont="1" applyFill="1" applyBorder="1" applyAlignment="1" applyProtection="1">
      <alignment horizontal="justify" vertical="top" wrapText="1"/>
      <protection locked="0"/>
    </xf>
    <xf numFmtId="0" fontId="5" fillId="23" borderId="5" xfId="0" applyFont="1" applyFill="1" applyBorder="1" applyAlignment="1" applyProtection="1">
      <alignment horizontal="justify" vertical="top" wrapText="1"/>
      <protection locked="0"/>
    </xf>
    <xf numFmtId="0" fontId="5" fillId="23" borderId="6" xfId="0" applyFont="1" applyFill="1" applyBorder="1" applyAlignment="1" applyProtection="1">
      <alignment horizontal="justify" vertical="top" wrapText="1"/>
      <protection locked="0"/>
    </xf>
    <xf numFmtId="0" fontId="5" fillId="23" borderId="42" xfId="0" applyFont="1" applyFill="1" applyBorder="1" applyAlignment="1" applyProtection="1">
      <alignment horizontal="justify" vertical="top" wrapText="1"/>
      <protection locked="0"/>
    </xf>
    <xf numFmtId="0" fontId="5" fillId="23" borderId="2" xfId="0" applyFont="1" applyFill="1" applyBorder="1" applyAlignment="1" applyProtection="1">
      <alignment horizontal="center" vertical="top" wrapText="1"/>
      <protection locked="0"/>
    </xf>
    <xf numFmtId="0" fontId="5" fillId="23" borderId="3" xfId="0" applyFont="1" applyFill="1" applyBorder="1" applyAlignment="1" applyProtection="1">
      <alignment horizontal="center" vertical="top" wrapText="1"/>
      <protection locked="0"/>
    </xf>
    <xf numFmtId="0" fontId="5" fillId="23" borderId="39" xfId="0" applyFont="1" applyFill="1" applyBorder="1" applyAlignment="1" applyProtection="1">
      <alignment horizontal="center" vertical="top" wrapText="1"/>
      <protection locked="0"/>
    </xf>
    <xf numFmtId="0" fontId="5" fillId="23" borderId="5" xfId="0" applyFont="1" applyFill="1" applyBorder="1" applyAlignment="1" applyProtection="1">
      <alignment horizontal="center" vertical="top" wrapText="1"/>
      <protection locked="0"/>
    </xf>
    <xf numFmtId="0" fontId="5" fillId="23" borderId="6" xfId="0" applyFont="1" applyFill="1" applyBorder="1" applyAlignment="1" applyProtection="1">
      <alignment horizontal="center" vertical="top" wrapText="1"/>
      <protection locked="0"/>
    </xf>
    <xf numFmtId="0" fontId="5" fillId="23" borderId="42" xfId="0" applyFont="1" applyFill="1" applyBorder="1" applyAlignment="1" applyProtection="1">
      <alignment horizontal="center" vertical="top" wrapText="1"/>
      <protection locked="0"/>
    </xf>
    <xf numFmtId="0" fontId="74" fillId="2" borderId="0" xfId="0" applyFont="1" applyFill="1" applyAlignment="1">
      <alignment horizontal="center" textRotation="90"/>
    </xf>
    <xf numFmtId="0" fontId="75" fillId="2" borderId="0" xfId="0" applyFont="1" applyFill="1" applyAlignment="1">
      <alignment horizontal="center" textRotation="90"/>
    </xf>
    <xf numFmtId="0" fontId="48" fillId="2" borderId="0" xfId="0" applyFont="1" applyFill="1" applyAlignment="1">
      <alignment horizontal="left"/>
    </xf>
    <xf numFmtId="0" fontId="5" fillId="23" borderId="4" xfId="0" applyFont="1" applyFill="1" applyBorder="1" applyAlignment="1" applyProtection="1">
      <alignment horizontal="justify" vertical="top" wrapText="1"/>
      <protection locked="0"/>
    </xf>
    <xf numFmtId="0" fontId="5" fillId="23" borderId="0" xfId="0" applyFont="1" applyFill="1" applyAlignment="1" applyProtection="1">
      <alignment horizontal="justify" vertical="top" wrapText="1"/>
      <protection locked="0"/>
    </xf>
    <xf numFmtId="0" fontId="5" fillId="23" borderId="28" xfId="0" applyFont="1" applyFill="1" applyBorder="1" applyAlignment="1" applyProtection="1">
      <alignment horizontal="justify" vertical="top" wrapText="1"/>
      <protection locked="0"/>
    </xf>
    <xf numFmtId="0" fontId="11" fillId="0" borderId="66" xfId="4" applyFont="1" applyBorder="1" applyAlignment="1" applyProtection="1">
      <alignment horizontal="center"/>
      <protection locked="0"/>
    </xf>
    <xf numFmtId="0" fontId="11" fillId="0" borderId="67" xfId="4" applyFont="1" applyBorder="1" applyAlignment="1" applyProtection="1">
      <alignment horizontal="center"/>
      <protection locked="0"/>
    </xf>
    <xf numFmtId="0" fontId="11" fillId="0" borderId="68" xfId="4" applyFont="1" applyBorder="1" applyAlignment="1" applyProtection="1">
      <alignment horizontal="center"/>
      <protection locked="0"/>
    </xf>
    <xf numFmtId="0" fontId="11" fillId="0" borderId="62" xfId="4" applyFont="1" applyBorder="1" applyAlignment="1" applyProtection="1">
      <alignment horizontal="center"/>
      <protection locked="0"/>
    </xf>
    <xf numFmtId="0" fontId="11" fillId="0" borderId="63" xfId="4" applyFont="1" applyBorder="1" applyAlignment="1" applyProtection="1">
      <alignment horizontal="center"/>
      <protection locked="0"/>
    </xf>
    <xf numFmtId="0" fontId="11" fillId="0" borderId="64" xfId="4" applyFont="1" applyBorder="1" applyAlignment="1" applyProtection="1">
      <alignment horizontal="center"/>
      <protection locked="0"/>
    </xf>
    <xf numFmtId="0" fontId="28" fillId="4" borderId="0" xfId="4" applyFont="1" applyFill="1" applyAlignment="1">
      <alignment horizontal="center"/>
    </xf>
    <xf numFmtId="0" fontId="17" fillId="13" borderId="0" xfId="4" applyFont="1" applyFill="1" applyAlignment="1">
      <alignment horizontal="center"/>
    </xf>
    <xf numFmtId="0" fontId="11" fillId="25" borderId="0" xfId="4" applyFont="1" applyFill="1" applyAlignment="1" applyProtection="1">
      <alignment horizontal="left" vertical="center"/>
      <protection locked="0"/>
    </xf>
    <xf numFmtId="0" fontId="62" fillId="27" borderId="65" xfId="4" applyFont="1" applyFill="1" applyBorder="1" applyAlignment="1">
      <alignment horizontal="center"/>
    </xf>
    <xf numFmtId="0" fontId="17" fillId="13" borderId="65" xfId="4" applyFont="1" applyFill="1" applyBorder="1" applyAlignment="1">
      <alignment horizontal="center"/>
    </xf>
    <xf numFmtId="0" fontId="12" fillId="23" borderId="0" xfId="4" applyFont="1" applyFill="1" applyAlignment="1" applyProtection="1">
      <alignment horizontal="left" vertical="center" wrapText="1"/>
      <protection hidden="1"/>
    </xf>
    <xf numFmtId="0" fontId="11" fillId="23" borderId="0" xfId="4" applyFont="1" applyFill="1" applyAlignment="1" applyProtection="1">
      <alignment horizontal="left" vertical="center" wrapText="1"/>
      <protection hidden="1"/>
    </xf>
    <xf numFmtId="0" fontId="40" fillId="4" borderId="16" xfId="4" applyFont="1" applyFill="1" applyBorder="1" applyAlignment="1">
      <alignment horizontal="center" vertical="center" wrapText="1"/>
    </xf>
    <xf numFmtId="0" fontId="40" fillId="4" borderId="69" xfId="4" applyFont="1" applyFill="1" applyBorder="1" applyAlignment="1">
      <alignment horizontal="center" vertical="center" wrapText="1"/>
    </xf>
    <xf numFmtId="0" fontId="40" fillId="4" borderId="23" xfId="4" applyFont="1" applyFill="1" applyBorder="1" applyAlignment="1">
      <alignment horizontal="center" vertical="center" wrapText="1"/>
    </xf>
    <xf numFmtId="22" fontId="16" fillId="0" borderId="16" xfId="4" applyNumberFormat="1" applyFont="1" applyBorder="1" applyAlignment="1" applyProtection="1">
      <alignment horizontal="center" vertical="center"/>
      <protection locked="0"/>
    </xf>
    <xf numFmtId="22" fontId="16" fillId="0" borderId="23" xfId="4" applyNumberFormat="1" applyFont="1" applyBorder="1" applyAlignment="1" applyProtection="1">
      <alignment horizontal="center" vertical="center"/>
      <protection locked="0"/>
    </xf>
    <xf numFmtId="0" fontId="15" fillId="3" borderId="0" xfId="4" applyFont="1" applyFill="1" applyAlignment="1">
      <alignment horizontal="center" vertical="center"/>
    </xf>
    <xf numFmtId="0" fontId="10" fillId="14" borderId="70" xfId="4" applyFont="1" applyFill="1" applyBorder="1" applyAlignment="1">
      <alignment horizontal="center"/>
    </xf>
    <xf numFmtId="0" fontId="10" fillId="14" borderId="0" xfId="4" applyFont="1" applyFill="1" applyAlignment="1">
      <alignment horizontal="center"/>
    </xf>
    <xf numFmtId="0" fontId="13" fillId="18" borderId="71" xfId="4" applyFont="1" applyFill="1" applyBorder="1" applyAlignment="1" applyProtection="1">
      <alignment horizontal="right"/>
      <protection locked="0"/>
    </xf>
    <xf numFmtId="0" fontId="13" fillId="18" borderId="72" xfId="4" applyFont="1" applyFill="1" applyBorder="1" applyAlignment="1" applyProtection="1">
      <alignment horizontal="right"/>
      <protection locked="0"/>
    </xf>
    <xf numFmtId="0" fontId="71" fillId="19" borderId="0" xfId="0" applyFont="1" applyFill="1" applyAlignment="1">
      <alignment horizontal="center"/>
    </xf>
    <xf numFmtId="0" fontId="0" fillId="19" borderId="0" xfId="0" applyFill="1" applyAlignment="1">
      <alignment horizontal="justify" vertical="top" wrapText="1"/>
    </xf>
    <xf numFmtId="0" fontId="1" fillId="5" borderId="0" xfId="0" applyFont="1" applyFill="1" applyAlignment="1">
      <alignment horizontal="center" vertical="center"/>
    </xf>
    <xf numFmtId="0" fontId="2" fillId="2" borderId="0" xfId="0" applyFont="1" applyFill="1" applyAlignment="1">
      <alignment horizontal="right"/>
    </xf>
    <xf numFmtId="49" fontId="2" fillId="2" borderId="0" xfId="0" applyNumberFormat="1" applyFont="1" applyFill="1"/>
    <xf numFmtId="49" fontId="2" fillId="19" borderId="0" xfId="0" applyNumberFormat="1" applyFont="1" applyFill="1"/>
    <xf numFmtId="49" fontId="2" fillId="0" borderId="0" xfId="0" applyNumberFormat="1" applyFont="1"/>
    <xf numFmtId="0" fontId="2" fillId="19" borderId="0" xfId="0" applyFont="1" applyFill="1"/>
    <xf numFmtId="0" fontId="13" fillId="7" borderId="17" xfId="4" applyFont="1" applyFill="1" applyBorder="1" applyAlignment="1">
      <alignment horizontal="center" vertical="center" wrapText="1"/>
    </xf>
  </cellXfs>
  <cellStyles count="5">
    <cellStyle name="Comma" xfId="3" builtinId="3"/>
    <cellStyle name="Hipervínculo 2" xfId="2" xr:uid="{00000000-0005-0000-0000-000001000000}"/>
    <cellStyle name="Hyperlink" xfId="1" builtinId="8"/>
    <cellStyle name="Normal" xfId="0" builtinId="0"/>
    <cellStyle name="Normal 2" xfId="4" xr:uid="{00000000-0005-0000-0000-000004000000}"/>
  </cellStyles>
  <dxfs count="26">
    <dxf>
      <font>
        <color theme="0" tint="-0.14996795556505021"/>
      </font>
      <fill>
        <patternFill>
          <bgColor theme="0" tint="-0.24994659260841701"/>
        </patternFill>
      </fill>
    </dxf>
    <dxf>
      <font>
        <color theme="0" tint="-0.14996795556505021"/>
      </font>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rgb="FFFFFF00"/>
        </patternFill>
      </fill>
    </dxf>
    <dxf>
      <fill>
        <patternFill>
          <bgColor rgb="FFFF0000"/>
        </patternFill>
      </fill>
      <border>
        <left style="thin">
          <color rgb="FFFF0000"/>
        </left>
        <right style="thin">
          <color rgb="FFFF0000"/>
        </right>
        <top style="thin">
          <color rgb="FFFF0000"/>
        </top>
        <bottom style="thin">
          <color rgb="FFFF0000"/>
        </bottom>
      </border>
    </dxf>
    <dxf>
      <fill>
        <patternFill>
          <bgColor rgb="FFFFC000"/>
        </patternFill>
      </fill>
      <border>
        <left style="thin">
          <color rgb="FFFFC000"/>
        </left>
        <right style="thin">
          <color rgb="FFFFC000"/>
        </right>
        <top style="thin">
          <color rgb="FFFFC000"/>
        </top>
        <bottom style="thin">
          <color rgb="FFFFC000"/>
        </bottom>
      </border>
    </dxf>
    <dxf>
      <fill>
        <patternFill>
          <bgColor rgb="FF92D050"/>
        </patternFill>
      </fill>
      <border>
        <left style="thin">
          <color rgb="FF92D050"/>
        </left>
        <right style="thin">
          <color rgb="FF92D050"/>
        </right>
        <top style="thin">
          <color rgb="FF92D050"/>
        </top>
        <bottom style="thin">
          <color rgb="FF92D050"/>
        </bottom>
      </border>
    </dxf>
    <dxf>
      <fill>
        <patternFill>
          <bgColor rgb="FFFFFF00"/>
        </patternFill>
      </fill>
      <border>
        <left style="thin">
          <color rgb="FFFFFF00"/>
        </left>
        <right style="thin">
          <color rgb="FFFFFF00"/>
        </right>
        <top style="thin">
          <color rgb="FFFFFF00"/>
        </top>
        <bottom style="thin">
          <color rgb="FFFFFF00"/>
        </bottom>
      </border>
    </dxf>
    <dxf>
      <fill>
        <patternFill>
          <bgColor rgb="FF0070C0"/>
        </patternFill>
      </fill>
      <border>
        <left style="thin">
          <color rgb="FF0070C0"/>
        </left>
        <right style="thin">
          <color rgb="FF0070C0"/>
        </right>
        <top style="thin">
          <color rgb="FF0070C0"/>
        </top>
        <bottom style="thin">
          <color rgb="FF0070C0"/>
        </bottom>
      </border>
    </dxf>
    <dxf>
      <fill>
        <patternFill>
          <bgColor rgb="FF00FF00"/>
        </patternFill>
      </fill>
      <border>
        <left style="thin">
          <color rgb="FF00FF00"/>
        </left>
        <right style="thin">
          <color rgb="FF00FF00"/>
        </right>
        <top style="thin">
          <color rgb="FF00FF00"/>
        </top>
        <bottom style="thin">
          <color rgb="FF00FF00"/>
        </bottom>
      </border>
    </dxf>
    <dxf>
      <fill>
        <patternFill>
          <bgColor rgb="FFFF0000"/>
        </patternFill>
      </fill>
      <border>
        <left style="thin">
          <color rgb="FFFF0000"/>
        </left>
        <right style="thin">
          <color rgb="FFFF0000"/>
        </right>
        <top style="thin">
          <color rgb="FFFF0000"/>
        </top>
        <bottom style="thin">
          <color rgb="FFFF0000"/>
        </bottom>
      </border>
    </dxf>
    <dxf>
      <fill>
        <patternFill>
          <bgColor rgb="FFFFC000"/>
        </patternFill>
      </fill>
    </dxf>
    <dxf>
      <fill>
        <patternFill>
          <bgColor rgb="FF92D050"/>
        </patternFill>
      </fill>
      <border>
        <left style="thin">
          <color rgb="FF92D050"/>
        </left>
        <right style="thin">
          <color rgb="FF92D050"/>
        </right>
        <top style="thin">
          <color rgb="FF92D050"/>
        </top>
        <bottom style="thin">
          <color rgb="FF92D050"/>
        </bottom>
      </border>
    </dxf>
    <dxf>
      <fill>
        <patternFill>
          <bgColor rgb="FFFFFF00"/>
        </patternFill>
      </fill>
      <border>
        <left style="thin">
          <color rgb="FFFFFF00"/>
        </left>
        <right style="thin">
          <color rgb="FFFFFF00"/>
        </right>
        <top style="thin">
          <color rgb="FFFFFF00"/>
        </top>
        <bottom style="thin">
          <color rgb="FFFFFF00"/>
        </bottom>
      </border>
    </dxf>
    <dxf>
      <fill>
        <patternFill>
          <bgColor rgb="FF0070C0"/>
        </patternFill>
      </fill>
      <border>
        <left style="thin">
          <color rgb="FF0070C0"/>
        </left>
        <right style="thin">
          <color rgb="FF0070C0"/>
        </right>
        <top style="thin">
          <color rgb="FF0070C0"/>
        </top>
        <bottom style="thin">
          <color rgb="FF0070C0"/>
        </bottom>
      </border>
    </dxf>
    <dxf>
      <fill>
        <patternFill>
          <bgColor rgb="FF00FF00"/>
        </patternFill>
      </fill>
      <border>
        <left style="thin">
          <color rgb="FF00FF00"/>
        </left>
        <right style="thin">
          <color rgb="FF00FF00"/>
        </right>
        <top style="thin">
          <color rgb="FF00FF00"/>
        </top>
        <bottom style="thin">
          <color rgb="FF00FF00"/>
        </bottom>
      </border>
    </dxf>
    <dxf>
      <font>
        <condense val="0"/>
        <extend val="0"/>
        <color indexed="9"/>
      </font>
      <fill>
        <patternFill>
          <bgColor rgb="FF0070C0"/>
        </patternFill>
      </fill>
      <border>
        <left style="thin">
          <color indexed="18"/>
        </left>
        <right style="thin">
          <color indexed="18"/>
        </right>
        <top style="thin">
          <color indexed="18"/>
        </top>
        <bottom style="thin">
          <color indexed="18"/>
        </bottom>
      </border>
    </dxf>
    <dxf>
      <font>
        <color indexed="8"/>
      </font>
      <fill>
        <patternFill>
          <bgColor indexed="52"/>
        </patternFill>
      </fill>
      <border>
        <left style="thin">
          <color indexed="52"/>
        </left>
        <right style="thin">
          <color indexed="52"/>
        </right>
        <top style="thin">
          <color indexed="52"/>
        </top>
        <bottom style="thin">
          <color indexed="52"/>
        </bottom>
      </border>
    </dxf>
    <dxf>
      <font>
        <color indexed="8"/>
      </font>
      <fill>
        <patternFill>
          <bgColor indexed="13"/>
        </patternFill>
      </fill>
      <border>
        <left style="thin">
          <color indexed="13"/>
        </left>
        <right style="thin">
          <color indexed="13"/>
        </right>
        <top style="thin">
          <color indexed="13"/>
        </top>
        <bottom style="thin">
          <color indexed="13"/>
        </bottom>
      </border>
    </dxf>
    <dxf>
      <font>
        <condense val="0"/>
        <extend val="0"/>
        <color auto="1"/>
      </font>
      <fill>
        <patternFill>
          <bgColor indexed="50"/>
        </patternFill>
      </fill>
      <border>
        <left style="thin">
          <color indexed="50"/>
        </left>
        <right style="thin">
          <color indexed="50"/>
        </right>
        <top style="thin">
          <color indexed="50"/>
        </top>
        <bottom style="thin">
          <color indexed="50"/>
        </bottom>
      </border>
    </dxf>
    <dxf>
      <fill>
        <patternFill>
          <bgColor indexed="43"/>
        </patternFill>
      </fill>
      <border>
        <top/>
        <bottom/>
      </border>
    </dxf>
    <dxf>
      <fill>
        <patternFill>
          <bgColor indexed="10"/>
        </patternFill>
      </fill>
    </dxf>
    <dxf>
      <fill>
        <patternFill>
          <bgColor indexed="13"/>
        </patternFill>
      </fill>
    </dxf>
    <dxf>
      <fill>
        <patternFill>
          <bgColor indexed="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fmlaLink="$V$32" lockText="1" noThreeD="1"/>
</file>

<file path=xl/ctrlProps/ctrlProp100.xml><?xml version="1.0" encoding="utf-8"?>
<formControlPr xmlns="http://schemas.microsoft.com/office/spreadsheetml/2009/9/main" objectType="CheckBox" lockText="1"/>
</file>

<file path=xl/ctrlProps/ctrlProp101.xml><?xml version="1.0" encoding="utf-8"?>
<formControlPr xmlns="http://schemas.microsoft.com/office/spreadsheetml/2009/9/main" objectType="CheckBox" lockText="1"/>
</file>

<file path=xl/ctrlProps/ctrlProp102.xml><?xml version="1.0" encoding="utf-8"?>
<formControlPr xmlns="http://schemas.microsoft.com/office/spreadsheetml/2009/9/main" objectType="CheckBox" lockText="1"/>
</file>

<file path=xl/ctrlProps/ctrlProp103.xml><?xml version="1.0" encoding="utf-8"?>
<formControlPr xmlns="http://schemas.microsoft.com/office/spreadsheetml/2009/9/main" objectType="CheckBox" lockText="1"/>
</file>

<file path=xl/ctrlProps/ctrlProp104.xml><?xml version="1.0" encoding="utf-8"?>
<formControlPr xmlns="http://schemas.microsoft.com/office/spreadsheetml/2009/9/main" objectType="CheckBox" lockText="1"/>
</file>

<file path=xl/ctrlProps/ctrlProp105.xml><?xml version="1.0" encoding="utf-8"?>
<formControlPr xmlns="http://schemas.microsoft.com/office/spreadsheetml/2009/9/main" objectType="CheckBox" lockText="1"/>
</file>

<file path=xl/ctrlProps/ctrlProp106.xml><?xml version="1.0" encoding="utf-8"?>
<formControlPr xmlns="http://schemas.microsoft.com/office/spreadsheetml/2009/9/main" objectType="CheckBox" lockText="1"/>
</file>

<file path=xl/ctrlProps/ctrlProp107.xml><?xml version="1.0" encoding="utf-8"?>
<formControlPr xmlns="http://schemas.microsoft.com/office/spreadsheetml/2009/9/main" objectType="CheckBox" lockText="1"/>
</file>

<file path=xl/ctrlProps/ctrlProp108.xml><?xml version="1.0" encoding="utf-8"?>
<formControlPr xmlns="http://schemas.microsoft.com/office/spreadsheetml/2009/9/main" objectType="CheckBox" lockText="1"/>
</file>

<file path=xl/ctrlProps/ctrlProp109.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fmlaLink="$V$42" lockText="1" noThreeD="1"/>
</file>

<file path=xl/ctrlProps/ctrlProp110.xml><?xml version="1.0" encoding="utf-8"?>
<formControlPr xmlns="http://schemas.microsoft.com/office/spreadsheetml/2009/9/main" objectType="CheckBox" lockText="1"/>
</file>

<file path=xl/ctrlProps/ctrlProp111.xml><?xml version="1.0" encoding="utf-8"?>
<formControlPr xmlns="http://schemas.microsoft.com/office/spreadsheetml/2009/9/main" objectType="CheckBox" lockText="1"/>
</file>

<file path=xl/ctrlProps/ctrlProp112.xml><?xml version="1.0" encoding="utf-8"?>
<formControlPr xmlns="http://schemas.microsoft.com/office/spreadsheetml/2009/9/main" objectType="CheckBox" lockText="1"/>
</file>

<file path=xl/ctrlProps/ctrlProp113.xml><?xml version="1.0" encoding="utf-8"?>
<formControlPr xmlns="http://schemas.microsoft.com/office/spreadsheetml/2009/9/main" objectType="CheckBox" lockText="1"/>
</file>

<file path=xl/ctrlProps/ctrlProp114.xml><?xml version="1.0" encoding="utf-8"?>
<formControlPr xmlns="http://schemas.microsoft.com/office/spreadsheetml/2009/9/main" objectType="CheckBox" lockText="1"/>
</file>

<file path=xl/ctrlProps/ctrlProp115.xml><?xml version="1.0" encoding="utf-8"?>
<formControlPr xmlns="http://schemas.microsoft.com/office/spreadsheetml/2009/9/main" objectType="CheckBox" lockText="1"/>
</file>

<file path=xl/ctrlProps/ctrlProp116.xml><?xml version="1.0" encoding="utf-8"?>
<formControlPr xmlns="http://schemas.microsoft.com/office/spreadsheetml/2009/9/main" objectType="CheckBox" lockText="1"/>
</file>

<file path=xl/ctrlProps/ctrlProp117.xml><?xml version="1.0" encoding="utf-8"?>
<formControlPr xmlns="http://schemas.microsoft.com/office/spreadsheetml/2009/9/main" objectType="CheckBox" lockText="1"/>
</file>

<file path=xl/ctrlProps/ctrlProp118.xml><?xml version="1.0" encoding="utf-8"?>
<formControlPr xmlns="http://schemas.microsoft.com/office/spreadsheetml/2009/9/main" objectType="CheckBox" lockText="1"/>
</file>

<file path=xl/ctrlProps/ctrlProp119.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20.xml><?xml version="1.0" encoding="utf-8"?>
<formControlPr xmlns="http://schemas.microsoft.com/office/spreadsheetml/2009/9/main" objectType="CheckBox" lockText="1"/>
</file>

<file path=xl/ctrlProps/ctrlProp121.xml><?xml version="1.0" encoding="utf-8"?>
<formControlPr xmlns="http://schemas.microsoft.com/office/spreadsheetml/2009/9/main" objectType="CheckBox" lockText="1"/>
</file>

<file path=xl/ctrlProps/ctrlProp122.xml><?xml version="1.0" encoding="utf-8"?>
<formControlPr xmlns="http://schemas.microsoft.com/office/spreadsheetml/2009/9/main" objectType="CheckBox" lockText="1"/>
</file>

<file path=xl/ctrlProps/ctrlProp123.xml><?xml version="1.0" encoding="utf-8"?>
<formControlPr xmlns="http://schemas.microsoft.com/office/spreadsheetml/2009/9/main" objectType="CheckBox" lockText="1"/>
</file>

<file path=xl/ctrlProps/ctrlProp124.xml><?xml version="1.0" encoding="utf-8"?>
<formControlPr xmlns="http://schemas.microsoft.com/office/spreadsheetml/2009/9/main" objectType="CheckBox" lockText="1"/>
</file>

<file path=xl/ctrlProps/ctrlProp125.xml><?xml version="1.0" encoding="utf-8"?>
<formControlPr xmlns="http://schemas.microsoft.com/office/spreadsheetml/2009/9/main" objectType="CheckBox" lockText="1"/>
</file>

<file path=xl/ctrlProps/ctrlProp126.xml><?xml version="1.0" encoding="utf-8"?>
<formControlPr xmlns="http://schemas.microsoft.com/office/spreadsheetml/2009/9/main" objectType="CheckBox" lockText="1"/>
</file>

<file path=xl/ctrlProps/ctrlProp127.xml><?xml version="1.0" encoding="utf-8"?>
<formControlPr xmlns="http://schemas.microsoft.com/office/spreadsheetml/2009/9/main" objectType="CheckBox" fmlaLink="$B$39" lockText="1" noThreeD="1"/>
</file>

<file path=xl/ctrlProps/ctrlProp128.xml><?xml version="1.0" encoding="utf-8"?>
<formControlPr xmlns="http://schemas.microsoft.com/office/spreadsheetml/2009/9/main" objectType="CheckBox" fmlaLink="$B$40"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fmlaLink="$V$40" lockText="1" noThreeD="1"/>
</file>

<file path=xl/ctrlProps/ctrlProp14.xml><?xml version="1.0" encoding="utf-8"?>
<formControlPr xmlns="http://schemas.microsoft.com/office/spreadsheetml/2009/9/main" objectType="CheckBox" lockText="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file>

<file path=xl/ctrlProps/ctrlProp142.xml><?xml version="1.0" encoding="utf-8"?>
<formControlPr xmlns="http://schemas.microsoft.com/office/spreadsheetml/2009/9/main" objectType="CheckBox" lockText="1"/>
</file>

<file path=xl/ctrlProps/ctrlProp143.xml><?xml version="1.0" encoding="utf-8"?>
<formControlPr xmlns="http://schemas.microsoft.com/office/spreadsheetml/2009/9/main" objectType="CheckBox" lockText="1"/>
</file>

<file path=xl/ctrlProps/ctrlProp144.xml><?xml version="1.0" encoding="utf-8"?>
<formControlPr xmlns="http://schemas.microsoft.com/office/spreadsheetml/2009/9/main" objectType="CheckBox" fmlaLink="$V$40" lockText="1" noThreeD="1"/>
</file>

<file path=xl/ctrlProps/ctrlProp145.xml><?xml version="1.0" encoding="utf-8"?>
<formControlPr xmlns="http://schemas.microsoft.com/office/spreadsheetml/2009/9/main" objectType="CheckBox" fmlaLink="$V$41" lockText="1" noThreeD="1"/>
</file>

<file path=xl/ctrlProps/ctrlProp146.xml><?xml version="1.0" encoding="utf-8"?>
<formControlPr xmlns="http://schemas.microsoft.com/office/spreadsheetml/2009/9/main" objectType="CheckBox" fmlaLink="$V$39" lockText="1" noThreeD="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checked="Checked" fmlaLink="$M$78" lockText="1"/>
</file>

<file path=xl/ctrlProps/ctrlProp19.xml><?xml version="1.0" encoding="utf-8"?>
<formControlPr xmlns="http://schemas.microsoft.com/office/spreadsheetml/2009/9/main" objectType="CheckBox" fmlaLink="$M$79"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fmlaLink="$M$80" lockText="1"/>
</file>

<file path=xl/ctrlProps/ctrlProp21.xml><?xml version="1.0" encoding="utf-8"?>
<formControlPr xmlns="http://schemas.microsoft.com/office/spreadsheetml/2009/9/main" objectType="CheckBox" fmlaLink="$M$81" lockText="1"/>
</file>

<file path=xl/ctrlProps/ctrlProp22.xml><?xml version="1.0" encoding="utf-8"?>
<formControlPr xmlns="http://schemas.microsoft.com/office/spreadsheetml/2009/9/main" objectType="CheckBox" fmlaLink="$V$78" lockText="1"/>
</file>

<file path=xl/ctrlProps/ctrlProp23.xml><?xml version="1.0" encoding="utf-8"?>
<formControlPr xmlns="http://schemas.microsoft.com/office/spreadsheetml/2009/9/main" objectType="CheckBox" fmlaLink="$V$79" lockText="1"/>
</file>

<file path=xl/ctrlProps/ctrlProp24.xml><?xml version="1.0" encoding="utf-8"?>
<formControlPr xmlns="http://schemas.microsoft.com/office/spreadsheetml/2009/9/main" objectType="CheckBox" fmlaLink="$V$80" lockText="1"/>
</file>

<file path=xl/ctrlProps/ctrlProp25.xml><?xml version="1.0" encoding="utf-8"?>
<formControlPr xmlns="http://schemas.microsoft.com/office/spreadsheetml/2009/9/main" objectType="CheckBox" fmlaLink="$V$81"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fmlaLink="$V$53" lockText="1" noThreeD="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Radio" firstButton="1" lockText="1" noThreeD="1"/>
</file>

<file path=xl/ctrlProps/ctrlProp44.xml><?xml version="1.0" encoding="utf-8"?>
<formControlPr xmlns="http://schemas.microsoft.com/office/spreadsheetml/2009/9/main" objectType="Radio" checked="Checked"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fmlaLink="$V$38" lockText="1" noThreeD="1"/>
</file>

<file path=xl/ctrlProps/ctrlProp48.xml><?xml version="1.0" encoding="utf-8"?>
<formControlPr xmlns="http://schemas.microsoft.com/office/spreadsheetml/2009/9/main" objectType="CheckBox" fmlaLink="$V$33"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fmlaLink="$V$27"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fmlaLink="$V$29" lockText="1" noThreeD="1"/>
</file>

<file path=xl/ctrlProps/ctrlProp70.xml><?xml version="1.0" encoding="utf-8"?>
<formControlPr xmlns="http://schemas.microsoft.com/office/spreadsheetml/2009/9/main" objectType="CheckBox" fmlaLink="$V$55" lockText="1" noThreeD="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fmlaLink="$V$30"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fmlaLink="$V$28"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fmlaLink="$V$43" lockText="1" noThreeD="1"/>
</file>

<file path=xl/ctrlProps/ctrlProp92.xml><?xml version="1.0" encoding="utf-8"?>
<formControlPr xmlns="http://schemas.microsoft.com/office/spreadsheetml/2009/9/main" objectType="CheckBox" fmlaLink="$V$44" lockText="1" noThreeD="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absolute">
    <xdr:from>
      <xdr:col>2</xdr:col>
      <xdr:colOff>144780</xdr:colOff>
      <xdr:row>2</xdr:row>
      <xdr:rowOff>0</xdr:rowOff>
    </xdr:from>
    <xdr:to>
      <xdr:col>4</xdr:col>
      <xdr:colOff>449580</xdr:colOff>
      <xdr:row>3</xdr:row>
      <xdr:rowOff>30480</xdr:rowOff>
    </xdr:to>
    <xdr:pic>
      <xdr:nvPicPr>
        <xdr:cNvPr id="13330" name="Picture 21" descr="IBM2">
          <a:extLst>
            <a:ext uri="{FF2B5EF4-FFF2-40B4-BE49-F238E27FC236}">
              <a16:creationId xmlns:a16="http://schemas.microsoft.com/office/drawing/2014/main" id="{00000000-0008-0000-0200-0000123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0520" y="182880"/>
          <a:ext cx="754380" cy="3352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3</xdr:col>
          <xdr:colOff>0</xdr:colOff>
          <xdr:row>25</xdr:row>
          <xdr:rowOff>247650</xdr:rowOff>
        </xdr:from>
        <xdr:to>
          <xdr:col>4</xdr:col>
          <xdr:colOff>95250</xdr:colOff>
          <xdr:row>27</xdr:row>
          <xdr:rowOff>0</xdr:rowOff>
        </xdr:to>
        <xdr:sp macro="" textlink="">
          <xdr:nvSpPr>
            <xdr:cNvPr id="2049" name="Check Box 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27</xdr:row>
          <xdr:rowOff>19050</xdr:rowOff>
        </xdr:from>
        <xdr:to>
          <xdr:col>4</xdr:col>
          <xdr:colOff>95250</xdr:colOff>
          <xdr:row>28</xdr:row>
          <xdr:rowOff>19050</xdr:rowOff>
        </xdr:to>
        <xdr:sp macro="" textlink="">
          <xdr:nvSpPr>
            <xdr:cNvPr id="2050" name="Check Box 2" hidden="1">
              <a:extLst>
                <a:ext uri="{63B3BB69-23CF-44E3-9099-C40C66FF867C}">
                  <a14:compatExt spid="_x0000_s2050"/>
                </a:ext>
                <a:ext uri="{FF2B5EF4-FFF2-40B4-BE49-F238E27FC236}">
                  <a16:creationId xmlns:a16="http://schemas.microsoft.com/office/drawing/2014/main" id="{00000000-0008-0000-0200-00000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28</xdr:row>
          <xdr:rowOff>0</xdr:rowOff>
        </xdr:from>
        <xdr:to>
          <xdr:col>4</xdr:col>
          <xdr:colOff>95250</xdr:colOff>
          <xdr:row>29</xdr:row>
          <xdr:rowOff>0</xdr:rowOff>
        </xdr:to>
        <xdr:sp macro="" textlink="">
          <xdr:nvSpPr>
            <xdr:cNvPr id="2051" name="Check Box 3" hidden="1">
              <a:extLst>
                <a:ext uri="{63B3BB69-23CF-44E3-9099-C40C66FF867C}">
                  <a14:compatExt spid="_x0000_s2051"/>
                </a:ext>
                <a:ext uri="{FF2B5EF4-FFF2-40B4-BE49-F238E27FC236}">
                  <a16:creationId xmlns:a16="http://schemas.microsoft.com/office/drawing/2014/main" id="{00000000-0008-0000-0200-00000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29</xdr:row>
          <xdr:rowOff>0</xdr:rowOff>
        </xdr:from>
        <xdr:to>
          <xdr:col>4</xdr:col>
          <xdr:colOff>95250</xdr:colOff>
          <xdr:row>30</xdr:row>
          <xdr:rowOff>19050</xdr:rowOff>
        </xdr:to>
        <xdr:sp macro="" textlink="">
          <xdr:nvSpPr>
            <xdr:cNvPr id="2052" name="Check Box 4" hidden="1">
              <a:extLst>
                <a:ext uri="{63B3BB69-23CF-44E3-9099-C40C66FF867C}">
                  <a14:compatExt spid="_x0000_s2052"/>
                </a:ext>
                <a:ext uri="{FF2B5EF4-FFF2-40B4-BE49-F238E27FC236}">
                  <a16:creationId xmlns:a16="http://schemas.microsoft.com/office/drawing/2014/main" id="{00000000-0008-0000-0200-00000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30</xdr:row>
          <xdr:rowOff>0</xdr:rowOff>
        </xdr:from>
        <xdr:to>
          <xdr:col>4</xdr:col>
          <xdr:colOff>95250</xdr:colOff>
          <xdr:row>30</xdr:row>
          <xdr:rowOff>209550</xdr:rowOff>
        </xdr:to>
        <xdr:sp macro="" textlink="">
          <xdr:nvSpPr>
            <xdr:cNvPr id="2053" name="Check Box 5" hidden="1">
              <a:extLst>
                <a:ext uri="{63B3BB69-23CF-44E3-9099-C40C66FF867C}">
                  <a14:compatExt spid="_x0000_s2053"/>
                </a:ext>
                <a:ext uri="{FF2B5EF4-FFF2-40B4-BE49-F238E27FC236}">
                  <a16:creationId xmlns:a16="http://schemas.microsoft.com/office/drawing/2014/main" id="{00000000-0008-0000-0200-00000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16</xdr:col>
          <xdr:colOff>19050</xdr:colOff>
          <xdr:row>25</xdr:row>
          <xdr:rowOff>266700</xdr:rowOff>
        </xdr:from>
        <xdr:to>
          <xdr:col>17</xdr:col>
          <xdr:colOff>57150</xdr:colOff>
          <xdr:row>27</xdr:row>
          <xdr:rowOff>0</xdr:rowOff>
        </xdr:to>
        <xdr:sp macro="" textlink="">
          <xdr:nvSpPr>
            <xdr:cNvPr id="2115" name="Check Box 67" hidden="1">
              <a:extLst>
                <a:ext uri="{63B3BB69-23CF-44E3-9099-C40C66FF867C}">
                  <a14:compatExt spid="_x0000_s2115"/>
                </a:ext>
                <a:ext uri="{FF2B5EF4-FFF2-40B4-BE49-F238E27FC236}">
                  <a16:creationId xmlns:a16="http://schemas.microsoft.com/office/drawing/2014/main" id="{00000000-0008-0000-0200-00004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16</xdr:col>
          <xdr:colOff>19050</xdr:colOff>
          <xdr:row>27</xdr:row>
          <xdr:rowOff>171450</xdr:rowOff>
        </xdr:from>
        <xdr:to>
          <xdr:col>17</xdr:col>
          <xdr:colOff>57150</xdr:colOff>
          <xdr:row>29</xdr:row>
          <xdr:rowOff>19050</xdr:rowOff>
        </xdr:to>
        <xdr:sp macro="" textlink="">
          <xdr:nvSpPr>
            <xdr:cNvPr id="2116" name="Check Box 68" hidden="1">
              <a:extLst>
                <a:ext uri="{63B3BB69-23CF-44E3-9099-C40C66FF867C}">
                  <a14:compatExt spid="_x0000_s2116"/>
                </a:ext>
                <a:ext uri="{FF2B5EF4-FFF2-40B4-BE49-F238E27FC236}">
                  <a16:creationId xmlns:a16="http://schemas.microsoft.com/office/drawing/2014/main" id="{00000000-0008-0000-0200-00004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16</xdr:col>
          <xdr:colOff>19050</xdr:colOff>
          <xdr:row>28</xdr:row>
          <xdr:rowOff>171450</xdr:rowOff>
        </xdr:from>
        <xdr:to>
          <xdr:col>17</xdr:col>
          <xdr:colOff>57150</xdr:colOff>
          <xdr:row>30</xdr:row>
          <xdr:rowOff>0</xdr:rowOff>
        </xdr:to>
        <xdr:sp macro="" textlink="">
          <xdr:nvSpPr>
            <xdr:cNvPr id="2117" name="Check Box 69" hidden="1">
              <a:extLst>
                <a:ext uri="{63B3BB69-23CF-44E3-9099-C40C66FF867C}">
                  <a14:compatExt spid="_x0000_s2117"/>
                </a:ext>
                <a:ext uri="{FF2B5EF4-FFF2-40B4-BE49-F238E27FC236}">
                  <a16:creationId xmlns:a16="http://schemas.microsoft.com/office/drawing/2014/main" id="{00000000-0008-0000-0200-00004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16</xdr:col>
          <xdr:colOff>19050</xdr:colOff>
          <xdr:row>27</xdr:row>
          <xdr:rowOff>0</xdr:rowOff>
        </xdr:from>
        <xdr:to>
          <xdr:col>17</xdr:col>
          <xdr:colOff>57150</xdr:colOff>
          <xdr:row>27</xdr:row>
          <xdr:rowOff>171450</xdr:rowOff>
        </xdr:to>
        <xdr:sp macro="" textlink="">
          <xdr:nvSpPr>
            <xdr:cNvPr id="2119" name="Check Box 71" hidden="1">
              <a:extLst>
                <a:ext uri="{63B3BB69-23CF-44E3-9099-C40C66FF867C}">
                  <a14:compatExt spid="_x0000_s2119"/>
                </a:ext>
                <a:ext uri="{FF2B5EF4-FFF2-40B4-BE49-F238E27FC236}">
                  <a16:creationId xmlns:a16="http://schemas.microsoft.com/office/drawing/2014/main" id="{00000000-0008-0000-0200-00004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16</xdr:col>
          <xdr:colOff>19050</xdr:colOff>
          <xdr:row>31</xdr:row>
          <xdr:rowOff>0</xdr:rowOff>
        </xdr:from>
        <xdr:to>
          <xdr:col>17</xdr:col>
          <xdr:colOff>57150</xdr:colOff>
          <xdr:row>31</xdr:row>
          <xdr:rowOff>171450</xdr:rowOff>
        </xdr:to>
        <xdr:sp macro="" textlink="">
          <xdr:nvSpPr>
            <xdr:cNvPr id="2120" name="Check Box 72" hidden="1">
              <a:extLst>
                <a:ext uri="{63B3BB69-23CF-44E3-9099-C40C66FF867C}">
                  <a14:compatExt spid="_x0000_s2120"/>
                </a:ext>
                <a:ext uri="{FF2B5EF4-FFF2-40B4-BE49-F238E27FC236}">
                  <a16:creationId xmlns:a16="http://schemas.microsoft.com/office/drawing/2014/main" id="{00000000-0008-0000-0200-00004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16</xdr:col>
          <xdr:colOff>19050</xdr:colOff>
          <xdr:row>41</xdr:row>
          <xdr:rowOff>0</xdr:rowOff>
        </xdr:from>
        <xdr:to>
          <xdr:col>17</xdr:col>
          <xdr:colOff>57150</xdr:colOff>
          <xdr:row>41</xdr:row>
          <xdr:rowOff>171450</xdr:rowOff>
        </xdr:to>
        <xdr:sp macro="" textlink="">
          <xdr:nvSpPr>
            <xdr:cNvPr id="2155" name="Check Box 107" hidden="1">
              <a:extLst>
                <a:ext uri="{63B3BB69-23CF-44E3-9099-C40C66FF867C}">
                  <a14:compatExt spid="_x0000_s2155"/>
                </a:ext>
                <a:ext uri="{FF2B5EF4-FFF2-40B4-BE49-F238E27FC236}">
                  <a16:creationId xmlns:a16="http://schemas.microsoft.com/office/drawing/2014/main" id="{00000000-0008-0000-0200-00006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25</xdr:row>
          <xdr:rowOff>171450</xdr:rowOff>
        </xdr:from>
        <xdr:to>
          <xdr:col>12</xdr:col>
          <xdr:colOff>57150</xdr:colOff>
          <xdr:row>27</xdr:row>
          <xdr:rowOff>38100</xdr:rowOff>
        </xdr:to>
        <xdr:sp macro="" textlink="">
          <xdr:nvSpPr>
            <xdr:cNvPr id="2378" name="Check Box 330" hidden="1">
              <a:extLst>
                <a:ext uri="{63B3BB69-23CF-44E3-9099-C40C66FF867C}">
                  <a14:compatExt spid="_x0000_s2378"/>
                </a:ext>
                <a:ext uri="{FF2B5EF4-FFF2-40B4-BE49-F238E27FC236}">
                  <a16:creationId xmlns:a16="http://schemas.microsoft.com/office/drawing/2014/main" id="{00000000-0008-0000-0200-00004A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27</xdr:row>
          <xdr:rowOff>171450</xdr:rowOff>
        </xdr:from>
        <xdr:to>
          <xdr:col>12</xdr:col>
          <xdr:colOff>57150</xdr:colOff>
          <xdr:row>29</xdr:row>
          <xdr:rowOff>19050</xdr:rowOff>
        </xdr:to>
        <xdr:sp macro="" textlink="">
          <xdr:nvSpPr>
            <xdr:cNvPr id="2379" name="Check Box 331" hidden="1">
              <a:extLst>
                <a:ext uri="{63B3BB69-23CF-44E3-9099-C40C66FF867C}">
                  <a14:compatExt spid="_x0000_s2379"/>
                </a:ext>
                <a:ext uri="{FF2B5EF4-FFF2-40B4-BE49-F238E27FC236}">
                  <a16:creationId xmlns:a16="http://schemas.microsoft.com/office/drawing/2014/main" id="{00000000-0008-0000-0200-00004B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28</xdr:row>
          <xdr:rowOff>171450</xdr:rowOff>
        </xdr:from>
        <xdr:to>
          <xdr:col>12</xdr:col>
          <xdr:colOff>57150</xdr:colOff>
          <xdr:row>30</xdr:row>
          <xdr:rowOff>38100</xdr:rowOff>
        </xdr:to>
        <xdr:sp macro="" textlink="">
          <xdr:nvSpPr>
            <xdr:cNvPr id="2380" name="Check Box 332" hidden="1">
              <a:extLst>
                <a:ext uri="{63B3BB69-23CF-44E3-9099-C40C66FF867C}">
                  <a14:compatExt spid="_x0000_s2380"/>
                </a:ext>
                <a:ext uri="{FF2B5EF4-FFF2-40B4-BE49-F238E27FC236}">
                  <a16:creationId xmlns:a16="http://schemas.microsoft.com/office/drawing/2014/main" id="{00000000-0008-0000-0200-00004C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31</xdr:row>
          <xdr:rowOff>171450</xdr:rowOff>
        </xdr:from>
        <xdr:to>
          <xdr:col>12</xdr:col>
          <xdr:colOff>38100</xdr:colOff>
          <xdr:row>33</xdr:row>
          <xdr:rowOff>0</xdr:rowOff>
        </xdr:to>
        <xdr:sp macro="" textlink="">
          <xdr:nvSpPr>
            <xdr:cNvPr id="2381" name="Check Box 333" hidden="1">
              <a:extLst>
                <a:ext uri="{63B3BB69-23CF-44E3-9099-C40C66FF867C}">
                  <a14:compatExt spid="_x0000_s2381"/>
                </a:ext>
                <a:ext uri="{FF2B5EF4-FFF2-40B4-BE49-F238E27FC236}">
                  <a16:creationId xmlns:a16="http://schemas.microsoft.com/office/drawing/2014/main" id="{00000000-0008-0000-0200-00004D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26</xdr:row>
          <xdr:rowOff>171450</xdr:rowOff>
        </xdr:from>
        <xdr:to>
          <xdr:col>12</xdr:col>
          <xdr:colOff>57150</xdr:colOff>
          <xdr:row>28</xdr:row>
          <xdr:rowOff>19050</xdr:rowOff>
        </xdr:to>
        <xdr:sp macro="" textlink="">
          <xdr:nvSpPr>
            <xdr:cNvPr id="2382" name="Check Box 334" hidden="1">
              <a:extLst>
                <a:ext uri="{63B3BB69-23CF-44E3-9099-C40C66FF867C}">
                  <a14:compatExt spid="_x0000_s2382"/>
                </a:ext>
                <a:ext uri="{FF2B5EF4-FFF2-40B4-BE49-F238E27FC236}">
                  <a16:creationId xmlns:a16="http://schemas.microsoft.com/office/drawing/2014/main" id="{00000000-0008-0000-0200-00004E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33</xdr:row>
          <xdr:rowOff>0</xdr:rowOff>
        </xdr:from>
        <xdr:to>
          <xdr:col>12</xdr:col>
          <xdr:colOff>57150</xdr:colOff>
          <xdr:row>38</xdr:row>
          <xdr:rowOff>0</xdr:rowOff>
        </xdr:to>
        <xdr:sp macro="" textlink="">
          <xdr:nvSpPr>
            <xdr:cNvPr id="2383" name="Check Box 335" hidden="1">
              <a:extLst>
                <a:ext uri="{63B3BB69-23CF-44E3-9099-C40C66FF867C}">
                  <a14:compatExt spid="_x0000_s2383"/>
                </a:ext>
                <a:ext uri="{FF2B5EF4-FFF2-40B4-BE49-F238E27FC236}">
                  <a16:creationId xmlns:a16="http://schemas.microsoft.com/office/drawing/2014/main" id="{00000000-0008-0000-0200-00004F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77</xdr:row>
          <xdr:rowOff>76200</xdr:rowOff>
        </xdr:from>
        <xdr:to>
          <xdr:col>3</xdr:col>
          <xdr:colOff>95250</xdr:colOff>
          <xdr:row>77</xdr:row>
          <xdr:rowOff>285750</xdr:rowOff>
        </xdr:to>
        <xdr:sp macro="" textlink="">
          <xdr:nvSpPr>
            <xdr:cNvPr id="2443" name="Check Box 395" hidden="1">
              <a:extLst>
                <a:ext uri="{63B3BB69-23CF-44E3-9099-C40C66FF867C}">
                  <a14:compatExt spid="_x0000_s2443"/>
                </a:ext>
                <a:ext uri="{FF2B5EF4-FFF2-40B4-BE49-F238E27FC236}">
                  <a16:creationId xmlns:a16="http://schemas.microsoft.com/office/drawing/2014/main" id="{00000000-0008-0000-0200-00008B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78</xdr:row>
          <xdr:rowOff>95250</xdr:rowOff>
        </xdr:from>
        <xdr:to>
          <xdr:col>3</xdr:col>
          <xdr:colOff>95250</xdr:colOff>
          <xdr:row>78</xdr:row>
          <xdr:rowOff>323850</xdr:rowOff>
        </xdr:to>
        <xdr:sp macro="" textlink="">
          <xdr:nvSpPr>
            <xdr:cNvPr id="2448" name="Check Box 400" hidden="1">
              <a:extLst>
                <a:ext uri="{63B3BB69-23CF-44E3-9099-C40C66FF867C}">
                  <a14:compatExt spid="_x0000_s2448"/>
                </a:ext>
                <a:ext uri="{FF2B5EF4-FFF2-40B4-BE49-F238E27FC236}">
                  <a16:creationId xmlns:a16="http://schemas.microsoft.com/office/drawing/2014/main" id="{00000000-0008-0000-0200-000090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79</xdr:row>
          <xdr:rowOff>95250</xdr:rowOff>
        </xdr:from>
        <xdr:to>
          <xdr:col>3</xdr:col>
          <xdr:colOff>95250</xdr:colOff>
          <xdr:row>79</xdr:row>
          <xdr:rowOff>304800</xdr:rowOff>
        </xdr:to>
        <xdr:sp macro="" textlink="">
          <xdr:nvSpPr>
            <xdr:cNvPr id="2449" name="Check Box 401" hidden="1">
              <a:extLst>
                <a:ext uri="{63B3BB69-23CF-44E3-9099-C40C66FF867C}">
                  <a14:compatExt spid="_x0000_s2449"/>
                </a:ext>
                <a:ext uri="{FF2B5EF4-FFF2-40B4-BE49-F238E27FC236}">
                  <a16:creationId xmlns:a16="http://schemas.microsoft.com/office/drawing/2014/main" id="{00000000-0008-0000-0200-000091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80</xdr:row>
          <xdr:rowOff>19050</xdr:rowOff>
        </xdr:from>
        <xdr:to>
          <xdr:col>3</xdr:col>
          <xdr:colOff>95250</xdr:colOff>
          <xdr:row>80</xdr:row>
          <xdr:rowOff>247650</xdr:rowOff>
        </xdr:to>
        <xdr:sp macro="" textlink="">
          <xdr:nvSpPr>
            <xdr:cNvPr id="2450" name="Check Box 402" hidden="1">
              <a:extLst>
                <a:ext uri="{63B3BB69-23CF-44E3-9099-C40C66FF867C}">
                  <a14:compatExt spid="_x0000_s2450"/>
                </a:ext>
                <a:ext uri="{FF2B5EF4-FFF2-40B4-BE49-F238E27FC236}">
                  <a16:creationId xmlns:a16="http://schemas.microsoft.com/office/drawing/2014/main" id="{00000000-0008-0000-0200-000092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77</xdr:row>
          <xdr:rowOff>19050</xdr:rowOff>
        </xdr:from>
        <xdr:to>
          <xdr:col>14</xdr:col>
          <xdr:colOff>57150</xdr:colOff>
          <xdr:row>77</xdr:row>
          <xdr:rowOff>228600</xdr:rowOff>
        </xdr:to>
        <xdr:sp macro="" textlink="">
          <xdr:nvSpPr>
            <xdr:cNvPr id="2452" name="Check Box 404" hidden="1">
              <a:extLst>
                <a:ext uri="{63B3BB69-23CF-44E3-9099-C40C66FF867C}">
                  <a14:compatExt spid="_x0000_s2452"/>
                </a:ext>
                <a:ext uri="{FF2B5EF4-FFF2-40B4-BE49-F238E27FC236}">
                  <a16:creationId xmlns:a16="http://schemas.microsoft.com/office/drawing/2014/main" id="{00000000-0008-0000-0200-000094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78</xdr:row>
          <xdr:rowOff>19050</xdr:rowOff>
        </xdr:from>
        <xdr:to>
          <xdr:col>15</xdr:col>
          <xdr:colOff>0</xdr:colOff>
          <xdr:row>78</xdr:row>
          <xdr:rowOff>228600</xdr:rowOff>
        </xdr:to>
        <xdr:sp macro="" textlink="">
          <xdr:nvSpPr>
            <xdr:cNvPr id="2453" name="Check Box 405" hidden="1">
              <a:extLst>
                <a:ext uri="{63B3BB69-23CF-44E3-9099-C40C66FF867C}">
                  <a14:compatExt spid="_x0000_s2453"/>
                </a:ext>
                <a:ext uri="{FF2B5EF4-FFF2-40B4-BE49-F238E27FC236}">
                  <a16:creationId xmlns:a16="http://schemas.microsoft.com/office/drawing/2014/main" id="{00000000-0008-0000-0200-000095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79</xdr:row>
          <xdr:rowOff>0</xdr:rowOff>
        </xdr:from>
        <xdr:to>
          <xdr:col>15</xdr:col>
          <xdr:colOff>0</xdr:colOff>
          <xdr:row>79</xdr:row>
          <xdr:rowOff>209550</xdr:rowOff>
        </xdr:to>
        <xdr:sp macro="" textlink="">
          <xdr:nvSpPr>
            <xdr:cNvPr id="2454" name="Check Box 406" hidden="1">
              <a:extLst>
                <a:ext uri="{63B3BB69-23CF-44E3-9099-C40C66FF867C}">
                  <a14:compatExt spid="_x0000_s2454"/>
                </a:ext>
                <a:ext uri="{FF2B5EF4-FFF2-40B4-BE49-F238E27FC236}">
                  <a16:creationId xmlns:a16="http://schemas.microsoft.com/office/drawing/2014/main" id="{00000000-0008-0000-0200-000096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80</xdr:row>
          <xdr:rowOff>95250</xdr:rowOff>
        </xdr:from>
        <xdr:to>
          <xdr:col>15</xdr:col>
          <xdr:colOff>0</xdr:colOff>
          <xdr:row>80</xdr:row>
          <xdr:rowOff>323850</xdr:rowOff>
        </xdr:to>
        <xdr:sp macro="" textlink="">
          <xdr:nvSpPr>
            <xdr:cNvPr id="2455" name="Check Box 407" hidden="1">
              <a:extLst>
                <a:ext uri="{63B3BB69-23CF-44E3-9099-C40C66FF867C}">
                  <a14:compatExt spid="_x0000_s2455"/>
                </a:ext>
                <a:ext uri="{FF2B5EF4-FFF2-40B4-BE49-F238E27FC236}">
                  <a16:creationId xmlns:a16="http://schemas.microsoft.com/office/drawing/2014/main" id="{00000000-0008-0000-0200-000097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25</xdr:row>
          <xdr:rowOff>171450</xdr:rowOff>
        </xdr:from>
        <xdr:to>
          <xdr:col>13</xdr:col>
          <xdr:colOff>0</xdr:colOff>
          <xdr:row>27</xdr:row>
          <xdr:rowOff>38100</xdr:rowOff>
        </xdr:to>
        <xdr:sp macro="" textlink="">
          <xdr:nvSpPr>
            <xdr:cNvPr id="2459" name="Check Box 411" hidden="1">
              <a:extLst>
                <a:ext uri="{63B3BB69-23CF-44E3-9099-C40C66FF867C}">
                  <a14:compatExt spid="_x0000_s2459"/>
                </a:ext>
                <a:ext uri="{FF2B5EF4-FFF2-40B4-BE49-F238E27FC236}">
                  <a16:creationId xmlns:a16="http://schemas.microsoft.com/office/drawing/2014/main" id="{00000000-0008-0000-0200-00009B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27</xdr:row>
          <xdr:rowOff>171450</xdr:rowOff>
        </xdr:from>
        <xdr:to>
          <xdr:col>13</xdr:col>
          <xdr:colOff>0</xdr:colOff>
          <xdr:row>29</xdr:row>
          <xdr:rowOff>19050</xdr:rowOff>
        </xdr:to>
        <xdr:sp macro="" textlink="">
          <xdr:nvSpPr>
            <xdr:cNvPr id="2460" name="Check Box 412" hidden="1">
              <a:extLst>
                <a:ext uri="{63B3BB69-23CF-44E3-9099-C40C66FF867C}">
                  <a14:compatExt spid="_x0000_s2460"/>
                </a:ext>
                <a:ext uri="{FF2B5EF4-FFF2-40B4-BE49-F238E27FC236}">
                  <a16:creationId xmlns:a16="http://schemas.microsoft.com/office/drawing/2014/main" id="{00000000-0008-0000-0200-00009C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28</xdr:row>
          <xdr:rowOff>171450</xdr:rowOff>
        </xdr:from>
        <xdr:to>
          <xdr:col>13</xdr:col>
          <xdr:colOff>0</xdr:colOff>
          <xdr:row>30</xdr:row>
          <xdr:rowOff>19050</xdr:rowOff>
        </xdr:to>
        <xdr:sp macro="" textlink="">
          <xdr:nvSpPr>
            <xdr:cNvPr id="2461" name="Check Box 413" hidden="1">
              <a:extLst>
                <a:ext uri="{63B3BB69-23CF-44E3-9099-C40C66FF867C}">
                  <a14:compatExt spid="_x0000_s2461"/>
                </a:ext>
                <a:ext uri="{FF2B5EF4-FFF2-40B4-BE49-F238E27FC236}">
                  <a16:creationId xmlns:a16="http://schemas.microsoft.com/office/drawing/2014/main" id="{00000000-0008-0000-0200-00009D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32</xdr:row>
          <xdr:rowOff>0</xdr:rowOff>
        </xdr:from>
        <xdr:to>
          <xdr:col>13</xdr:col>
          <xdr:colOff>0</xdr:colOff>
          <xdr:row>33</xdr:row>
          <xdr:rowOff>0</xdr:rowOff>
        </xdr:to>
        <xdr:sp macro="" textlink="">
          <xdr:nvSpPr>
            <xdr:cNvPr id="2462" name="Check Box 414" hidden="1">
              <a:extLst>
                <a:ext uri="{63B3BB69-23CF-44E3-9099-C40C66FF867C}">
                  <a14:compatExt spid="_x0000_s2462"/>
                </a:ext>
                <a:ext uri="{FF2B5EF4-FFF2-40B4-BE49-F238E27FC236}">
                  <a16:creationId xmlns:a16="http://schemas.microsoft.com/office/drawing/2014/main" id="{00000000-0008-0000-0200-00009E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26</xdr:row>
          <xdr:rowOff>171450</xdr:rowOff>
        </xdr:from>
        <xdr:to>
          <xdr:col>13</xdr:col>
          <xdr:colOff>0</xdr:colOff>
          <xdr:row>28</xdr:row>
          <xdr:rowOff>19050</xdr:rowOff>
        </xdr:to>
        <xdr:sp macro="" textlink="">
          <xdr:nvSpPr>
            <xdr:cNvPr id="2463" name="Check Box 415" hidden="1">
              <a:extLst>
                <a:ext uri="{63B3BB69-23CF-44E3-9099-C40C66FF867C}">
                  <a14:compatExt spid="_x0000_s2463"/>
                </a:ext>
                <a:ext uri="{FF2B5EF4-FFF2-40B4-BE49-F238E27FC236}">
                  <a16:creationId xmlns:a16="http://schemas.microsoft.com/office/drawing/2014/main" id="{00000000-0008-0000-0200-00009F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33</xdr:row>
          <xdr:rowOff>0</xdr:rowOff>
        </xdr:from>
        <xdr:to>
          <xdr:col>13</xdr:col>
          <xdr:colOff>0</xdr:colOff>
          <xdr:row>37</xdr:row>
          <xdr:rowOff>171450</xdr:rowOff>
        </xdr:to>
        <xdr:sp macro="" textlink="">
          <xdr:nvSpPr>
            <xdr:cNvPr id="2464" name="Check Box 416" hidden="1">
              <a:extLst>
                <a:ext uri="{63B3BB69-23CF-44E3-9099-C40C66FF867C}">
                  <a14:compatExt spid="_x0000_s2464"/>
                </a:ext>
                <a:ext uri="{FF2B5EF4-FFF2-40B4-BE49-F238E27FC236}">
                  <a16:creationId xmlns:a16="http://schemas.microsoft.com/office/drawing/2014/main" id="{00000000-0008-0000-0200-0000A0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25</xdr:row>
          <xdr:rowOff>171450</xdr:rowOff>
        </xdr:from>
        <xdr:to>
          <xdr:col>15</xdr:col>
          <xdr:colOff>0</xdr:colOff>
          <xdr:row>27</xdr:row>
          <xdr:rowOff>38100</xdr:rowOff>
        </xdr:to>
        <xdr:sp macro="" textlink="">
          <xdr:nvSpPr>
            <xdr:cNvPr id="2468" name="Check Box 420" hidden="1">
              <a:extLst>
                <a:ext uri="{63B3BB69-23CF-44E3-9099-C40C66FF867C}">
                  <a14:compatExt spid="_x0000_s2468"/>
                </a:ext>
                <a:ext uri="{FF2B5EF4-FFF2-40B4-BE49-F238E27FC236}">
                  <a16:creationId xmlns:a16="http://schemas.microsoft.com/office/drawing/2014/main" id="{00000000-0008-0000-0200-0000A4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27</xdr:row>
          <xdr:rowOff>171450</xdr:rowOff>
        </xdr:from>
        <xdr:to>
          <xdr:col>15</xdr:col>
          <xdr:colOff>0</xdr:colOff>
          <xdr:row>29</xdr:row>
          <xdr:rowOff>19050</xdr:rowOff>
        </xdr:to>
        <xdr:sp macro="" textlink="">
          <xdr:nvSpPr>
            <xdr:cNvPr id="2469" name="Check Box 421" hidden="1">
              <a:extLst>
                <a:ext uri="{63B3BB69-23CF-44E3-9099-C40C66FF867C}">
                  <a14:compatExt spid="_x0000_s2469"/>
                </a:ext>
                <a:ext uri="{FF2B5EF4-FFF2-40B4-BE49-F238E27FC236}">
                  <a16:creationId xmlns:a16="http://schemas.microsoft.com/office/drawing/2014/main" id="{00000000-0008-0000-0200-0000A5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28</xdr:row>
          <xdr:rowOff>171450</xdr:rowOff>
        </xdr:from>
        <xdr:to>
          <xdr:col>15</xdr:col>
          <xdr:colOff>0</xdr:colOff>
          <xdr:row>30</xdr:row>
          <xdr:rowOff>19050</xdr:rowOff>
        </xdr:to>
        <xdr:sp macro="" textlink="">
          <xdr:nvSpPr>
            <xdr:cNvPr id="2470" name="Check Box 422" hidden="1">
              <a:extLst>
                <a:ext uri="{63B3BB69-23CF-44E3-9099-C40C66FF867C}">
                  <a14:compatExt spid="_x0000_s2470"/>
                </a:ext>
                <a:ext uri="{FF2B5EF4-FFF2-40B4-BE49-F238E27FC236}">
                  <a16:creationId xmlns:a16="http://schemas.microsoft.com/office/drawing/2014/main" id="{00000000-0008-0000-0200-0000A6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32</xdr:row>
          <xdr:rowOff>19050</xdr:rowOff>
        </xdr:from>
        <xdr:to>
          <xdr:col>15</xdr:col>
          <xdr:colOff>0</xdr:colOff>
          <xdr:row>32</xdr:row>
          <xdr:rowOff>171450</xdr:rowOff>
        </xdr:to>
        <xdr:sp macro="" textlink="">
          <xdr:nvSpPr>
            <xdr:cNvPr id="2471" name="Check Box 423" hidden="1">
              <a:extLst>
                <a:ext uri="{63B3BB69-23CF-44E3-9099-C40C66FF867C}">
                  <a14:compatExt spid="_x0000_s2471"/>
                </a:ext>
                <a:ext uri="{FF2B5EF4-FFF2-40B4-BE49-F238E27FC236}">
                  <a16:creationId xmlns:a16="http://schemas.microsoft.com/office/drawing/2014/main" id="{00000000-0008-0000-0200-0000A7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26</xdr:row>
          <xdr:rowOff>171450</xdr:rowOff>
        </xdr:from>
        <xdr:to>
          <xdr:col>15</xdr:col>
          <xdr:colOff>0</xdr:colOff>
          <xdr:row>28</xdr:row>
          <xdr:rowOff>19050</xdr:rowOff>
        </xdr:to>
        <xdr:sp macro="" textlink="">
          <xdr:nvSpPr>
            <xdr:cNvPr id="2472" name="Check Box 424" hidden="1">
              <a:extLst>
                <a:ext uri="{63B3BB69-23CF-44E3-9099-C40C66FF867C}">
                  <a14:compatExt spid="_x0000_s2472"/>
                </a:ext>
                <a:ext uri="{FF2B5EF4-FFF2-40B4-BE49-F238E27FC236}">
                  <a16:creationId xmlns:a16="http://schemas.microsoft.com/office/drawing/2014/main" id="{00000000-0008-0000-0200-0000A8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32</xdr:row>
          <xdr:rowOff>171450</xdr:rowOff>
        </xdr:from>
        <xdr:to>
          <xdr:col>15</xdr:col>
          <xdr:colOff>0</xdr:colOff>
          <xdr:row>37</xdr:row>
          <xdr:rowOff>190500</xdr:rowOff>
        </xdr:to>
        <xdr:sp macro="" textlink="">
          <xdr:nvSpPr>
            <xdr:cNvPr id="2473" name="Check Box 425" hidden="1">
              <a:extLst>
                <a:ext uri="{63B3BB69-23CF-44E3-9099-C40C66FF867C}">
                  <a14:compatExt spid="_x0000_s2473"/>
                </a:ext>
                <a:ext uri="{FF2B5EF4-FFF2-40B4-BE49-F238E27FC236}">
                  <a16:creationId xmlns:a16="http://schemas.microsoft.com/office/drawing/2014/main" id="{00000000-0008-0000-0200-0000A9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16</xdr:col>
          <xdr:colOff>19050</xdr:colOff>
          <xdr:row>52</xdr:row>
          <xdr:rowOff>0</xdr:rowOff>
        </xdr:from>
        <xdr:to>
          <xdr:col>17</xdr:col>
          <xdr:colOff>57150</xdr:colOff>
          <xdr:row>53</xdr:row>
          <xdr:rowOff>19050</xdr:rowOff>
        </xdr:to>
        <xdr:sp macro="" textlink="">
          <xdr:nvSpPr>
            <xdr:cNvPr id="2517" name="Check Box 469" hidden="1">
              <a:extLst>
                <a:ext uri="{63B3BB69-23CF-44E3-9099-C40C66FF867C}">
                  <a14:compatExt spid="_x0000_s2517"/>
                </a:ext>
                <a:ext uri="{FF2B5EF4-FFF2-40B4-BE49-F238E27FC236}">
                  <a16:creationId xmlns:a16="http://schemas.microsoft.com/office/drawing/2014/main" id="{00000000-0008-0000-0200-0000D5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29</xdr:row>
          <xdr:rowOff>171450</xdr:rowOff>
        </xdr:from>
        <xdr:to>
          <xdr:col>12</xdr:col>
          <xdr:colOff>57150</xdr:colOff>
          <xdr:row>31</xdr:row>
          <xdr:rowOff>19050</xdr:rowOff>
        </xdr:to>
        <xdr:sp macro="" textlink="">
          <xdr:nvSpPr>
            <xdr:cNvPr id="2533" name="Check Box 485" hidden="1">
              <a:extLst>
                <a:ext uri="{63B3BB69-23CF-44E3-9099-C40C66FF867C}">
                  <a14:compatExt spid="_x0000_s2533"/>
                </a:ext>
                <a:ext uri="{FF2B5EF4-FFF2-40B4-BE49-F238E27FC236}">
                  <a16:creationId xmlns:a16="http://schemas.microsoft.com/office/drawing/2014/main" id="{00000000-0008-0000-0200-0000E5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29</xdr:row>
          <xdr:rowOff>171450</xdr:rowOff>
        </xdr:from>
        <xdr:to>
          <xdr:col>13</xdr:col>
          <xdr:colOff>38100</xdr:colOff>
          <xdr:row>31</xdr:row>
          <xdr:rowOff>38100</xdr:rowOff>
        </xdr:to>
        <xdr:sp macro="" textlink="">
          <xdr:nvSpPr>
            <xdr:cNvPr id="2534" name="Check Box 486" hidden="1">
              <a:extLst>
                <a:ext uri="{63B3BB69-23CF-44E3-9099-C40C66FF867C}">
                  <a14:compatExt spid="_x0000_s2534"/>
                </a:ext>
                <a:ext uri="{FF2B5EF4-FFF2-40B4-BE49-F238E27FC236}">
                  <a16:creationId xmlns:a16="http://schemas.microsoft.com/office/drawing/2014/main" id="{00000000-0008-0000-0200-0000E6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29</xdr:row>
          <xdr:rowOff>171450</xdr:rowOff>
        </xdr:from>
        <xdr:to>
          <xdr:col>15</xdr:col>
          <xdr:colOff>0</xdr:colOff>
          <xdr:row>31</xdr:row>
          <xdr:rowOff>19050</xdr:rowOff>
        </xdr:to>
        <xdr:sp macro="" textlink="">
          <xdr:nvSpPr>
            <xdr:cNvPr id="2535" name="Check Box 487" hidden="1">
              <a:extLst>
                <a:ext uri="{63B3BB69-23CF-44E3-9099-C40C66FF867C}">
                  <a14:compatExt spid="_x0000_s2535"/>
                </a:ext>
                <a:ext uri="{FF2B5EF4-FFF2-40B4-BE49-F238E27FC236}">
                  <a16:creationId xmlns:a16="http://schemas.microsoft.com/office/drawing/2014/main" id="{00000000-0008-0000-0200-0000E709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55</xdr:row>
          <xdr:rowOff>133350</xdr:rowOff>
        </xdr:from>
        <xdr:to>
          <xdr:col>4</xdr:col>
          <xdr:colOff>95250</xdr:colOff>
          <xdr:row>57</xdr:row>
          <xdr:rowOff>19050</xdr:rowOff>
        </xdr:to>
        <xdr:sp macro="" textlink="">
          <xdr:nvSpPr>
            <xdr:cNvPr id="2580" name="Check Box 532" hidden="1">
              <a:extLst>
                <a:ext uri="{63B3BB69-23CF-44E3-9099-C40C66FF867C}">
                  <a14:compatExt spid="_x0000_s2580"/>
                </a:ext>
                <a:ext uri="{FF2B5EF4-FFF2-40B4-BE49-F238E27FC236}">
                  <a16:creationId xmlns:a16="http://schemas.microsoft.com/office/drawing/2014/main" id="{00000000-0008-0000-0200-000014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17</xdr:col>
          <xdr:colOff>304800</xdr:colOff>
          <xdr:row>54</xdr:row>
          <xdr:rowOff>152400</xdr:rowOff>
        </xdr:from>
        <xdr:to>
          <xdr:col>18</xdr:col>
          <xdr:colOff>1352550</xdr:colOff>
          <xdr:row>55</xdr:row>
          <xdr:rowOff>171450</xdr:rowOff>
        </xdr:to>
        <xdr:sp macro="" textlink="">
          <xdr:nvSpPr>
            <xdr:cNvPr id="2586" name="Option Button 538" hidden="1">
              <a:extLst>
                <a:ext uri="{63B3BB69-23CF-44E3-9099-C40C66FF867C}">
                  <a14:compatExt spid="_x0000_s2586"/>
                </a:ext>
                <a:ext uri="{FF2B5EF4-FFF2-40B4-BE49-F238E27FC236}">
                  <a16:creationId xmlns:a16="http://schemas.microsoft.com/office/drawing/2014/main" id="{00000000-0008-0000-0200-00001A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304800</xdr:colOff>
          <xdr:row>53</xdr:row>
          <xdr:rowOff>152400</xdr:rowOff>
        </xdr:from>
        <xdr:to>
          <xdr:col>18</xdr:col>
          <xdr:colOff>1352550</xdr:colOff>
          <xdr:row>54</xdr:row>
          <xdr:rowOff>171450</xdr:rowOff>
        </xdr:to>
        <xdr:sp macro="" textlink="">
          <xdr:nvSpPr>
            <xdr:cNvPr id="2587" name="Option Button 539" hidden="1">
              <a:extLst>
                <a:ext uri="{63B3BB69-23CF-44E3-9099-C40C66FF867C}">
                  <a14:compatExt spid="_x0000_s2587"/>
                </a:ext>
                <a:ext uri="{FF2B5EF4-FFF2-40B4-BE49-F238E27FC236}">
                  <a16:creationId xmlns:a16="http://schemas.microsoft.com/office/drawing/2014/main" id="{00000000-0008-0000-0200-00001B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18</xdr:col>
          <xdr:colOff>990600</xdr:colOff>
          <xdr:row>55</xdr:row>
          <xdr:rowOff>95250</xdr:rowOff>
        </xdr:from>
        <xdr:to>
          <xdr:col>19</xdr:col>
          <xdr:colOff>95250</xdr:colOff>
          <xdr:row>57</xdr:row>
          <xdr:rowOff>38100</xdr:rowOff>
        </xdr:to>
        <xdr:sp macro="" textlink="">
          <xdr:nvSpPr>
            <xdr:cNvPr id="2588" name="Check Box 540" hidden="1">
              <a:extLst>
                <a:ext uri="{63B3BB69-23CF-44E3-9099-C40C66FF867C}">
                  <a14:compatExt spid="_x0000_s2588"/>
                </a:ext>
                <a:ext uri="{FF2B5EF4-FFF2-40B4-BE49-F238E27FC236}">
                  <a16:creationId xmlns:a16="http://schemas.microsoft.com/office/drawing/2014/main" id="{00000000-0008-0000-0200-00001C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18</xdr:col>
          <xdr:colOff>990600</xdr:colOff>
          <xdr:row>56</xdr:row>
          <xdr:rowOff>95250</xdr:rowOff>
        </xdr:from>
        <xdr:to>
          <xdr:col>19</xdr:col>
          <xdr:colOff>95250</xdr:colOff>
          <xdr:row>58</xdr:row>
          <xdr:rowOff>19050</xdr:rowOff>
        </xdr:to>
        <xdr:sp macro="" textlink="">
          <xdr:nvSpPr>
            <xdr:cNvPr id="2589" name="Check Box 541" hidden="1">
              <a:extLst>
                <a:ext uri="{63B3BB69-23CF-44E3-9099-C40C66FF867C}">
                  <a14:compatExt spid="_x0000_s2589"/>
                </a:ext>
                <a:ext uri="{FF2B5EF4-FFF2-40B4-BE49-F238E27FC236}">
                  <a16:creationId xmlns:a16="http://schemas.microsoft.com/office/drawing/2014/main" id="{00000000-0008-0000-0200-00001D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16</xdr:col>
          <xdr:colOff>19050</xdr:colOff>
          <xdr:row>33</xdr:row>
          <xdr:rowOff>0</xdr:rowOff>
        </xdr:from>
        <xdr:to>
          <xdr:col>17</xdr:col>
          <xdr:colOff>57150</xdr:colOff>
          <xdr:row>38</xdr:row>
          <xdr:rowOff>0</xdr:rowOff>
        </xdr:to>
        <xdr:sp macro="" textlink="">
          <xdr:nvSpPr>
            <xdr:cNvPr id="2635" name="Check Box 587" hidden="1">
              <a:extLst>
                <a:ext uri="{63B3BB69-23CF-44E3-9099-C40C66FF867C}">
                  <a14:compatExt spid="_x0000_s2635"/>
                </a:ext>
                <a:ext uri="{FF2B5EF4-FFF2-40B4-BE49-F238E27FC236}">
                  <a16:creationId xmlns:a16="http://schemas.microsoft.com/office/drawing/2014/main" id="{00000000-0008-0000-0200-00004B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16</xdr:col>
          <xdr:colOff>19050</xdr:colOff>
          <xdr:row>32</xdr:row>
          <xdr:rowOff>19050</xdr:rowOff>
        </xdr:from>
        <xdr:to>
          <xdr:col>17</xdr:col>
          <xdr:colOff>57150</xdr:colOff>
          <xdr:row>33</xdr:row>
          <xdr:rowOff>0</xdr:rowOff>
        </xdr:to>
        <xdr:sp macro="" textlink="">
          <xdr:nvSpPr>
            <xdr:cNvPr id="2637" name="Check Box 589" hidden="1">
              <a:extLst>
                <a:ext uri="{63B3BB69-23CF-44E3-9099-C40C66FF867C}">
                  <a14:compatExt spid="_x0000_s2637"/>
                </a:ext>
                <a:ext uri="{FF2B5EF4-FFF2-40B4-BE49-F238E27FC236}">
                  <a16:creationId xmlns:a16="http://schemas.microsoft.com/office/drawing/2014/main" id="{00000000-0008-0000-0200-00004D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31</xdr:row>
          <xdr:rowOff>19050</xdr:rowOff>
        </xdr:from>
        <xdr:to>
          <xdr:col>4</xdr:col>
          <xdr:colOff>95250</xdr:colOff>
          <xdr:row>32</xdr:row>
          <xdr:rowOff>19050</xdr:rowOff>
        </xdr:to>
        <xdr:sp macro="" textlink="">
          <xdr:nvSpPr>
            <xdr:cNvPr id="2656" name="Check Box 608" hidden="1">
              <a:extLst>
                <a:ext uri="{63B3BB69-23CF-44E3-9099-C40C66FF867C}">
                  <a14:compatExt spid="_x0000_s2656"/>
                </a:ext>
                <a:ext uri="{FF2B5EF4-FFF2-40B4-BE49-F238E27FC236}">
                  <a16:creationId xmlns:a16="http://schemas.microsoft.com/office/drawing/2014/main" id="{00000000-0008-0000-0200-000060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32</xdr:row>
          <xdr:rowOff>0</xdr:rowOff>
        </xdr:from>
        <xdr:to>
          <xdr:col>4</xdr:col>
          <xdr:colOff>95250</xdr:colOff>
          <xdr:row>33</xdr:row>
          <xdr:rowOff>0</xdr:rowOff>
        </xdr:to>
        <xdr:sp macro="" textlink="">
          <xdr:nvSpPr>
            <xdr:cNvPr id="2657" name="Check Box 609" hidden="1">
              <a:extLst>
                <a:ext uri="{63B3BB69-23CF-44E3-9099-C40C66FF867C}">
                  <a14:compatExt spid="_x0000_s2657"/>
                </a:ext>
                <a:ext uri="{FF2B5EF4-FFF2-40B4-BE49-F238E27FC236}">
                  <a16:creationId xmlns:a16="http://schemas.microsoft.com/office/drawing/2014/main" id="{00000000-0008-0000-0200-000061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37</xdr:row>
          <xdr:rowOff>19050</xdr:rowOff>
        </xdr:from>
        <xdr:to>
          <xdr:col>4</xdr:col>
          <xdr:colOff>95250</xdr:colOff>
          <xdr:row>38</xdr:row>
          <xdr:rowOff>38100</xdr:rowOff>
        </xdr:to>
        <xdr:sp macro="" textlink="">
          <xdr:nvSpPr>
            <xdr:cNvPr id="2658" name="Check Box 610" hidden="1">
              <a:extLst>
                <a:ext uri="{63B3BB69-23CF-44E3-9099-C40C66FF867C}">
                  <a14:compatExt spid="_x0000_s2658"/>
                </a:ext>
                <a:ext uri="{FF2B5EF4-FFF2-40B4-BE49-F238E27FC236}">
                  <a16:creationId xmlns:a16="http://schemas.microsoft.com/office/drawing/2014/main" id="{00000000-0008-0000-0200-000062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40</xdr:row>
          <xdr:rowOff>171450</xdr:rowOff>
        </xdr:from>
        <xdr:to>
          <xdr:col>4</xdr:col>
          <xdr:colOff>95250</xdr:colOff>
          <xdr:row>42</xdr:row>
          <xdr:rowOff>19050</xdr:rowOff>
        </xdr:to>
        <xdr:sp macro="" textlink="">
          <xdr:nvSpPr>
            <xdr:cNvPr id="2659" name="Check Box 611" hidden="1">
              <a:extLst>
                <a:ext uri="{63B3BB69-23CF-44E3-9099-C40C66FF867C}">
                  <a14:compatExt spid="_x0000_s2659"/>
                </a:ext>
                <a:ext uri="{FF2B5EF4-FFF2-40B4-BE49-F238E27FC236}">
                  <a16:creationId xmlns:a16="http://schemas.microsoft.com/office/drawing/2014/main" id="{00000000-0008-0000-0200-000063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30</xdr:row>
          <xdr:rowOff>190500</xdr:rowOff>
        </xdr:from>
        <xdr:to>
          <xdr:col>12</xdr:col>
          <xdr:colOff>57150</xdr:colOff>
          <xdr:row>32</xdr:row>
          <xdr:rowOff>0</xdr:rowOff>
        </xdr:to>
        <xdr:sp macro="" textlink="">
          <xdr:nvSpPr>
            <xdr:cNvPr id="2669" name="Check Box 621" hidden="1">
              <a:extLst>
                <a:ext uri="{63B3BB69-23CF-44E3-9099-C40C66FF867C}">
                  <a14:compatExt spid="_x0000_s2669"/>
                </a:ext>
                <a:ext uri="{FF2B5EF4-FFF2-40B4-BE49-F238E27FC236}">
                  <a16:creationId xmlns:a16="http://schemas.microsoft.com/office/drawing/2014/main" id="{00000000-0008-0000-0200-00006D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30</xdr:row>
          <xdr:rowOff>209550</xdr:rowOff>
        </xdr:from>
        <xdr:to>
          <xdr:col>13</xdr:col>
          <xdr:colOff>0</xdr:colOff>
          <xdr:row>31</xdr:row>
          <xdr:rowOff>171450</xdr:rowOff>
        </xdr:to>
        <xdr:sp macro="" textlink="">
          <xdr:nvSpPr>
            <xdr:cNvPr id="2670" name="Check Box 622" hidden="1">
              <a:extLst>
                <a:ext uri="{63B3BB69-23CF-44E3-9099-C40C66FF867C}">
                  <a14:compatExt spid="_x0000_s2670"/>
                </a:ext>
                <a:ext uri="{FF2B5EF4-FFF2-40B4-BE49-F238E27FC236}">
                  <a16:creationId xmlns:a16="http://schemas.microsoft.com/office/drawing/2014/main" id="{00000000-0008-0000-0200-00006E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31</xdr:row>
          <xdr:rowOff>0</xdr:rowOff>
        </xdr:from>
        <xdr:to>
          <xdr:col>15</xdr:col>
          <xdr:colOff>0</xdr:colOff>
          <xdr:row>31</xdr:row>
          <xdr:rowOff>171450</xdr:rowOff>
        </xdr:to>
        <xdr:sp macro="" textlink="">
          <xdr:nvSpPr>
            <xdr:cNvPr id="2671" name="Check Box 623" hidden="1">
              <a:extLst>
                <a:ext uri="{63B3BB69-23CF-44E3-9099-C40C66FF867C}">
                  <a14:compatExt spid="_x0000_s2671"/>
                </a:ext>
                <a:ext uri="{FF2B5EF4-FFF2-40B4-BE49-F238E27FC236}">
                  <a16:creationId xmlns:a16="http://schemas.microsoft.com/office/drawing/2014/main" id="{00000000-0008-0000-0200-00006F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41</xdr:row>
          <xdr:rowOff>19050</xdr:rowOff>
        </xdr:from>
        <xdr:to>
          <xdr:col>12</xdr:col>
          <xdr:colOff>57150</xdr:colOff>
          <xdr:row>42</xdr:row>
          <xdr:rowOff>38100</xdr:rowOff>
        </xdr:to>
        <xdr:sp macro="" textlink="">
          <xdr:nvSpPr>
            <xdr:cNvPr id="2672" name="Check Box 624" hidden="1">
              <a:extLst>
                <a:ext uri="{63B3BB69-23CF-44E3-9099-C40C66FF867C}">
                  <a14:compatExt spid="_x0000_s2672"/>
                </a:ext>
                <a:ext uri="{FF2B5EF4-FFF2-40B4-BE49-F238E27FC236}">
                  <a16:creationId xmlns:a16="http://schemas.microsoft.com/office/drawing/2014/main" id="{00000000-0008-0000-0200-000070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41</xdr:row>
          <xdr:rowOff>19050</xdr:rowOff>
        </xdr:from>
        <xdr:to>
          <xdr:col>13</xdr:col>
          <xdr:colOff>0</xdr:colOff>
          <xdr:row>42</xdr:row>
          <xdr:rowOff>19050</xdr:rowOff>
        </xdr:to>
        <xdr:sp macro="" textlink="">
          <xdr:nvSpPr>
            <xdr:cNvPr id="2673" name="Check Box 625" hidden="1">
              <a:extLst>
                <a:ext uri="{63B3BB69-23CF-44E3-9099-C40C66FF867C}">
                  <a14:compatExt spid="_x0000_s2673"/>
                </a:ext>
                <a:ext uri="{FF2B5EF4-FFF2-40B4-BE49-F238E27FC236}">
                  <a16:creationId xmlns:a16="http://schemas.microsoft.com/office/drawing/2014/main" id="{00000000-0008-0000-0200-000071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41</xdr:row>
          <xdr:rowOff>38100</xdr:rowOff>
        </xdr:from>
        <xdr:to>
          <xdr:col>15</xdr:col>
          <xdr:colOff>0</xdr:colOff>
          <xdr:row>42</xdr:row>
          <xdr:rowOff>19050</xdr:rowOff>
        </xdr:to>
        <xdr:sp macro="" textlink="">
          <xdr:nvSpPr>
            <xdr:cNvPr id="2674" name="Check Box 626" hidden="1">
              <a:extLst>
                <a:ext uri="{63B3BB69-23CF-44E3-9099-C40C66FF867C}">
                  <a14:compatExt spid="_x0000_s2674"/>
                </a:ext>
                <a:ext uri="{FF2B5EF4-FFF2-40B4-BE49-F238E27FC236}">
                  <a16:creationId xmlns:a16="http://schemas.microsoft.com/office/drawing/2014/main" id="{00000000-0008-0000-0200-000072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41</xdr:row>
          <xdr:rowOff>171450</xdr:rowOff>
        </xdr:from>
        <xdr:to>
          <xdr:col>4</xdr:col>
          <xdr:colOff>95250</xdr:colOff>
          <xdr:row>43</xdr:row>
          <xdr:rowOff>19050</xdr:rowOff>
        </xdr:to>
        <xdr:sp macro="" textlink="">
          <xdr:nvSpPr>
            <xdr:cNvPr id="2676" name="Check Box 628" hidden="1">
              <a:extLst>
                <a:ext uri="{63B3BB69-23CF-44E3-9099-C40C66FF867C}">
                  <a14:compatExt spid="_x0000_s2676"/>
                </a:ext>
                <a:ext uri="{FF2B5EF4-FFF2-40B4-BE49-F238E27FC236}">
                  <a16:creationId xmlns:a16="http://schemas.microsoft.com/office/drawing/2014/main" id="{00000000-0008-0000-0200-000074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43</xdr:row>
          <xdr:rowOff>0</xdr:rowOff>
        </xdr:from>
        <xdr:to>
          <xdr:col>4</xdr:col>
          <xdr:colOff>95250</xdr:colOff>
          <xdr:row>43</xdr:row>
          <xdr:rowOff>171450</xdr:rowOff>
        </xdr:to>
        <xdr:sp macro="" textlink="">
          <xdr:nvSpPr>
            <xdr:cNvPr id="2679" name="Check Box 631" hidden="1">
              <a:extLst>
                <a:ext uri="{63B3BB69-23CF-44E3-9099-C40C66FF867C}">
                  <a14:compatExt spid="_x0000_s2679"/>
                </a:ext>
                <a:ext uri="{FF2B5EF4-FFF2-40B4-BE49-F238E27FC236}">
                  <a16:creationId xmlns:a16="http://schemas.microsoft.com/office/drawing/2014/main" id="{00000000-0008-0000-0200-000077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44</xdr:row>
          <xdr:rowOff>0</xdr:rowOff>
        </xdr:from>
        <xdr:to>
          <xdr:col>4</xdr:col>
          <xdr:colOff>95250</xdr:colOff>
          <xdr:row>49</xdr:row>
          <xdr:rowOff>0</xdr:rowOff>
        </xdr:to>
        <xdr:sp macro="" textlink="">
          <xdr:nvSpPr>
            <xdr:cNvPr id="2682" name="Check Box 634" hidden="1">
              <a:extLst>
                <a:ext uri="{63B3BB69-23CF-44E3-9099-C40C66FF867C}">
                  <a14:compatExt spid="_x0000_s2682"/>
                </a:ext>
                <a:ext uri="{FF2B5EF4-FFF2-40B4-BE49-F238E27FC236}">
                  <a16:creationId xmlns:a16="http://schemas.microsoft.com/office/drawing/2014/main" id="{00000000-0008-0000-0200-00007A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41</xdr:row>
          <xdr:rowOff>171450</xdr:rowOff>
        </xdr:from>
        <xdr:to>
          <xdr:col>12</xdr:col>
          <xdr:colOff>57150</xdr:colOff>
          <xdr:row>43</xdr:row>
          <xdr:rowOff>19050</xdr:rowOff>
        </xdr:to>
        <xdr:sp macro="" textlink="">
          <xdr:nvSpPr>
            <xdr:cNvPr id="2685" name="Check Box 637" hidden="1">
              <a:extLst>
                <a:ext uri="{63B3BB69-23CF-44E3-9099-C40C66FF867C}">
                  <a14:compatExt spid="_x0000_s2685"/>
                </a:ext>
                <a:ext uri="{FF2B5EF4-FFF2-40B4-BE49-F238E27FC236}">
                  <a16:creationId xmlns:a16="http://schemas.microsoft.com/office/drawing/2014/main" id="{00000000-0008-0000-0200-00007D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42</xdr:row>
          <xdr:rowOff>0</xdr:rowOff>
        </xdr:from>
        <xdr:to>
          <xdr:col>13</xdr:col>
          <xdr:colOff>0</xdr:colOff>
          <xdr:row>43</xdr:row>
          <xdr:rowOff>0</xdr:rowOff>
        </xdr:to>
        <xdr:sp macro="" textlink="">
          <xdr:nvSpPr>
            <xdr:cNvPr id="2686" name="Check Box 638" hidden="1">
              <a:extLst>
                <a:ext uri="{63B3BB69-23CF-44E3-9099-C40C66FF867C}">
                  <a14:compatExt spid="_x0000_s2686"/>
                </a:ext>
                <a:ext uri="{FF2B5EF4-FFF2-40B4-BE49-F238E27FC236}">
                  <a16:creationId xmlns:a16="http://schemas.microsoft.com/office/drawing/2014/main" id="{00000000-0008-0000-0200-00007E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42</xdr:row>
          <xdr:rowOff>19050</xdr:rowOff>
        </xdr:from>
        <xdr:to>
          <xdr:col>15</xdr:col>
          <xdr:colOff>0</xdr:colOff>
          <xdr:row>42</xdr:row>
          <xdr:rowOff>171450</xdr:rowOff>
        </xdr:to>
        <xdr:sp macro="" textlink="">
          <xdr:nvSpPr>
            <xdr:cNvPr id="2687" name="Check Box 639" hidden="1">
              <a:extLst>
                <a:ext uri="{63B3BB69-23CF-44E3-9099-C40C66FF867C}">
                  <a14:compatExt spid="_x0000_s2687"/>
                </a:ext>
                <a:ext uri="{FF2B5EF4-FFF2-40B4-BE49-F238E27FC236}">
                  <a16:creationId xmlns:a16="http://schemas.microsoft.com/office/drawing/2014/main" id="{00000000-0008-0000-0200-00007F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42</xdr:row>
          <xdr:rowOff>171450</xdr:rowOff>
        </xdr:from>
        <xdr:to>
          <xdr:col>12</xdr:col>
          <xdr:colOff>57150</xdr:colOff>
          <xdr:row>44</xdr:row>
          <xdr:rowOff>0</xdr:rowOff>
        </xdr:to>
        <xdr:sp macro="" textlink="">
          <xdr:nvSpPr>
            <xdr:cNvPr id="2688" name="Check Box 640" hidden="1">
              <a:extLst>
                <a:ext uri="{63B3BB69-23CF-44E3-9099-C40C66FF867C}">
                  <a14:compatExt spid="_x0000_s2688"/>
                </a:ext>
                <a:ext uri="{FF2B5EF4-FFF2-40B4-BE49-F238E27FC236}">
                  <a16:creationId xmlns:a16="http://schemas.microsoft.com/office/drawing/2014/main" id="{00000000-0008-0000-0200-000080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42</xdr:row>
          <xdr:rowOff>171450</xdr:rowOff>
        </xdr:from>
        <xdr:to>
          <xdr:col>13</xdr:col>
          <xdr:colOff>0</xdr:colOff>
          <xdr:row>43</xdr:row>
          <xdr:rowOff>171450</xdr:rowOff>
        </xdr:to>
        <xdr:sp macro="" textlink="">
          <xdr:nvSpPr>
            <xdr:cNvPr id="2689" name="Check Box 641" hidden="1">
              <a:extLst>
                <a:ext uri="{63B3BB69-23CF-44E3-9099-C40C66FF867C}">
                  <a14:compatExt spid="_x0000_s2689"/>
                </a:ext>
                <a:ext uri="{FF2B5EF4-FFF2-40B4-BE49-F238E27FC236}">
                  <a16:creationId xmlns:a16="http://schemas.microsoft.com/office/drawing/2014/main" id="{00000000-0008-0000-0200-000081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43</xdr:row>
          <xdr:rowOff>0</xdr:rowOff>
        </xdr:from>
        <xdr:to>
          <xdr:col>15</xdr:col>
          <xdr:colOff>0</xdr:colOff>
          <xdr:row>43</xdr:row>
          <xdr:rowOff>171450</xdr:rowOff>
        </xdr:to>
        <xdr:sp macro="" textlink="">
          <xdr:nvSpPr>
            <xdr:cNvPr id="2690" name="Check Box 642" hidden="1">
              <a:extLst>
                <a:ext uri="{63B3BB69-23CF-44E3-9099-C40C66FF867C}">
                  <a14:compatExt spid="_x0000_s2690"/>
                </a:ext>
                <a:ext uri="{FF2B5EF4-FFF2-40B4-BE49-F238E27FC236}">
                  <a16:creationId xmlns:a16="http://schemas.microsoft.com/office/drawing/2014/main" id="{00000000-0008-0000-0200-000082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52</xdr:row>
          <xdr:rowOff>171450</xdr:rowOff>
        </xdr:from>
        <xdr:to>
          <xdr:col>4</xdr:col>
          <xdr:colOff>95250</xdr:colOff>
          <xdr:row>54</xdr:row>
          <xdr:rowOff>0</xdr:rowOff>
        </xdr:to>
        <xdr:sp macro="" textlink="">
          <xdr:nvSpPr>
            <xdr:cNvPr id="2707" name="Check Box 659" hidden="1">
              <a:extLst>
                <a:ext uri="{63B3BB69-23CF-44E3-9099-C40C66FF867C}">
                  <a14:compatExt spid="_x0000_s2707"/>
                </a:ext>
                <a:ext uri="{FF2B5EF4-FFF2-40B4-BE49-F238E27FC236}">
                  <a16:creationId xmlns:a16="http://schemas.microsoft.com/office/drawing/2014/main" id="{00000000-0008-0000-0200-000093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52</xdr:row>
          <xdr:rowOff>0</xdr:rowOff>
        </xdr:from>
        <xdr:to>
          <xdr:col>4</xdr:col>
          <xdr:colOff>95250</xdr:colOff>
          <xdr:row>53</xdr:row>
          <xdr:rowOff>0</xdr:rowOff>
        </xdr:to>
        <xdr:sp macro="" textlink="">
          <xdr:nvSpPr>
            <xdr:cNvPr id="2709" name="Check Box 661" hidden="1">
              <a:extLst>
                <a:ext uri="{63B3BB69-23CF-44E3-9099-C40C66FF867C}">
                  <a14:compatExt spid="_x0000_s2709"/>
                </a:ext>
                <a:ext uri="{FF2B5EF4-FFF2-40B4-BE49-F238E27FC236}">
                  <a16:creationId xmlns:a16="http://schemas.microsoft.com/office/drawing/2014/main" id="{00000000-0008-0000-0200-000095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16</xdr:col>
          <xdr:colOff>19050</xdr:colOff>
          <xdr:row>44</xdr:row>
          <xdr:rowOff>0</xdr:rowOff>
        </xdr:from>
        <xdr:to>
          <xdr:col>17</xdr:col>
          <xdr:colOff>57150</xdr:colOff>
          <xdr:row>48</xdr:row>
          <xdr:rowOff>171450</xdr:rowOff>
        </xdr:to>
        <xdr:sp macro="" textlink="">
          <xdr:nvSpPr>
            <xdr:cNvPr id="2718" name="Check Box 670" hidden="1">
              <a:extLst>
                <a:ext uri="{63B3BB69-23CF-44E3-9099-C40C66FF867C}">
                  <a14:compatExt spid="_x0000_s2718"/>
                </a:ext>
                <a:ext uri="{FF2B5EF4-FFF2-40B4-BE49-F238E27FC236}">
                  <a16:creationId xmlns:a16="http://schemas.microsoft.com/office/drawing/2014/main" id="{00000000-0008-0000-0200-00009E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38100</xdr:colOff>
          <xdr:row>44</xdr:row>
          <xdr:rowOff>0</xdr:rowOff>
        </xdr:from>
        <xdr:to>
          <xdr:col>12</xdr:col>
          <xdr:colOff>57150</xdr:colOff>
          <xdr:row>49</xdr:row>
          <xdr:rowOff>0</xdr:rowOff>
        </xdr:to>
        <xdr:sp macro="" textlink="">
          <xdr:nvSpPr>
            <xdr:cNvPr id="2725" name="Check Box 677" hidden="1">
              <a:extLst>
                <a:ext uri="{63B3BB69-23CF-44E3-9099-C40C66FF867C}">
                  <a14:compatExt spid="_x0000_s2725"/>
                </a:ext>
                <a:ext uri="{FF2B5EF4-FFF2-40B4-BE49-F238E27FC236}">
                  <a16:creationId xmlns:a16="http://schemas.microsoft.com/office/drawing/2014/main" id="{00000000-0008-0000-0200-0000A5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0</xdr:colOff>
          <xdr:row>44</xdr:row>
          <xdr:rowOff>0</xdr:rowOff>
        </xdr:from>
        <xdr:to>
          <xdr:col>13</xdr:col>
          <xdr:colOff>57150</xdr:colOff>
          <xdr:row>49</xdr:row>
          <xdr:rowOff>0</xdr:rowOff>
        </xdr:to>
        <xdr:sp macro="" textlink="">
          <xdr:nvSpPr>
            <xdr:cNvPr id="2726" name="Check Box 678" hidden="1">
              <a:extLst>
                <a:ext uri="{63B3BB69-23CF-44E3-9099-C40C66FF867C}">
                  <a14:compatExt spid="_x0000_s2726"/>
                </a:ext>
                <a:ext uri="{FF2B5EF4-FFF2-40B4-BE49-F238E27FC236}">
                  <a16:creationId xmlns:a16="http://schemas.microsoft.com/office/drawing/2014/main" id="{00000000-0008-0000-0200-0000A6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44</xdr:row>
          <xdr:rowOff>0</xdr:rowOff>
        </xdr:from>
        <xdr:to>
          <xdr:col>15</xdr:col>
          <xdr:colOff>19050</xdr:colOff>
          <xdr:row>49</xdr:row>
          <xdr:rowOff>0</xdr:rowOff>
        </xdr:to>
        <xdr:sp macro="" textlink="">
          <xdr:nvSpPr>
            <xdr:cNvPr id="2727" name="Check Box 679" hidden="1">
              <a:extLst>
                <a:ext uri="{63B3BB69-23CF-44E3-9099-C40C66FF867C}">
                  <a14:compatExt spid="_x0000_s2727"/>
                </a:ext>
                <a:ext uri="{FF2B5EF4-FFF2-40B4-BE49-F238E27FC236}">
                  <a16:creationId xmlns:a16="http://schemas.microsoft.com/office/drawing/2014/main" id="{00000000-0008-0000-0200-0000A7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49</xdr:row>
          <xdr:rowOff>0</xdr:rowOff>
        </xdr:from>
        <xdr:to>
          <xdr:col>12</xdr:col>
          <xdr:colOff>57150</xdr:colOff>
          <xdr:row>52</xdr:row>
          <xdr:rowOff>0</xdr:rowOff>
        </xdr:to>
        <xdr:sp macro="" textlink="">
          <xdr:nvSpPr>
            <xdr:cNvPr id="2728" name="Check Box 680" hidden="1">
              <a:extLst>
                <a:ext uri="{63B3BB69-23CF-44E3-9099-C40C66FF867C}">
                  <a14:compatExt spid="_x0000_s2728"/>
                </a:ext>
                <a:ext uri="{FF2B5EF4-FFF2-40B4-BE49-F238E27FC236}">
                  <a16:creationId xmlns:a16="http://schemas.microsoft.com/office/drawing/2014/main" id="{00000000-0008-0000-0200-0000A8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49</xdr:row>
          <xdr:rowOff>0</xdr:rowOff>
        </xdr:from>
        <xdr:to>
          <xdr:col>12</xdr:col>
          <xdr:colOff>209550</xdr:colOff>
          <xdr:row>51</xdr:row>
          <xdr:rowOff>171450</xdr:rowOff>
        </xdr:to>
        <xdr:sp macro="" textlink="">
          <xdr:nvSpPr>
            <xdr:cNvPr id="2729" name="Check Box 681" hidden="1">
              <a:extLst>
                <a:ext uri="{63B3BB69-23CF-44E3-9099-C40C66FF867C}">
                  <a14:compatExt spid="_x0000_s2729"/>
                </a:ext>
                <a:ext uri="{FF2B5EF4-FFF2-40B4-BE49-F238E27FC236}">
                  <a16:creationId xmlns:a16="http://schemas.microsoft.com/office/drawing/2014/main" id="{00000000-0008-0000-0200-0000A9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49</xdr:row>
          <xdr:rowOff>0</xdr:rowOff>
        </xdr:from>
        <xdr:to>
          <xdr:col>15</xdr:col>
          <xdr:colOff>0</xdr:colOff>
          <xdr:row>51</xdr:row>
          <xdr:rowOff>171450</xdr:rowOff>
        </xdr:to>
        <xdr:sp macro="" textlink="">
          <xdr:nvSpPr>
            <xdr:cNvPr id="2730" name="Check Box 682" hidden="1">
              <a:extLst>
                <a:ext uri="{63B3BB69-23CF-44E3-9099-C40C66FF867C}">
                  <a14:compatExt spid="_x0000_s2730"/>
                </a:ext>
                <a:ext uri="{FF2B5EF4-FFF2-40B4-BE49-F238E27FC236}">
                  <a16:creationId xmlns:a16="http://schemas.microsoft.com/office/drawing/2014/main" id="{00000000-0008-0000-0200-0000AA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51</xdr:row>
          <xdr:rowOff>171450</xdr:rowOff>
        </xdr:from>
        <xdr:to>
          <xdr:col>12</xdr:col>
          <xdr:colOff>57150</xdr:colOff>
          <xdr:row>53</xdr:row>
          <xdr:rowOff>0</xdr:rowOff>
        </xdr:to>
        <xdr:sp macro="" textlink="">
          <xdr:nvSpPr>
            <xdr:cNvPr id="2731" name="Check Box 683" hidden="1">
              <a:extLst>
                <a:ext uri="{63B3BB69-23CF-44E3-9099-C40C66FF867C}">
                  <a14:compatExt spid="_x0000_s2731"/>
                </a:ext>
                <a:ext uri="{FF2B5EF4-FFF2-40B4-BE49-F238E27FC236}">
                  <a16:creationId xmlns:a16="http://schemas.microsoft.com/office/drawing/2014/main" id="{00000000-0008-0000-0200-0000AB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51</xdr:row>
          <xdr:rowOff>171450</xdr:rowOff>
        </xdr:from>
        <xdr:to>
          <xdr:col>13</xdr:col>
          <xdr:colOff>0</xdr:colOff>
          <xdr:row>52</xdr:row>
          <xdr:rowOff>171450</xdr:rowOff>
        </xdr:to>
        <xdr:sp macro="" textlink="">
          <xdr:nvSpPr>
            <xdr:cNvPr id="2732" name="Check Box 684" hidden="1">
              <a:extLst>
                <a:ext uri="{63B3BB69-23CF-44E3-9099-C40C66FF867C}">
                  <a14:compatExt spid="_x0000_s2732"/>
                </a:ext>
                <a:ext uri="{FF2B5EF4-FFF2-40B4-BE49-F238E27FC236}">
                  <a16:creationId xmlns:a16="http://schemas.microsoft.com/office/drawing/2014/main" id="{00000000-0008-0000-0200-0000AC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52</xdr:row>
          <xdr:rowOff>0</xdr:rowOff>
        </xdr:from>
        <xdr:to>
          <xdr:col>15</xdr:col>
          <xdr:colOff>0</xdr:colOff>
          <xdr:row>52</xdr:row>
          <xdr:rowOff>171450</xdr:rowOff>
        </xdr:to>
        <xdr:sp macro="" textlink="">
          <xdr:nvSpPr>
            <xdr:cNvPr id="2733" name="Check Box 685" hidden="1">
              <a:extLst>
                <a:ext uri="{63B3BB69-23CF-44E3-9099-C40C66FF867C}">
                  <a14:compatExt spid="_x0000_s2733"/>
                </a:ext>
                <a:ext uri="{FF2B5EF4-FFF2-40B4-BE49-F238E27FC236}">
                  <a16:creationId xmlns:a16="http://schemas.microsoft.com/office/drawing/2014/main" id="{00000000-0008-0000-0200-0000AD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52</xdr:row>
          <xdr:rowOff>171450</xdr:rowOff>
        </xdr:from>
        <xdr:to>
          <xdr:col>12</xdr:col>
          <xdr:colOff>57150</xdr:colOff>
          <xdr:row>54</xdr:row>
          <xdr:rowOff>0</xdr:rowOff>
        </xdr:to>
        <xdr:sp macro="" textlink="">
          <xdr:nvSpPr>
            <xdr:cNvPr id="2734" name="Check Box 686" hidden="1">
              <a:extLst>
                <a:ext uri="{63B3BB69-23CF-44E3-9099-C40C66FF867C}">
                  <a14:compatExt spid="_x0000_s2734"/>
                </a:ext>
                <a:ext uri="{FF2B5EF4-FFF2-40B4-BE49-F238E27FC236}">
                  <a16:creationId xmlns:a16="http://schemas.microsoft.com/office/drawing/2014/main" id="{00000000-0008-0000-0200-0000AE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52</xdr:row>
          <xdr:rowOff>171450</xdr:rowOff>
        </xdr:from>
        <xdr:to>
          <xdr:col>13</xdr:col>
          <xdr:colOff>0</xdr:colOff>
          <xdr:row>53</xdr:row>
          <xdr:rowOff>171450</xdr:rowOff>
        </xdr:to>
        <xdr:sp macro="" textlink="">
          <xdr:nvSpPr>
            <xdr:cNvPr id="2735" name="Check Box 687" hidden="1">
              <a:extLst>
                <a:ext uri="{63B3BB69-23CF-44E3-9099-C40C66FF867C}">
                  <a14:compatExt spid="_x0000_s2735"/>
                </a:ext>
                <a:ext uri="{FF2B5EF4-FFF2-40B4-BE49-F238E27FC236}">
                  <a16:creationId xmlns:a16="http://schemas.microsoft.com/office/drawing/2014/main" id="{00000000-0008-0000-0200-0000AF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53</xdr:row>
          <xdr:rowOff>0</xdr:rowOff>
        </xdr:from>
        <xdr:to>
          <xdr:col>15</xdr:col>
          <xdr:colOff>0</xdr:colOff>
          <xdr:row>53</xdr:row>
          <xdr:rowOff>171450</xdr:rowOff>
        </xdr:to>
        <xdr:sp macro="" textlink="">
          <xdr:nvSpPr>
            <xdr:cNvPr id="2736" name="Check Box 688" hidden="1">
              <a:extLst>
                <a:ext uri="{63B3BB69-23CF-44E3-9099-C40C66FF867C}">
                  <a14:compatExt spid="_x0000_s2736"/>
                </a:ext>
                <a:ext uri="{FF2B5EF4-FFF2-40B4-BE49-F238E27FC236}">
                  <a16:creationId xmlns:a16="http://schemas.microsoft.com/office/drawing/2014/main" id="{00000000-0008-0000-0200-0000B0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53</xdr:row>
          <xdr:rowOff>171450</xdr:rowOff>
        </xdr:from>
        <xdr:to>
          <xdr:col>12</xdr:col>
          <xdr:colOff>57150</xdr:colOff>
          <xdr:row>55</xdr:row>
          <xdr:rowOff>19050</xdr:rowOff>
        </xdr:to>
        <xdr:sp macro="" textlink="">
          <xdr:nvSpPr>
            <xdr:cNvPr id="2737" name="Check Box 689" hidden="1">
              <a:extLst>
                <a:ext uri="{63B3BB69-23CF-44E3-9099-C40C66FF867C}">
                  <a14:compatExt spid="_x0000_s2737"/>
                </a:ext>
                <a:ext uri="{FF2B5EF4-FFF2-40B4-BE49-F238E27FC236}">
                  <a16:creationId xmlns:a16="http://schemas.microsoft.com/office/drawing/2014/main" id="{00000000-0008-0000-0200-0000B1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54</xdr:row>
          <xdr:rowOff>0</xdr:rowOff>
        </xdr:from>
        <xdr:to>
          <xdr:col>13</xdr:col>
          <xdr:colOff>0</xdr:colOff>
          <xdr:row>55</xdr:row>
          <xdr:rowOff>0</xdr:rowOff>
        </xdr:to>
        <xdr:sp macro="" textlink="">
          <xdr:nvSpPr>
            <xdr:cNvPr id="2738" name="Check Box 690" hidden="1">
              <a:extLst>
                <a:ext uri="{63B3BB69-23CF-44E3-9099-C40C66FF867C}">
                  <a14:compatExt spid="_x0000_s2738"/>
                </a:ext>
                <a:ext uri="{FF2B5EF4-FFF2-40B4-BE49-F238E27FC236}">
                  <a16:creationId xmlns:a16="http://schemas.microsoft.com/office/drawing/2014/main" id="{00000000-0008-0000-0200-0000B2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54</xdr:row>
          <xdr:rowOff>19050</xdr:rowOff>
        </xdr:from>
        <xdr:to>
          <xdr:col>15</xdr:col>
          <xdr:colOff>0</xdr:colOff>
          <xdr:row>54</xdr:row>
          <xdr:rowOff>171450</xdr:rowOff>
        </xdr:to>
        <xdr:sp macro="" textlink="">
          <xdr:nvSpPr>
            <xdr:cNvPr id="2739" name="Check Box 691" hidden="1">
              <a:extLst>
                <a:ext uri="{63B3BB69-23CF-44E3-9099-C40C66FF867C}">
                  <a14:compatExt spid="_x0000_s2739"/>
                </a:ext>
                <a:ext uri="{FF2B5EF4-FFF2-40B4-BE49-F238E27FC236}">
                  <a16:creationId xmlns:a16="http://schemas.microsoft.com/office/drawing/2014/main" id="{00000000-0008-0000-0200-0000B3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54</xdr:row>
          <xdr:rowOff>0</xdr:rowOff>
        </xdr:from>
        <xdr:to>
          <xdr:col>4</xdr:col>
          <xdr:colOff>95250</xdr:colOff>
          <xdr:row>55</xdr:row>
          <xdr:rowOff>0</xdr:rowOff>
        </xdr:to>
        <xdr:sp macro="" textlink="">
          <xdr:nvSpPr>
            <xdr:cNvPr id="2754" name="Check Box 706" hidden="1">
              <a:extLst>
                <a:ext uri="{63B3BB69-23CF-44E3-9099-C40C66FF867C}">
                  <a14:compatExt spid="_x0000_s2754"/>
                </a:ext>
                <a:ext uri="{FF2B5EF4-FFF2-40B4-BE49-F238E27FC236}">
                  <a16:creationId xmlns:a16="http://schemas.microsoft.com/office/drawing/2014/main" id="{00000000-0008-0000-0200-0000C2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51</xdr:row>
          <xdr:rowOff>19050</xdr:rowOff>
        </xdr:from>
        <xdr:to>
          <xdr:col>4</xdr:col>
          <xdr:colOff>95250</xdr:colOff>
          <xdr:row>52</xdr:row>
          <xdr:rowOff>19050</xdr:rowOff>
        </xdr:to>
        <xdr:sp macro="" textlink="">
          <xdr:nvSpPr>
            <xdr:cNvPr id="2755" name="Check Box 707" hidden="1">
              <a:extLst>
                <a:ext uri="{63B3BB69-23CF-44E3-9099-C40C66FF867C}">
                  <a14:compatExt spid="_x0000_s2755"/>
                </a:ext>
                <a:ext uri="{FF2B5EF4-FFF2-40B4-BE49-F238E27FC236}">
                  <a16:creationId xmlns:a16="http://schemas.microsoft.com/office/drawing/2014/main" id="{00000000-0008-0000-0200-0000C3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55</xdr:row>
          <xdr:rowOff>171450</xdr:rowOff>
        </xdr:from>
        <xdr:to>
          <xdr:col>12</xdr:col>
          <xdr:colOff>57150</xdr:colOff>
          <xdr:row>56</xdr:row>
          <xdr:rowOff>171450</xdr:rowOff>
        </xdr:to>
        <xdr:sp macro="" textlink="">
          <xdr:nvSpPr>
            <xdr:cNvPr id="2801" name="Check Box 753" hidden="1">
              <a:extLst>
                <a:ext uri="{63B3BB69-23CF-44E3-9099-C40C66FF867C}">
                  <a14:compatExt spid="_x0000_s2801"/>
                </a:ext>
                <a:ext uri="{FF2B5EF4-FFF2-40B4-BE49-F238E27FC236}">
                  <a16:creationId xmlns:a16="http://schemas.microsoft.com/office/drawing/2014/main" id="{00000000-0008-0000-0200-0000F1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55</xdr:row>
          <xdr:rowOff>190500</xdr:rowOff>
        </xdr:from>
        <xdr:to>
          <xdr:col>13</xdr:col>
          <xdr:colOff>0</xdr:colOff>
          <xdr:row>56</xdr:row>
          <xdr:rowOff>171450</xdr:rowOff>
        </xdr:to>
        <xdr:sp macro="" textlink="">
          <xdr:nvSpPr>
            <xdr:cNvPr id="2802" name="Check Box 754" hidden="1">
              <a:extLst>
                <a:ext uri="{63B3BB69-23CF-44E3-9099-C40C66FF867C}">
                  <a14:compatExt spid="_x0000_s2802"/>
                </a:ext>
                <a:ext uri="{FF2B5EF4-FFF2-40B4-BE49-F238E27FC236}">
                  <a16:creationId xmlns:a16="http://schemas.microsoft.com/office/drawing/2014/main" id="{00000000-0008-0000-0200-0000F2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55</xdr:row>
          <xdr:rowOff>209550</xdr:rowOff>
        </xdr:from>
        <xdr:to>
          <xdr:col>15</xdr:col>
          <xdr:colOff>0</xdr:colOff>
          <xdr:row>56</xdr:row>
          <xdr:rowOff>171450</xdr:rowOff>
        </xdr:to>
        <xdr:sp macro="" textlink="">
          <xdr:nvSpPr>
            <xdr:cNvPr id="2803" name="Check Box 755" hidden="1">
              <a:extLst>
                <a:ext uri="{63B3BB69-23CF-44E3-9099-C40C66FF867C}">
                  <a14:compatExt spid="_x0000_s2803"/>
                </a:ext>
                <a:ext uri="{FF2B5EF4-FFF2-40B4-BE49-F238E27FC236}">
                  <a16:creationId xmlns:a16="http://schemas.microsoft.com/office/drawing/2014/main" id="{00000000-0008-0000-0200-0000F3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16</xdr:col>
          <xdr:colOff>19050</xdr:colOff>
          <xdr:row>41</xdr:row>
          <xdr:rowOff>171450</xdr:rowOff>
        </xdr:from>
        <xdr:to>
          <xdr:col>17</xdr:col>
          <xdr:colOff>57150</xdr:colOff>
          <xdr:row>42</xdr:row>
          <xdr:rowOff>171450</xdr:rowOff>
        </xdr:to>
        <xdr:sp macro="" textlink="">
          <xdr:nvSpPr>
            <xdr:cNvPr id="2807" name="Check Box 759" hidden="1">
              <a:extLst>
                <a:ext uri="{63B3BB69-23CF-44E3-9099-C40C66FF867C}">
                  <a14:compatExt spid="_x0000_s2807"/>
                </a:ext>
                <a:ext uri="{FF2B5EF4-FFF2-40B4-BE49-F238E27FC236}">
                  <a16:creationId xmlns:a16="http://schemas.microsoft.com/office/drawing/2014/main" id="{00000000-0008-0000-0200-0000F7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16</xdr:col>
          <xdr:colOff>19050</xdr:colOff>
          <xdr:row>42</xdr:row>
          <xdr:rowOff>171450</xdr:rowOff>
        </xdr:from>
        <xdr:to>
          <xdr:col>17</xdr:col>
          <xdr:colOff>57150</xdr:colOff>
          <xdr:row>43</xdr:row>
          <xdr:rowOff>171450</xdr:rowOff>
        </xdr:to>
        <xdr:sp macro="" textlink="">
          <xdr:nvSpPr>
            <xdr:cNvPr id="2815" name="Check Box 767" hidden="1">
              <a:extLst>
                <a:ext uri="{63B3BB69-23CF-44E3-9099-C40C66FF867C}">
                  <a14:compatExt spid="_x0000_s2815"/>
                </a:ext>
                <a:ext uri="{FF2B5EF4-FFF2-40B4-BE49-F238E27FC236}">
                  <a16:creationId xmlns:a16="http://schemas.microsoft.com/office/drawing/2014/main" id="{00000000-0008-0000-0200-0000FF0A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33</xdr:row>
          <xdr:rowOff>0</xdr:rowOff>
        </xdr:from>
        <xdr:to>
          <xdr:col>15</xdr:col>
          <xdr:colOff>0</xdr:colOff>
          <xdr:row>33</xdr:row>
          <xdr:rowOff>0</xdr:rowOff>
        </xdr:to>
        <xdr:sp macro="" textlink="">
          <xdr:nvSpPr>
            <xdr:cNvPr id="2909" name="Check Box 861" hidden="1">
              <a:extLst>
                <a:ext uri="{63B3BB69-23CF-44E3-9099-C40C66FF867C}">
                  <a14:compatExt spid="_x0000_s2909"/>
                </a:ext>
                <a:ext uri="{FF2B5EF4-FFF2-40B4-BE49-F238E27FC236}">
                  <a16:creationId xmlns:a16="http://schemas.microsoft.com/office/drawing/2014/main" id="{00000000-0008-0000-0200-00005D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33</xdr:row>
          <xdr:rowOff>0</xdr:rowOff>
        </xdr:from>
        <xdr:to>
          <xdr:col>12</xdr:col>
          <xdr:colOff>38100</xdr:colOff>
          <xdr:row>33</xdr:row>
          <xdr:rowOff>0</xdr:rowOff>
        </xdr:to>
        <xdr:sp macro="" textlink="">
          <xdr:nvSpPr>
            <xdr:cNvPr id="2910" name="Check Box 862" hidden="1">
              <a:extLst>
                <a:ext uri="{63B3BB69-23CF-44E3-9099-C40C66FF867C}">
                  <a14:compatExt spid="_x0000_s2910"/>
                </a:ext>
                <a:ext uri="{FF2B5EF4-FFF2-40B4-BE49-F238E27FC236}">
                  <a16:creationId xmlns:a16="http://schemas.microsoft.com/office/drawing/2014/main" id="{00000000-0008-0000-0200-00005E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33</xdr:row>
          <xdr:rowOff>0</xdr:rowOff>
        </xdr:from>
        <xdr:to>
          <xdr:col>13</xdr:col>
          <xdr:colOff>0</xdr:colOff>
          <xdr:row>33</xdr:row>
          <xdr:rowOff>0</xdr:rowOff>
        </xdr:to>
        <xdr:sp macro="" textlink="">
          <xdr:nvSpPr>
            <xdr:cNvPr id="2911" name="Check Box 863" hidden="1">
              <a:extLst>
                <a:ext uri="{63B3BB69-23CF-44E3-9099-C40C66FF867C}">
                  <a14:compatExt spid="_x0000_s2911"/>
                </a:ext>
                <a:ext uri="{FF2B5EF4-FFF2-40B4-BE49-F238E27FC236}">
                  <a16:creationId xmlns:a16="http://schemas.microsoft.com/office/drawing/2014/main" id="{00000000-0008-0000-0200-00005F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33</xdr:row>
          <xdr:rowOff>0</xdr:rowOff>
        </xdr:from>
        <xdr:to>
          <xdr:col>15</xdr:col>
          <xdr:colOff>0</xdr:colOff>
          <xdr:row>33</xdr:row>
          <xdr:rowOff>0</xdr:rowOff>
        </xdr:to>
        <xdr:sp macro="" textlink="">
          <xdr:nvSpPr>
            <xdr:cNvPr id="2912" name="Check Box 864" hidden="1">
              <a:extLst>
                <a:ext uri="{63B3BB69-23CF-44E3-9099-C40C66FF867C}">
                  <a14:compatExt spid="_x0000_s2912"/>
                </a:ext>
                <a:ext uri="{FF2B5EF4-FFF2-40B4-BE49-F238E27FC236}">
                  <a16:creationId xmlns:a16="http://schemas.microsoft.com/office/drawing/2014/main" id="{00000000-0008-0000-0200-000060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33</xdr:row>
          <xdr:rowOff>0</xdr:rowOff>
        </xdr:from>
        <xdr:to>
          <xdr:col>12</xdr:col>
          <xdr:colOff>38100</xdr:colOff>
          <xdr:row>33</xdr:row>
          <xdr:rowOff>0</xdr:rowOff>
        </xdr:to>
        <xdr:sp macro="" textlink="">
          <xdr:nvSpPr>
            <xdr:cNvPr id="2913" name="Check Box 865" hidden="1">
              <a:extLst>
                <a:ext uri="{63B3BB69-23CF-44E3-9099-C40C66FF867C}">
                  <a14:compatExt spid="_x0000_s2913"/>
                </a:ext>
                <a:ext uri="{FF2B5EF4-FFF2-40B4-BE49-F238E27FC236}">
                  <a16:creationId xmlns:a16="http://schemas.microsoft.com/office/drawing/2014/main" id="{00000000-0008-0000-0200-000061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33</xdr:row>
          <xdr:rowOff>0</xdr:rowOff>
        </xdr:from>
        <xdr:to>
          <xdr:col>13</xdr:col>
          <xdr:colOff>0</xdr:colOff>
          <xdr:row>33</xdr:row>
          <xdr:rowOff>0</xdr:rowOff>
        </xdr:to>
        <xdr:sp macro="" textlink="">
          <xdr:nvSpPr>
            <xdr:cNvPr id="2914" name="Check Box 866" hidden="1">
              <a:extLst>
                <a:ext uri="{63B3BB69-23CF-44E3-9099-C40C66FF867C}">
                  <a14:compatExt spid="_x0000_s2914"/>
                </a:ext>
                <a:ext uri="{FF2B5EF4-FFF2-40B4-BE49-F238E27FC236}">
                  <a16:creationId xmlns:a16="http://schemas.microsoft.com/office/drawing/2014/main" id="{00000000-0008-0000-0200-000062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33</xdr:row>
          <xdr:rowOff>0</xdr:rowOff>
        </xdr:from>
        <xdr:to>
          <xdr:col>15</xdr:col>
          <xdr:colOff>0</xdr:colOff>
          <xdr:row>33</xdr:row>
          <xdr:rowOff>0</xdr:rowOff>
        </xdr:to>
        <xdr:sp macro="" textlink="">
          <xdr:nvSpPr>
            <xdr:cNvPr id="2915" name="Check Box 867" hidden="1">
              <a:extLst>
                <a:ext uri="{63B3BB69-23CF-44E3-9099-C40C66FF867C}">
                  <a14:compatExt spid="_x0000_s2915"/>
                </a:ext>
                <a:ext uri="{FF2B5EF4-FFF2-40B4-BE49-F238E27FC236}">
                  <a16:creationId xmlns:a16="http://schemas.microsoft.com/office/drawing/2014/main" id="{00000000-0008-0000-0200-000063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33</xdr:row>
          <xdr:rowOff>0</xdr:rowOff>
        </xdr:from>
        <xdr:to>
          <xdr:col>12</xdr:col>
          <xdr:colOff>57150</xdr:colOff>
          <xdr:row>33</xdr:row>
          <xdr:rowOff>0</xdr:rowOff>
        </xdr:to>
        <xdr:sp macro="" textlink="">
          <xdr:nvSpPr>
            <xdr:cNvPr id="2916" name="Check Box 868" hidden="1">
              <a:extLst>
                <a:ext uri="{63B3BB69-23CF-44E3-9099-C40C66FF867C}">
                  <a14:compatExt spid="_x0000_s2916"/>
                </a:ext>
                <a:ext uri="{FF2B5EF4-FFF2-40B4-BE49-F238E27FC236}">
                  <a16:creationId xmlns:a16="http://schemas.microsoft.com/office/drawing/2014/main" id="{00000000-0008-0000-0200-000064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33</xdr:row>
          <xdr:rowOff>0</xdr:rowOff>
        </xdr:from>
        <xdr:to>
          <xdr:col>13</xdr:col>
          <xdr:colOff>19050</xdr:colOff>
          <xdr:row>33</xdr:row>
          <xdr:rowOff>0</xdr:rowOff>
        </xdr:to>
        <xdr:sp macro="" textlink="">
          <xdr:nvSpPr>
            <xdr:cNvPr id="2917" name="Check Box 869" hidden="1">
              <a:extLst>
                <a:ext uri="{63B3BB69-23CF-44E3-9099-C40C66FF867C}">
                  <a14:compatExt spid="_x0000_s2917"/>
                </a:ext>
                <a:ext uri="{FF2B5EF4-FFF2-40B4-BE49-F238E27FC236}">
                  <a16:creationId xmlns:a16="http://schemas.microsoft.com/office/drawing/2014/main" id="{00000000-0008-0000-0200-000065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33</xdr:row>
          <xdr:rowOff>0</xdr:rowOff>
        </xdr:from>
        <xdr:to>
          <xdr:col>15</xdr:col>
          <xdr:colOff>19050</xdr:colOff>
          <xdr:row>33</xdr:row>
          <xdr:rowOff>0</xdr:rowOff>
        </xdr:to>
        <xdr:sp macro="" textlink="">
          <xdr:nvSpPr>
            <xdr:cNvPr id="2918" name="Check Box 870" hidden="1">
              <a:extLst>
                <a:ext uri="{63B3BB69-23CF-44E3-9099-C40C66FF867C}">
                  <a14:compatExt spid="_x0000_s2918"/>
                </a:ext>
                <a:ext uri="{FF2B5EF4-FFF2-40B4-BE49-F238E27FC236}">
                  <a16:creationId xmlns:a16="http://schemas.microsoft.com/office/drawing/2014/main" id="{00000000-0008-0000-0200-000066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37</xdr:row>
          <xdr:rowOff>171450</xdr:rowOff>
        </xdr:from>
        <xdr:to>
          <xdr:col>12</xdr:col>
          <xdr:colOff>57150</xdr:colOff>
          <xdr:row>38</xdr:row>
          <xdr:rowOff>171450</xdr:rowOff>
        </xdr:to>
        <xdr:sp macro="" textlink="">
          <xdr:nvSpPr>
            <xdr:cNvPr id="2919" name="Check Box 871" hidden="1">
              <a:extLst>
                <a:ext uri="{63B3BB69-23CF-44E3-9099-C40C66FF867C}">
                  <a14:compatExt spid="_x0000_s2919"/>
                </a:ext>
                <a:ext uri="{FF2B5EF4-FFF2-40B4-BE49-F238E27FC236}">
                  <a16:creationId xmlns:a16="http://schemas.microsoft.com/office/drawing/2014/main" id="{00000000-0008-0000-0200-000067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38</xdr:row>
          <xdr:rowOff>0</xdr:rowOff>
        </xdr:from>
        <xdr:to>
          <xdr:col>13</xdr:col>
          <xdr:colOff>0</xdr:colOff>
          <xdr:row>38</xdr:row>
          <xdr:rowOff>171450</xdr:rowOff>
        </xdr:to>
        <xdr:sp macro="" textlink="">
          <xdr:nvSpPr>
            <xdr:cNvPr id="2920" name="Check Box 872" hidden="1">
              <a:extLst>
                <a:ext uri="{63B3BB69-23CF-44E3-9099-C40C66FF867C}">
                  <a14:compatExt spid="_x0000_s2920"/>
                </a:ext>
                <a:ext uri="{FF2B5EF4-FFF2-40B4-BE49-F238E27FC236}">
                  <a16:creationId xmlns:a16="http://schemas.microsoft.com/office/drawing/2014/main" id="{00000000-0008-0000-0200-000068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38</xdr:row>
          <xdr:rowOff>0</xdr:rowOff>
        </xdr:from>
        <xdr:to>
          <xdr:col>15</xdr:col>
          <xdr:colOff>0</xdr:colOff>
          <xdr:row>38</xdr:row>
          <xdr:rowOff>171450</xdr:rowOff>
        </xdr:to>
        <xdr:sp macro="" textlink="">
          <xdr:nvSpPr>
            <xdr:cNvPr id="2921" name="Check Box 873" hidden="1">
              <a:extLst>
                <a:ext uri="{63B3BB69-23CF-44E3-9099-C40C66FF867C}">
                  <a14:compatExt spid="_x0000_s2921"/>
                </a:ext>
                <a:ext uri="{FF2B5EF4-FFF2-40B4-BE49-F238E27FC236}">
                  <a16:creationId xmlns:a16="http://schemas.microsoft.com/office/drawing/2014/main" id="{00000000-0008-0000-0200-000069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38</xdr:row>
          <xdr:rowOff>152400</xdr:rowOff>
        </xdr:from>
        <xdr:to>
          <xdr:col>12</xdr:col>
          <xdr:colOff>57150</xdr:colOff>
          <xdr:row>39</xdr:row>
          <xdr:rowOff>171450</xdr:rowOff>
        </xdr:to>
        <xdr:sp macro="" textlink="">
          <xdr:nvSpPr>
            <xdr:cNvPr id="2922" name="Check Box 874" hidden="1">
              <a:extLst>
                <a:ext uri="{63B3BB69-23CF-44E3-9099-C40C66FF867C}">
                  <a14:compatExt spid="_x0000_s2922"/>
                </a:ext>
                <a:ext uri="{FF2B5EF4-FFF2-40B4-BE49-F238E27FC236}">
                  <a16:creationId xmlns:a16="http://schemas.microsoft.com/office/drawing/2014/main" id="{00000000-0008-0000-0200-00006A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38</xdr:row>
          <xdr:rowOff>171450</xdr:rowOff>
        </xdr:from>
        <xdr:to>
          <xdr:col>13</xdr:col>
          <xdr:colOff>0</xdr:colOff>
          <xdr:row>39</xdr:row>
          <xdr:rowOff>152400</xdr:rowOff>
        </xdr:to>
        <xdr:sp macro="" textlink="">
          <xdr:nvSpPr>
            <xdr:cNvPr id="2923" name="Check Box 875" hidden="1">
              <a:extLst>
                <a:ext uri="{63B3BB69-23CF-44E3-9099-C40C66FF867C}">
                  <a14:compatExt spid="_x0000_s2923"/>
                </a:ext>
                <a:ext uri="{FF2B5EF4-FFF2-40B4-BE49-F238E27FC236}">
                  <a16:creationId xmlns:a16="http://schemas.microsoft.com/office/drawing/2014/main" id="{00000000-0008-0000-0200-00006B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38</xdr:row>
          <xdr:rowOff>171450</xdr:rowOff>
        </xdr:from>
        <xdr:to>
          <xdr:col>15</xdr:col>
          <xdr:colOff>0</xdr:colOff>
          <xdr:row>39</xdr:row>
          <xdr:rowOff>171450</xdr:rowOff>
        </xdr:to>
        <xdr:sp macro="" textlink="">
          <xdr:nvSpPr>
            <xdr:cNvPr id="2924" name="Check Box 876" hidden="1">
              <a:extLst>
                <a:ext uri="{63B3BB69-23CF-44E3-9099-C40C66FF867C}">
                  <a14:compatExt spid="_x0000_s2924"/>
                </a:ext>
                <a:ext uri="{FF2B5EF4-FFF2-40B4-BE49-F238E27FC236}">
                  <a16:creationId xmlns:a16="http://schemas.microsoft.com/office/drawing/2014/main" id="{00000000-0008-0000-0200-00006C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43</xdr:row>
          <xdr:rowOff>171450</xdr:rowOff>
        </xdr:from>
        <xdr:to>
          <xdr:col>12</xdr:col>
          <xdr:colOff>38100</xdr:colOff>
          <xdr:row>44</xdr:row>
          <xdr:rowOff>0</xdr:rowOff>
        </xdr:to>
        <xdr:sp macro="" textlink="">
          <xdr:nvSpPr>
            <xdr:cNvPr id="2926" name="Check Box 878" hidden="1">
              <a:extLst>
                <a:ext uri="{63B3BB69-23CF-44E3-9099-C40C66FF867C}">
                  <a14:compatExt spid="_x0000_s2926"/>
                </a:ext>
                <a:ext uri="{FF2B5EF4-FFF2-40B4-BE49-F238E27FC236}">
                  <a16:creationId xmlns:a16="http://schemas.microsoft.com/office/drawing/2014/main" id="{00000000-0008-0000-0200-00006E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43</xdr:row>
          <xdr:rowOff>171450</xdr:rowOff>
        </xdr:from>
        <xdr:to>
          <xdr:col>13</xdr:col>
          <xdr:colOff>0</xdr:colOff>
          <xdr:row>44</xdr:row>
          <xdr:rowOff>0</xdr:rowOff>
        </xdr:to>
        <xdr:sp macro="" textlink="">
          <xdr:nvSpPr>
            <xdr:cNvPr id="2927" name="Check Box 879" hidden="1">
              <a:extLst>
                <a:ext uri="{63B3BB69-23CF-44E3-9099-C40C66FF867C}">
                  <a14:compatExt spid="_x0000_s2927"/>
                </a:ext>
                <a:ext uri="{FF2B5EF4-FFF2-40B4-BE49-F238E27FC236}">
                  <a16:creationId xmlns:a16="http://schemas.microsoft.com/office/drawing/2014/main" id="{00000000-0008-0000-0200-00006F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44</xdr:row>
          <xdr:rowOff>0</xdr:rowOff>
        </xdr:from>
        <xdr:to>
          <xdr:col>15</xdr:col>
          <xdr:colOff>0</xdr:colOff>
          <xdr:row>44</xdr:row>
          <xdr:rowOff>0</xdr:rowOff>
        </xdr:to>
        <xdr:sp macro="" textlink="">
          <xdr:nvSpPr>
            <xdr:cNvPr id="2928" name="Check Box 880" hidden="1">
              <a:extLst>
                <a:ext uri="{63B3BB69-23CF-44E3-9099-C40C66FF867C}">
                  <a14:compatExt spid="_x0000_s2928"/>
                </a:ext>
                <a:ext uri="{FF2B5EF4-FFF2-40B4-BE49-F238E27FC236}">
                  <a16:creationId xmlns:a16="http://schemas.microsoft.com/office/drawing/2014/main" id="{00000000-0008-0000-0200-000070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44</xdr:row>
          <xdr:rowOff>0</xdr:rowOff>
        </xdr:from>
        <xdr:to>
          <xdr:col>12</xdr:col>
          <xdr:colOff>38100</xdr:colOff>
          <xdr:row>44</xdr:row>
          <xdr:rowOff>0</xdr:rowOff>
        </xdr:to>
        <xdr:sp macro="" textlink="">
          <xdr:nvSpPr>
            <xdr:cNvPr id="2929" name="Check Box 881" hidden="1">
              <a:extLst>
                <a:ext uri="{63B3BB69-23CF-44E3-9099-C40C66FF867C}">
                  <a14:compatExt spid="_x0000_s2929"/>
                </a:ext>
                <a:ext uri="{FF2B5EF4-FFF2-40B4-BE49-F238E27FC236}">
                  <a16:creationId xmlns:a16="http://schemas.microsoft.com/office/drawing/2014/main" id="{00000000-0008-0000-0200-000071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44</xdr:row>
          <xdr:rowOff>0</xdr:rowOff>
        </xdr:from>
        <xdr:to>
          <xdr:col>13</xdr:col>
          <xdr:colOff>0</xdr:colOff>
          <xdr:row>44</xdr:row>
          <xdr:rowOff>0</xdr:rowOff>
        </xdr:to>
        <xdr:sp macro="" textlink="">
          <xdr:nvSpPr>
            <xdr:cNvPr id="2930" name="Check Box 882" hidden="1">
              <a:extLst>
                <a:ext uri="{63B3BB69-23CF-44E3-9099-C40C66FF867C}">
                  <a14:compatExt spid="_x0000_s2930"/>
                </a:ext>
                <a:ext uri="{FF2B5EF4-FFF2-40B4-BE49-F238E27FC236}">
                  <a16:creationId xmlns:a16="http://schemas.microsoft.com/office/drawing/2014/main" id="{00000000-0008-0000-0200-000072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44</xdr:row>
          <xdr:rowOff>0</xdr:rowOff>
        </xdr:from>
        <xdr:to>
          <xdr:col>15</xdr:col>
          <xdr:colOff>0</xdr:colOff>
          <xdr:row>44</xdr:row>
          <xdr:rowOff>0</xdr:rowOff>
        </xdr:to>
        <xdr:sp macro="" textlink="">
          <xdr:nvSpPr>
            <xdr:cNvPr id="2931" name="Check Box 883" hidden="1">
              <a:extLst>
                <a:ext uri="{63B3BB69-23CF-44E3-9099-C40C66FF867C}">
                  <a14:compatExt spid="_x0000_s2931"/>
                </a:ext>
                <a:ext uri="{FF2B5EF4-FFF2-40B4-BE49-F238E27FC236}">
                  <a16:creationId xmlns:a16="http://schemas.microsoft.com/office/drawing/2014/main" id="{00000000-0008-0000-0200-000073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44</xdr:row>
          <xdr:rowOff>0</xdr:rowOff>
        </xdr:from>
        <xdr:to>
          <xdr:col>12</xdr:col>
          <xdr:colOff>38100</xdr:colOff>
          <xdr:row>44</xdr:row>
          <xdr:rowOff>0</xdr:rowOff>
        </xdr:to>
        <xdr:sp macro="" textlink="">
          <xdr:nvSpPr>
            <xdr:cNvPr id="2932" name="Check Box 884" hidden="1">
              <a:extLst>
                <a:ext uri="{63B3BB69-23CF-44E3-9099-C40C66FF867C}">
                  <a14:compatExt spid="_x0000_s2932"/>
                </a:ext>
                <a:ext uri="{FF2B5EF4-FFF2-40B4-BE49-F238E27FC236}">
                  <a16:creationId xmlns:a16="http://schemas.microsoft.com/office/drawing/2014/main" id="{00000000-0008-0000-0200-000074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44</xdr:row>
          <xdr:rowOff>0</xdr:rowOff>
        </xdr:from>
        <xdr:to>
          <xdr:col>13</xdr:col>
          <xdr:colOff>0</xdr:colOff>
          <xdr:row>44</xdr:row>
          <xdr:rowOff>0</xdr:rowOff>
        </xdr:to>
        <xdr:sp macro="" textlink="">
          <xdr:nvSpPr>
            <xdr:cNvPr id="2933" name="Check Box 885" hidden="1">
              <a:extLst>
                <a:ext uri="{63B3BB69-23CF-44E3-9099-C40C66FF867C}">
                  <a14:compatExt spid="_x0000_s2933"/>
                </a:ext>
                <a:ext uri="{FF2B5EF4-FFF2-40B4-BE49-F238E27FC236}">
                  <a16:creationId xmlns:a16="http://schemas.microsoft.com/office/drawing/2014/main" id="{00000000-0008-0000-0200-000075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44</xdr:row>
          <xdr:rowOff>0</xdr:rowOff>
        </xdr:from>
        <xdr:to>
          <xdr:col>15</xdr:col>
          <xdr:colOff>0</xdr:colOff>
          <xdr:row>44</xdr:row>
          <xdr:rowOff>0</xdr:rowOff>
        </xdr:to>
        <xdr:sp macro="" textlink="">
          <xdr:nvSpPr>
            <xdr:cNvPr id="2934" name="Check Box 886" hidden="1">
              <a:extLst>
                <a:ext uri="{63B3BB69-23CF-44E3-9099-C40C66FF867C}">
                  <a14:compatExt spid="_x0000_s2934"/>
                </a:ext>
                <a:ext uri="{FF2B5EF4-FFF2-40B4-BE49-F238E27FC236}">
                  <a16:creationId xmlns:a16="http://schemas.microsoft.com/office/drawing/2014/main" id="{00000000-0008-0000-0200-000076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44</xdr:row>
          <xdr:rowOff>0</xdr:rowOff>
        </xdr:from>
        <xdr:to>
          <xdr:col>12</xdr:col>
          <xdr:colOff>57150</xdr:colOff>
          <xdr:row>44</xdr:row>
          <xdr:rowOff>0</xdr:rowOff>
        </xdr:to>
        <xdr:sp macro="" textlink="">
          <xdr:nvSpPr>
            <xdr:cNvPr id="2935" name="Check Box 887" hidden="1">
              <a:extLst>
                <a:ext uri="{63B3BB69-23CF-44E3-9099-C40C66FF867C}">
                  <a14:compatExt spid="_x0000_s2935"/>
                </a:ext>
                <a:ext uri="{FF2B5EF4-FFF2-40B4-BE49-F238E27FC236}">
                  <a16:creationId xmlns:a16="http://schemas.microsoft.com/office/drawing/2014/main" id="{00000000-0008-0000-0200-000077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44</xdr:row>
          <xdr:rowOff>0</xdr:rowOff>
        </xdr:from>
        <xdr:to>
          <xdr:col>13</xdr:col>
          <xdr:colOff>19050</xdr:colOff>
          <xdr:row>44</xdr:row>
          <xdr:rowOff>0</xdr:rowOff>
        </xdr:to>
        <xdr:sp macro="" textlink="">
          <xdr:nvSpPr>
            <xdr:cNvPr id="2936" name="Check Box 888" hidden="1">
              <a:extLst>
                <a:ext uri="{63B3BB69-23CF-44E3-9099-C40C66FF867C}">
                  <a14:compatExt spid="_x0000_s2936"/>
                </a:ext>
                <a:ext uri="{FF2B5EF4-FFF2-40B4-BE49-F238E27FC236}">
                  <a16:creationId xmlns:a16="http://schemas.microsoft.com/office/drawing/2014/main" id="{00000000-0008-0000-0200-000078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44</xdr:row>
          <xdr:rowOff>0</xdr:rowOff>
        </xdr:from>
        <xdr:to>
          <xdr:col>15</xdr:col>
          <xdr:colOff>19050</xdr:colOff>
          <xdr:row>44</xdr:row>
          <xdr:rowOff>0</xdr:rowOff>
        </xdr:to>
        <xdr:sp macro="" textlink="">
          <xdr:nvSpPr>
            <xdr:cNvPr id="2937" name="Check Box 889" hidden="1">
              <a:extLst>
                <a:ext uri="{63B3BB69-23CF-44E3-9099-C40C66FF867C}">
                  <a14:compatExt spid="_x0000_s2937"/>
                </a:ext>
                <a:ext uri="{FF2B5EF4-FFF2-40B4-BE49-F238E27FC236}">
                  <a16:creationId xmlns:a16="http://schemas.microsoft.com/office/drawing/2014/main" id="{00000000-0008-0000-0200-000079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48</xdr:row>
          <xdr:rowOff>171450</xdr:rowOff>
        </xdr:from>
        <xdr:to>
          <xdr:col>12</xdr:col>
          <xdr:colOff>57150</xdr:colOff>
          <xdr:row>49</xdr:row>
          <xdr:rowOff>0</xdr:rowOff>
        </xdr:to>
        <xdr:sp macro="" textlink="">
          <xdr:nvSpPr>
            <xdr:cNvPr id="2940" name="Check Box 892" hidden="1">
              <a:extLst>
                <a:ext uri="{63B3BB69-23CF-44E3-9099-C40C66FF867C}">
                  <a14:compatExt spid="_x0000_s2940"/>
                </a:ext>
                <a:ext uri="{FF2B5EF4-FFF2-40B4-BE49-F238E27FC236}">
                  <a16:creationId xmlns:a16="http://schemas.microsoft.com/office/drawing/2014/main" id="{00000000-0008-0000-0200-00007C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49</xdr:row>
          <xdr:rowOff>0</xdr:rowOff>
        </xdr:from>
        <xdr:to>
          <xdr:col>13</xdr:col>
          <xdr:colOff>0</xdr:colOff>
          <xdr:row>49</xdr:row>
          <xdr:rowOff>0</xdr:rowOff>
        </xdr:to>
        <xdr:sp macro="" textlink="">
          <xdr:nvSpPr>
            <xdr:cNvPr id="2941" name="Check Box 893" hidden="1">
              <a:extLst>
                <a:ext uri="{63B3BB69-23CF-44E3-9099-C40C66FF867C}">
                  <a14:compatExt spid="_x0000_s2941"/>
                </a:ext>
                <a:ext uri="{FF2B5EF4-FFF2-40B4-BE49-F238E27FC236}">
                  <a16:creationId xmlns:a16="http://schemas.microsoft.com/office/drawing/2014/main" id="{00000000-0008-0000-0200-00007D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49</xdr:row>
          <xdr:rowOff>0</xdr:rowOff>
        </xdr:from>
        <xdr:to>
          <xdr:col>15</xdr:col>
          <xdr:colOff>0</xdr:colOff>
          <xdr:row>49</xdr:row>
          <xdr:rowOff>0</xdr:rowOff>
        </xdr:to>
        <xdr:sp macro="" textlink="">
          <xdr:nvSpPr>
            <xdr:cNvPr id="2942" name="Check Box 894" hidden="1">
              <a:extLst>
                <a:ext uri="{63B3BB69-23CF-44E3-9099-C40C66FF867C}">
                  <a14:compatExt spid="_x0000_s2942"/>
                </a:ext>
                <a:ext uri="{FF2B5EF4-FFF2-40B4-BE49-F238E27FC236}">
                  <a16:creationId xmlns:a16="http://schemas.microsoft.com/office/drawing/2014/main" id="{00000000-0008-0000-0200-00007E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49</xdr:row>
          <xdr:rowOff>0</xdr:rowOff>
        </xdr:from>
        <xdr:to>
          <xdr:col>12</xdr:col>
          <xdr:colOff>57150</xdr:colOff>
          <xdr:row>49</xdr:row>
          <xdr:rowOff>0</xdr:rowOff>
        </xdr:to>
        <xdr:sp macro="" textlink="">
          <xdr:nvSpPr>
            <xdr:cNvPr id="2943" name="Check Box 895" hidden="1">
              <a:extLst>
                <a:ext uri="{63B3BB69-23CF-44E3-9099-C40C66FF867C}">
                  <a14:compatExt spid="_x0000_s2943"/>
                </a:ext>
                <a:ext uri="{FF2B5EF4-FFF2-40B4-BE49-F238E27FC236}">
                  <a16:creationId xmlns:a16="http://schemas.microsoft.com/office/drawing/2014/main" id="{00000000-0008-0000-0200-00007F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49</xdr:row>
          <xdr:rowOff>0</xdr:rowOff>
        </xdr:from>
        <xdr:to>
          <xdr:col>13</xdr:col>
          <xdr:colOff>0</xdr:colOff>
          <xdr:row>49</xdr:row>
          <xdr:rowOff>0</xdr:rowOff>
        </xdr:to>
        <xdr:sp macro="" textlink="">
          <xdr:nvSpPr>
            <xdr:cNvPr id="2944" name="Check Box 896" hidden="1">
              <a:extLst>
                <a:ext uri="{63B3BB69-23CF-44E3-9099-C40C66FF867C}">
                  <a14:compatExt spid="_x0000_s2944"/>
                </a:ext>
                <a:ext uri="{FF2B5EF4-FFF2-40B4-BE49-F238E27FC236}">
                  <a16:creationId xmlns:a16="http://schemas.microsoft.com/office/drawing/2014/main" id="{00000000-0008-0000-0200-000080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49</xdr:row>
          <xdr:rowOff>0</xdr:rowOff>
        </xdr:from>
        <xdr:to>
          <xdr:col>15</xdr:col>
          <xdr:colOff>0</xdr:colOff>
          <xdr:row>49</xdr:row>
          <xdr:rowOff>0</xdr:rowOff>
        </xdr:to>
        <xdr:sp macro="" textlink="">
          <xdr:nvSpPr>
            <xdr:cNvPr id="2945" name="Check Box 897" hidden="1">
              <a:extLst>
                <a:ext uri="{63B3BB69-23CF-44E3-9099-C40C66FF867C}">
                  <a14:compatExt spid="_x0000_s2945"/>
                </a:ext>
                <a:ext uri="{FF2B5EF4-FFF2-40B4-BE49-F238E27FC236}">
                  <a16:creationId xmlns:a16="http://schemas.microsoft.com/office/drawing/2014/main" id="{00000000-0008-0000-0200-000081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38</xdr:row>
          <xdr:rowOff>0</xdr:rowOff>
        </xdr:from>
        <xdr:to>
          <xdr:col>4</xdr:col>
          <xdr:colOff>95250</xdr:colOff>
          <xdr:row>39</xdr:row>
          <xdr:rowOff>0</xdr:rowOff>
        </xdr:to>
        <xdr:sp macro="" textlink="">
          <xdr:nvSpPr>
            <xdr:cNvPr id="2954" name="Check Box 906" hidden="1">
              <a:extLst>
                <a:ext uri="{63B3BB69-23CF-44E3-9099-C40C66FF867C}">
                  <a14:compatExt spid="_x0000_s2954"/>
                </a:ext>
                <a:ext uri="{FF2B5EF4-FFF2-40B4-BE49-F238E27FC236}">
                  <a16:creationId xmlns:a16="http://schemas.microsoft.com/office/drawing/2014/main" id="{00000000-0008-0000-0200-00008A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39</xdr:row>
          <xdr:rowOff>0</xdr:rowOff>
        </xdr:from>
        <xdr:to>
          <xdr:col>4</xdr:col>
          <xdr:colOff>95250</xdr:colOff>
          <xdr:row>40</xdr:row>
          <xdr:rowOff>0</xdr:rowOff>
        </xdr:to>
        <xdr:sp macro="" textlink="">
          <xdr:nvSpPr>
            <xdr:cNvPr id="2955" name="Check Box 907" hidden="1">
              <a:extLst>
                <a:ext uri="{63B3BB69-23CF-44E3-9099-C40C66FF867C}">
                  <a14:compatExt spid="_x0000_s2955"/>
                </a:ext>
                <a:ext uri="{FF2B5EF4-FFF2-40B4-BE49-F238E27FC236}">
                  <a16:creationId xmlns:a16="http://schemas.microsoft.com/office/drawing/2014/main" id="{00000000-0008-0000-0200-00008B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44</xdr:row>
          <xdr:rowOff>0</xdr:rowOff>
        </xdr:from>
        <xdr:to>
          <xdr:col>4</xdr:col>
          <xdr:colOff>95250</xdr:colOff>
          <xdr:row>44</xdr:row>
          <xdr:rowOff>0</xdr:rowOff>
        </xdr:to>
        <xdr:sp macro="" textlink="">
          <xdr:nvSpPr>
            <xdr:cNvPr id="2956" name="Check Box 908" hidden="1">
              <a:extLst>
                <a:ext uri="{63B3BB69-23CF-44E3-9099-C40C66FF867C}">
                  <a14:compatExt spid="_x0000_s2956"/>
                </a:ext>
                <a:ext uri="{FF2B5EF4-FFF2-40B4-BE49-F238E27FC236}">
                  <a16:creationId xmlns:a16="http://schemas.microsoft.com/office/drawing/2014/main" id="{00000000-0008-0000-0200-00008C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44</xdr:row>
          <xdr:rowOff>0</xdr:rowOff>
        </xdr:from>
        <xdr:to>
          <xdr:col>4</xdr:col>
          <xdr:colOff>95250</xdr:colOff>
          <xdr:row>44</xdr:row>
          <xdr:rowOff>0</xdr:rowOff>
        </xdr:to>
        <xdr:sp macro="" textlink="">
          <xdr:nvSpPr>
            <xdr:cNvPr id="2957" name="Check Box 909" hidden="1">
              <a:extLst>
                <a:ext uri="{63B3BB69-23CF-44E3-9099-C40C66FF867C}">
                  <a14:compatExt spid="_x0000_s2957"/>
                </a:ext>
                <a:ext uri="{FF2B5EF4-FFF2-40B4-BE49-F238E27FC236}">
                  <a16:creationId xmlns:a16="http://schemas.microsoft.com/office/drawing/2014/main" id="{00000000-0008-0000-0200-00008D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44</xdr:row>
          <xdr:rowOff>0</xdr:rowOff>
        </xdr:from>
        <xdr:to>
          <xdr:col>4</xdr:col>
          <xdr:colOff>95250</xdr:colOff>
          <xdr:row>44</xdr:row>
          <xdr:rowOff>0</xdr:rowOff>
        </xdr:to>
        <xdr:sp macro="" textlink="">
          <xdr:nvSpPr>
            <xdr:cNvPr id="2958" name="Check Box 910" hidden="1">
              <a:extLst>
                <a:ext uri="{63B3BB69-23CF-44E3-9099-C40C66FF867C}">
                  <a14:compatExt spid="_x0000_s2958"/>
                </a:ext>
                <a:ext uri="{FF2B5EF4-FFF2-40B4-BE49-F238E27FC236}">
                  <a16:creationId xmlns:a16="http://schemas.microsoft.com/office/drawing/2014/main" id="{00000000-0008-0000-0200-00008E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44</xdr:row>
          <xdr:rowOff>0</xdr:rowOff>
        </xdr:from>
        <xdr:to>
          <xdr:col>4</xdr:col>
          <xdr:colOff>95250</xdr:colOff>
          <xdr:row>48</xdr:row>
          <xdr:rowOff>19050</xdr:rowOff>
        </xdr:to>
        <xdr:sp macro="" textlink="">
          <xdr:nvSpPr>
            <xdr:cNvPr id="2959" name="Check Box 911" hidden="1">
              <a:extLst>
                <a:ext uri="{63B3BB69-23CF-44E3-9099-C40C66FF867C}">
                  <a14:compatExt spid="_x0000_s2959"/>
                </a:ext>
                <a:ext uri="{FF2B5EF4-FFF2-40B4-BE49-F238E27FC236}">
                  <a16:creationId xmlns:a16="http://schemas.microsoft.com/office/drawing/2014/main" id="{00000000-0008-0000-0200-00008F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33</xdr:row>
          <xdr:rowOff>0</xdr:rowOff>
        </xdr:from>
        <xdr:to>
          <xdr:col>4</xdr:col>
          <xdr:colOff>95250</xdr:colOff>
          <xdr:row>33</xdr:row>
          <xdr:rowOff>0</xdr:rowOff>
        </xdr:to>
        <xdr:sp macro="" textlink="">
          <xdr:nvSpPr>
            <xdr:cNvPr id="2960" name="Check Box 912" hidden="1">
              <a:extLst>
                <a:ext uri="{63B3BB69-23CF-44E3-9099-C40C66FF867C}">
                  <a14:compatExt spid="_x0000_s2960"/>
                </a:ext>
                <a:ext uri="{FF2B5EF4-FFF2-40B4-BE49-F238E27FC236}">
                  <a16:creationId xmlns:a16="http://schemas.microsoft.com/office/drawing/2014/main" id="{00000000-0008-0000-0200-000090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33</xdr:row>
          <xdr:rowOff>0</xdr:rowOff>
        </xdr:from>
        <xdr:to>
          <xdr:col>4</xdr:col>
          <xdr:colOff>95250</xdr:colOff>
          <xdr:row>33</xdr:row>
          <xdr:rowOff>0</xdr:rowOff>
        </xdr:to>
        <xdr:sp macro="" textlink="">
          <xdr:nvSpPr>
            <xdr:cNvPr id="2961" name="Check Box 913" hidden="1">
              <a:extLst>
                <a:ext uri="{63B3BB69-23CF-44E3-9099-C40C66FF867C}">
                  <a14:compatExt spid="_x0000_s2961"/>
                </a:ext>
                <a:ext uri="{FF2B5EF4-FFF2-40B4-BE49-F238E27FC236}">
                  <a16:creationId xmlns:a16="http://schemas.microsoft.com/office/drawing/2014/main" id="{00000000-0008-0000-0200-000091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33</xdr:row>
          <xdr:rowOff>0</xdr:rowOff>
        </xdr:from>
        <xdr:to>
          <xdr:col>4</xdr:col>
          <xdr:colOff>95250</xdr:colOff>
          <xdr:row>33</xdr:row>
          <xdr:rowOff>0</xdr:rowOff>
        </xdr:to>
        <xdr:sp macro="" textlink="">
          <xdr:nvSpPr>
            <xdr:cNvPr id="2962" name="Check Box 914" hidden="1">
              <a:extLst>
                <a:ext uri="{63B3BB69-23CF-44E3-9099-C40C66FF867C}">
                  <a14:compatExt spid="_x0000_s2962"/>
                </a:ext>
                <a:ext uri="{FF2B5EF4-FFF2-40B4-BE49-F238E27FC236}">
                  <a16:creationId xmlns:a16="http://schemas.microsoft.com/office/drawing/2014/main" id="{00000000-0008-0000-0200-000092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33</xdr:row>
          <xdr:rowOff>0</xdr:rowOff>
        </xdr:from>
        <xdr:to>
          <xdr:col>4</xdr:col>
          <xdr:colOff>95250</xdr:colOff>
          <xdr:row>37</xdr:row>
          <xdr:rowOff>19050</xdr:rowOff>
        </xdr:to>
        <xdr:sp macro="" textlink="">
          <xdr:nvSpPr>
            <xdr:cNvPr id="2963" name="Check Box 915" hidden="1">
              <a:extLst>
                <a:ext uri="{63B3BB69-23CF-44E3-9099-C40C66FF867C}">
                  <a14:compatExt spid="_x0000_s2963"/>
                </a:ext>
                <a:ext uri="{FF2B5EF4-FFF2-40B4-BE49-F238E27FC236}">
                  <a16:creationId xmlns:a16="http://schemas.microsoft.com/office/drawing/2014/main" id="{00000000-0008-0000-0200-000093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49</xdr:row>
          <xdr:rowOff>0</xdr:rowOff>
        </xdr:from>
        <xdr:to>
          <xdr:col>4</xdr:col>
          <xdr:colOff>95250</xdr:colOff>
          <xdr:row>49</xdr:row>
          <xdr:rowOff>0</xdr:rowOff>
        </xdr:to>
        <xdr:sp macro="" textlink="">
          <xdr:nvSpPr>
            <xdr:cNvPr id="2965" name="Check Box 917" hidden="1">
              <a:extLst>
                <a:ext uri="{63B3BB69-23CF-44E3-9099-C40C66FF867C}">
                  <a14:compatExt spid="_x0000_s2965"/>
                </a:ext>
                <a:ext uri="{FF2B5EF4-FFF2-40B4-BE49-F238E27FC236}">
                  <a16:creationId xmlns:a16="http://schemas.microsoft.com/office/drawing/2014/main" id="{00000000-0008-0000-0200-000095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49</xdr:row>
          <xdr:rowOff>0</xdr:rowOff>
        </xdr:from>
        <xdr:to>
          <xdr:col>4</xdr:col>
          <xdr:colOff>95250</xdr:colOff>
          <xdr:row>51</xdr:row>
          <xdr:rowOff>19050</xdr:rowOff>
        </xdr:to>
        <xdr:sp macro="" textlink="">
          <xdr:nvSpPr>
            <xdr:cNvPr id="2966" name="Check Box 918" hidden="1">
              <a:extLst>
                <a:ext uri="{63B3BB69-23CF-44E3-9099-C40C66FF867C}">
                  <a14:compatExt spid="_x0000_s2966"/>
                </a:ext>
                <a:ext uri="{FF2B5EF4-FFF2-40B4-BE49-F238E27FC236}">
                  <a16:creationId xmlns:a16="http://schemas.microsoft.com/office/drawing/2014/main" id="{00000000-0008-0000-0200-000096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16</xdr:col>
          <xdr:colOff>19050</xdr:colOff>
          <xdr:row>39</xdr:row>
          <xdr:rowOff>0</xdr:rowOff>
        </xdr:from>
        <xdr:to>
          <xdr:col>17</xdr:col>
          <xdr:colOff>57150</xdr:colOff>
          <xdr:row>40</xdr:row>
          <xdr:rowOff>0</xdr:rowOff>
        </xdr:to>
        <xdr:sp macro="" textlink="">
          <xdr:nvSpPr>
            <xdr:cNvPr id="2981" name="Check Box 933" hidden="1">
              <a:extLst>
                <a:ext uri="{63B3BB69-23CF-44E3-9099-C40C66FF867C}">
                  <a14:compatExt spid="_x0000_s2981"/>
                </a:ext>
                <a:ext uri="{FF2B5EF4-FFF2-40B4-BE49-F238E27FC236}">
                  <a16:creationId xmlns:a16="http://schemas.microsoft.com/office/drawing/2014/main" id="{00000000-0008-0000-0200-0000A5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3</xdr:col>
          <xdr:colOff>0</xdr:colOff>
          <xdr:row>55</xdr:row>
          <xdr:rowOff>0</xdr:rowOff>
        </xdr:from>
        <xdr:to>
          <xdr:col>4</xdr:col>
          <xdr:colOff>95250</xdr:colOff>
          <xdr:row>56</xdr:row>
          <xdr:rowOff>0</xdr:rowOff>
        </xdr:to>
        <xdr:sp macro="" textlink="">
          <xdr:nvSpPr>
            <xdr:cNvPr id="2982" name="Check Box 934" hidden="1">
              <a:extLst>
                <a:ext uri="{63B3BB69-23CF-44E3-9099-C40C66FF867C}">
                  <a14:compatExt spid="_x0000_s2982"/>
                </a:ext>
                <a:ext uri="{FF2B5EF4-FFF2-40B4-BE49-F238E27FC236}">
                  <a16:creationId xmlns:a16="http://schemas.microsoft.com/office/drawing/2014/main" id="{00000000-0008-0000-0200-0000A6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11</xdr:col>
          <xdr:colOff>19050</xdr:colOff>
          <xdr:row>54</xdr:row>
          <xdr:rowOff>171450</xdr:rowOff>
        </xdr:from>
        <xdr:to>
          <xdr:col>12</xdr:col>
          <xdr:colOff>57150</xdr:colOff>
          <xdr:row>56</xdr:row>
          <xdr:rowOff>19050</xdr:rowOff>
        </xdr:to>
        <xdr:sp macro="" textlink="">
          <xdr:nvSpPr>
            <xdr:cNvPr id="2983" name="Check Box 935" hidden="1">
              <a:extLst>
                <a:ext uri="{63B3BB69-23CF-44E3-9099-C40C66FF867C}">
                  <a14:compatExt spid="_x0000_s2983"/>
                </a:ext>
                <a:ext uri="{FF2B5EF4-FFF2-40B4-BE49-F238E27FC236}">
                  <a16:creationId xmlns:a16="http://schemas.microsoft.com/office/drawing/2014/main" id="{00000000-0008-0000-0200-0000A7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12</xdr:col>
          <xdr:colOff>19050</xdr:colOff>
          <xdr:row>55</xdr:row>
          <xdr:rowOff>0</xdr:rowOff>
        </xdr:from>
        <xdr:to>
          <xdr:col>13</xdr:col>
          <xdr:colOff>0</xdr:colOff>
          <xdr:row>56</xdr:row>
          <xdr:rowOff>0</xdr:rowOff>
        </xdr:to>
        <xdr:sp macro="" textlink="">
          <xdr:nvSpPr>
            <xdr:cNvPr id="2984" name="Check Box 936" hidden="1">
              <a:extLst>
                <a:ext uri="{63B3BB69-23CF-44E3-9099-C40C66FF867C}">
                  <a14:compatExt spid="_x0000_s2984"/>
                </a:ext>
                <a:ext uri="{FF2B5EF4-FFF2-40B4-BE49-F238E27FC236}">
                  <a16:creationId xmlns:a16="http://schemas.microsoft.com/office/drawing/2014/main" id="{00000000-0008-0000-0200-0000A8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13</xdr:col>
          <xdr:colOff>57150</xdr:colOff>
          <xdr:row>55</xdr:row>
          <xdr:rowOff>19050</xdr:rowOff>
        </xdr:from>
        <xdr:to>
          <xdr:col>15</xdr:col>
          <xdr:colOff>0</xdr:colOff>
          <xdr:row>55</xdr:row>
          <xdr:rowOff>171450</xdr:rowOff>
        </xdr:to>
        <xdr:sp macro="" textlink="">
          <xdr:nvSpPr>
            <xdr:cNvPr id="2985" name="Check Box 937" hidden="1">
              <a:extLst>
                <a:ext uri="{63B3BB69-23CF-44E3-9099-C40C66FF867C}">
                  <a14:compatExt spid="_x0000_s2985"/>
                </a:ext>
                <a:ext uri="{FF2B5EF4-FFF2-40B4-BE49-F238E27FC236}">
                  <a16:creationId xmlns:a16="http://schemas.microsoft.com/office/drawing/2014/main" id="{00000000-0008-0000-0200-0000A9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16</xdr:col>
          <xdr:colOff>19050</xdr:colOff>
          <xdr:row>40</xdr:row>
          <xdr:rowOff>0</xdr:rowOff>
        </xdr:from>
        <xdr:to>
          <xdr:col>17</xdr:col>
          <xdr:colOff>57150</xdr:colOff>
          <xdr:row>41</xdr:row>
          <xdr:rowOff>0</xdr:rowOff>
        </xdr:to>
        <xdr:sp macro="" textlink="">
          <xdr:nvSpPr>
            <xdr:cNvPr id="3007" name="Check Box 959" hidden="1">
              <a:extLst>
                <a:ext uri="{63B3BB69-23CF-44E3-9099-C40C66FF867C}">
                  <a14:compatExt spid="_x0000_s3007"/>
                </a:ext>
                <a:ext uri="{FF2B5EF4-FFF2-40B4-BE49-F238E27FC236}">
                  <a16:creationId xmlns:a16="http://schemas.microsoft.com/office/drawing/2014/main" id="{00000000-0008-0000-0200-0000BF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16</xdr:col>
          <xdr:colOff>19050</xdr:colOff>
          <xdr:row>40</xdr:row>
          <xdr:rowOff>0</xdr:rowOff>
        </xdr:from>
        <xdr:to>
          <xdr:col>17</xdr:col>
          <xdr:colOff>57150</xdr:colOff>
          <xdr:row>41</xdr:row>
          <xdr:rowOff>0</xdr:rowOff>
        </xdr:to>
        <xdr:sp macro="" textlink="">
          <xdr:nvSpPr>
            <xdr:cNvPr id="3008" name="Check Box 960" hidden="1">
              <a:extLst>
                <a:ext uri="{63B3BB69-23CF-44E3-9099-C40C66FF867C}">
                  <a14:compatExt spid="_x0000_s3008"/>
                </a:ext>
                <a:ext uri="{FF2B5EF4-FFF2-40B4-BE49-F238E27FC236}">
                  <a16:creationId xmlns:a16="http://schemas.microsoft.com/office/drawing/2014/main" id="{00000000-0008-0000-0200-0000C0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16</xdr:col>
          <xdr:colOff>19050</xdr:colOff>
          <xdr:row>38</xdr:row>
          <xdr:rowOff>0</xdr:rowOff>
        </xdr:from>
        <xdr:to>
          <xdr:col>17</xdr:col>
          <xdr:colOff>57150</xdr:colOff>
          <xdr:row>39</xdr:row>
          <xdr:rowOff>0</xdr:rowOff>
        </xdr:to>
        <xdr:sp macro="" textlink="">
          <xdr:nvSpPr>
            <xdr:cNvPr id="3012" name="Check Box 964" hidden="1">
              <a:extLst>
                <a:ext uri="{63B3BB69-23CF-44E3-9099-C40C66FF867C}">
                  <a14:compatExt spid="_x0000_s3012"/>
                </a:ext>
                <a:ext uri="{FF2B5EF4-FFF2-40B4-BE49-F238E27FC236}">
                  <a16:creationId xmlns:a16="http://schemas.microsoft.com/office/drawing/2014/main" id="{00000000-0008-0000-0200-0000C40B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absolute">
    <xdr:from>
      <xdr:col>15</xdr:col>
      <xdr:colOff>291465</xdr:colOff>
      <xdr:row>2</xdr:row>
      <xdr:rowOff>0</xdr:rowOff>
    </xdr:from>
    <xdr:to>
      <xdr:col>15</xdr:col>
      <xdr:colOff>1358265</xdr:colOff>
      <xdr:row>4</xdr:row>
      <xdr:rowOff>0</xdr:rowOff>
    </xdr:to>
    <xdr:pic>
      <xdr:nvPicPr>
        <xdr:cNvPr id="3887" name="Picture 21" descr="IBM2">
          <a:extLst>
            <a:ext uri="{FF2B5EF4-FFF2-40B4-BE49-F238E27FC236}">
              <a16:creationId xmlns:a16="http://schemas.microsoft.com/office/drawing/2014/main" id="{00000000-0008-0000-0300-00002F0F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4380" y="365760"/>
          <a:ext cx="10668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243840</xdr:colOff>
      <xdr:row>0</xdr:row>
      <xdr:rowOff>152400</xdr:rowOff>
    </xdr:from>
    <xdr:to>
      <xdr:col>2</xdr:col>
      <xdr:colOff>883920</xdr:colOff>
      <xdr:row>2</xdr:row>
      <xdr:rowOff>266700</xdr:rowOff>
    </xdr:to>
    <xdr:pic>
      <xdr:nvPicPr>
        <xdr:cNvPr id="5922" name="Picture 21" descr="IBM2">
          <a:extLst>
            <a:ext uri="{FF2B5EF4-FFF2-40B4-BE49-F238E27FC236}">
              <a16:creationId xmlns:a16="http://schemas.microsoft.com/office/drawing/2014/main" id="{00000000-0008-0000-0400-00002217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 y="152400"/>
          <a:ext cx="914400" cy="480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243840</xdr:colOff>
      <xdr:row>0</xdr:row>
      <xdr:rowOff>152400</xdr:rowOff>
    </xdr:from>
    <xdr:to>
      <xdr:col>2</xdr:col>
      <xdr:colOff>883920</xdr:colOff>
      <xdr:row>2</xdr:row>
      <xdr:rowOff>266700</xdr:rowOff>
    </xdr:to>
    <xdr:pic>
      <xdr:nvPicPr>
        <xdr:cNvPr id="10545" name="Picture 21" descr="IBM2">
          <a:extLst>
            <a:ext uri="{FF2B5EF4-FFF2-40B4-BE49-F238E27FC236}">
              <a16:creationId xmlns:a16="http://schemas.microsoft.com/office/drawing/2014/main" id="{00000000-0008-0000-0500-00003129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1480" y="152400"/>
          <a:ext cx="914400" cy="4800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63" Type="http://schemas.openxmlformats.org/officeDocument/2006/relationships/ctrlProp" Target="../ctrlProps/ctrlProp60.xml"/><Relationship Id="rId84" Type="http://schemas.openxmlformats.org/officeDocument/2006/relationships/ctrlProp" Target="../ctrlProps/ctrlProp81.xml"/><Relationship Id="rId138" Type="http://schemas.openxmlformats.org/officeDocument/2006/relationships/ctrlProp" Target="../ctrlProps/ctrlProp135.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53" Type="http://schemas.openxmlformats.org/officeDocument/2006/relationships/ctrlProp" Target="../ctrlProps/ctrlProp50.xml"/><Relationship Id="rId74" Type="http://schemas.openxmlformats.org/officeDocument/2006/relationships/ctrlProp" Target="../ctrlProps/ctrlProp71.xml"/><Relationship Id="rId128" Type="http://schemas.openxmlformats.org/officeDocument/2006/relationships/ctrlProp" Target="../ctrlProps/ctrlProp125.xml"/><Relationship Id="rId149" Type="http://schemas.openxmlformats.org/officeDocument/2006/relationships/ctrlProp" Target="../ctrlProps/ctrlProp146.xml"/><Relationship Id="rId5" Type="http://schemas.openxmlformats.org/officeDocument/2006/relationships/ctrlProp" Target="../ctrlProps/ctrlProp2.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134" Type="http://schemas.openxmlformats.org/officeDocument/2006/relationships/ctrlProp" Target="../ctrlProps/ctrlProp131.xml"/><Relationship Id="rId139" Type="http://schemas.openxmlformats.org/officeDocument/2006/relationships/ctrlProp" Target="../ctrlProps/ctrlProp136.xml"/><Relationship Id="rId80" Type="http://schemas.openxmlformats.org/officeDocument/2006/relationships/ctrlProp" Target="../ctrlProps/ctrlProp77.xml"/><Relationship Id="rId85" Type="http://schemas.openxmlformats.org/officeDocument/2006/relationships/ctrlProp" Target="../ctrlProps/ctrlProp82.xml"/><Relationship Id="rId150" Type="http://schemas.openxmlformats.org/officeDocument/2006/relationships/comments" Target="../comments1.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124" Type="http://schemas.openxmlformats.org/officeDocument/2006/relationships/ctrlProp" Target="../ctrlProps/ctrlProp121.xml"/><Relationship Id="rId129" Type="http://schemas.openxmlformats.org/officeDocument/2006/relationships/ctrlProp" Target="../ctrlProps/ctrlProp126.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40" Type="http://schemas.openxmlformats.org/officeDocument/2006/relationships/ctrlProp" Target="../ctrlProps/ctrlProp137.xml"/><Relationship Id="rId145" Type="http://schemas.openxmlformats.org/officeDocument/2006/relationships/ctrlProp" Target="../ctrlProps/ctrlProp142.xml"/><Relationship Id="rId1" Type="http://schemas.openxmlformats.org/officeDocument/2006/relationships/printerSettings" Target="../printerSettings/printerSettings1.bin"/><Relationship Id="rId6" Type="http://schemas.openxmlformats.org/officeDocument/2006/relationships/ctrlProp" Target="../ctrlProps/ctrlProp3.xml"/><Relationship Id="rId23" Type="http://schemas.openxmlformats.org/officeDocument/2006/relationships/ctrlProp" Target="../ctrlProps/ctrlProp2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119" Type="http://schemas.openxmlformats.org/officeDocument/2006/relationships/ctrlProp" Target="../ctrlProps/ctrlProp116.xml"/><Relationship Id="rId44" Type="http://schemas.openxmlformats.org/officeDocument/2006/relationships/ctrlProp" Target="../ctrlProps/ctrlProp41.xml"/><Relationship Id="rId60" Type="http://schemas.openxmlformats.org/officeDocument/2006/relationships/ctrlProp" Target="../ctrlProps/ctrlProp57.xml"/><Relationship Id="rId65" Type="http://schemas.openxmlformats.org/officeDocument/2006/relationships/ctrlProp" Target="../ctrlProps/ctrlProp62.xml"/><Relationship Id="rId81" Type="http://schemas.openxmlformats.org/officeDocument/2006/relationships/ctrlProp" Target="../ctrlProps/ctrlProp78.xml"/><Relationship Id="rId86" Type="http://schemas.openxmlformats.org/officeDocument/2006/relationships/ctrlProp" Target="../ctrlProps/ctrlProp83.xml"/><Relationship Id="rId130" Type="http://schemas.openxmlformats.org/officeDocument/2006/relationships/ctrlProp" Target="../ctrlProps/ctrlProp127.xml"/><Relationship Id="rId135" Type="http://schemas.openxmlformats.org/officeDocument/2006/relationships/ctrlProp" Target="../ctrlProps/ctrlProp132.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125" Type="http://schemas.openxmlformats.org/officeDocument/2006/relationships/ctrlProp" Target="../ctrlProps/ctrlProp122.xml"/><Relationship Id="rId141" Type="http://schemas.openxmlformats.org/officeDocument/2006/relationships/ctrlProp" Target="../ctrlProps/ctrlProp138.xml"/><Relationship Id="rId146" Type="http://schemas.openxmlformats.org/officeDocument/2006/relationships/ctrlProp" Target="../ctrlProps/ctrlProp143.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131" Type="http://schemas.openxmlformats.org/officeDocument/2006/relationships/ctrlProp" Target="../ctrlProps/ctrlProp128.xml"/><Relationship Id="rId136" Type="http://schemas.openxmlformats.org/officeDocument/2006/relationships/ctrlProp" Target="../ctrlProps/ctrlProp133.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142" Type="http://schemas.openxmlformats.org/officeDocument/2006/relationships/ctrlProp" Target="../ctrlProps/ctrlProp139.xml"/><Relationship Id="rId3" Type="http://schemas.openxmlformats.org/officeDocument/2006/relationships/vmlDrawing" Target="../drawings/vmlDrawing1.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137" Type="http://schemas.openxmlformats.org/officeDocument/2006/relationships/ctrlProp" Target="../ctrlProps/ctrlProp134.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32" Type="http://schemas.openxmlformats.org/officeDocument/2006/relationships/ctrlProp" Target="../ctrlProps/ctrlProp129.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27" Type="http://schemas.openxmlformats.org/officeDocument/2006/relationships/ctrlProp" Target="../ctrlProps/ctrlProp124.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143" Type="http://schemas.openxmlformats.org/officeDocument/2006/relationships/ctrlProp" Target="../ctrlProps/ctrlProp140.xml"/><Relationship Id="rId148" Type="http://schemas.openxmlformats.org/officeDocument/2006/relationships/ctrlProp" Target="../ctrlProps/ctrlProp145.xml"/><Relationship Id="rId4" Type="http://schemas.openxmlformats.org/officeDocument/2006/relationships/ctrlProp" Target="../ctrlProps/ctrlProp1.xml"/><Relationship Id="rId9" Type="http://schemas.openxmlformats.org/officeDocument/2006/relationships/ctrlProp" Target="../ctrlProps/ctrlProp6.xml"/><Relationship Id="rId26" Type="http://schemas.openxmlformats.org/officeDocument/2006/relationships/ctrlProp" Target="../ctrlProps/ctrlProp23.xml"/><Relationship Id="rId47" Type="http://schemas.openxmlformats.org/officeDocument/2006/relationships/ctrlProp" Target="../ctrlProps/ctrlProp44.xml"/><Relationship Id="rId68" Type="http://schemas.openxmlformats.org/officeDocument/2006/relationships/ctrlProp" Target="../ctrlProps/ctrlProp65.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 Id="rId16" Type="http://schemas.openxmlformats.org/officeDocument/2006/relationships/ctrlProp" Target="../ctrlProps/ctrlProp13.xml"/><Relationship Id="rId37" Type="http://schemas.openxmlformats.org/officeDocument/2006/relationships/ctrlProp" Target="../ctrlProps/ctrlProp34.xml"/><Relationship Id="rId58" Type="http://schemas.openxmlformats.org/officeDocument/2006/relationships/ctrlProp" Target="../ctrlProps/ctrlProp55.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44" Type="http://schemas.openxmlformats.org/officeDocument/2006/relationships/ctrlProp" Target="../ctrlProps/ctrlProp141.xml"/><Relationship Id="rId90" Type="http://schemas.openxmlformats.org/officeDocument/2006/relationships/ctrlProp" Target="../ctrlProps/ctrlProp87.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8" Type="http://schemas.openxmlformats.org/officeDocument/2006/relationships/hyperlink" Target="https://w3-connections.ibm.com/wikis/home?lang=en" TargetMode="External"/><Relationship Id="rId3" Type="http://schemas.openxmlformats.org/officeDocument/2006/relationships/hyperlink" Target="https://w3-connections.ibm.com/wikis/home?lang=en" TargetMode="External"/><Relationship Id="rId7" Type="http://schemas.openxmlformats.org/officeDocument/2006/relationships/hyperlink" Target="https://w3-connections.ibm.com/wikis/home?lang=en" TargetMode="External"/><Relationship Id="rId2" Type="http://schemas.openxmlformats.org/officeDocument/2006/relationships/hyperlink" Target="https://w3-connections.ibm.com/wikis/home?lang=en" TargetMode="External"/><Relationship Id="rId1" Type="http://schemas.openxmlformats.org/officeDocument/2006/relationships/hyperlink" Target="https://w3-connections.ibm.com/wikis/home?lang=en" TargetMode="External"/><Relationship Id="rId6" Type="http://schemas.openxmlformats.org/officeDocument/2006/relationships/hyperlink" Target="https://w3-connections.ibm.com/wikis/home?lang=en" TargetMode="External"/><Relationship Id="rId5" Type="http://schemas.openxmlformats.org/officeDocument/2006/relationships/hyperlink" Target="https://w3-connections.ibm.com/wikis/home?lang=en" TargetMode="External"/><Relationship Id="rId4" Type="http://schemas.openxmlformats.org/officeDocument/2006/relationships/hyperlink" Target="https://w3-connections.ibm.com/wikis/home?lang=en" TargetMode="External"/><Relationship Id="rId9" Type="http://schemas.openxmlformats.org/officeDocument/2006/relationships/hyperlink" Target="https://w3-connections.ibm.com/wikis/home?lang=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B1:M136"/>
  <sheetViews>
    <sheetView topLeftCell="A82" workbookViewId="0">
      <selection activeCell="H93" sqref="H93"/>
    </sheetView>
  </sheetViews>
  <sheetFormatPr defaultColWidth="9.140625" defaultRowHeight="15"/>
  <cols>
    <col min="1" max="1" width="11.42578125" customWidth="1"/>
    <col min="2" max="2" width="46.42578125" style="1" customWidth="1"/>
    <col min="3" max="3" width="6.7109375" style="3" customWidth="1"/>
    <col min="4" max="4" width="15.42578125" style="1" customWidth="1"/>
    <col min="5" max="5" width="11.42578125" style="1" customWidth="1"/>
    <col min="6" max="6" width="11.42578125" style="3" customWidth="1"/>
  </cols>
  <sheetData>
    <row r="1" spans="2:7">
      <c r="B1" s="439" t="s">
        <v>0</v>
      </c>
      <c r="F1" s="92"/>
      <c r="G1" s="3"/>
    </row>
    <row r="2" spans="2:7">
      <c r="B2" s="56" t="s">
        <v>1</v>
      </c>
      <c r="E2" s="56"/>
      <c r="F2" s="56"/>
      <c r="G2" s="3"/>
    </row>
    <row r="3" spans="2:7">
      <c r="B3" s="1" t="s">
        <v>2</v>
      </c>
      <c r="C3" s="3" t="s">
        <v>3</v>
      </c>
      <c r="F3" s="1"/>
      <c r="G3" s="3"/>
    </row>
    <row r="4" spans="2:7">
      <c r="B4" s="1" t="s">
        <v>4</v>
      </c>
      <c r="C4" s="3">
        <v>0</v>
      </c>
      <c r="F4" s="1"/>
      <c r="G4" s="3"/>
    </row>
    <row r="5" spans="2:7">
      <c r="B5" s="1" t="s">
        <v>5</v>
      </c>
      <c r="C5" s="3">
        <v>1</v>
      </c>
      <c r="F5" s="1"/>
      <c r="G5" s="3"/>
    </row>
    <row r="6" spans="2:7">
      <c r="B6" s="1" t="s">
        <v>6</v>
      </c>
      <c r="C6" s="3">
        <v>2</v>
      </c>
      <c r="F6" s="1"/>
      <c r="G6" s="3"/>
    </row>
    <row r="7" spans="2:7">
      <c r="B7" s="1" t="s">
        <v>7</v>
      </c>
      <c r="C7" s="3">
        <v>3</v>
      </c>
      <c r="F7" s="1"/>
      <c r="G7" s="3"/>
    </row>
    <row r="8" spans="2:7">
      <c r="B8" s="1" t="s">
        <v>8</v>
      </c>
      <c r="C8" s="3">
        <v>4</v>
      </c>
      <c r="F8" s="1"/>
      <c r="G8" s="3"/>
    </row>
    <row r="9" spans="2:7" ht="14.25" customHeight="1">
      <c r="B9" s="57" t="s">
        <v>9</v>
      </c>
      <c r="C9" s="3">
        <v>5</v>
      </c>
      <c r="F9" s="57"/>
      <c r="G9" s="3"/>
    </row>
    <row r="10" spans="2:7" ht="6.75" customHeight="1">
      <c r="B10" s="57"/>
      <c r="F10" s="57"/>
      <c r="G10" s="3"/>
    </row>
    <row r="11" spans="2:7">
      <c r="B11" s="56" t="s">
        <v>10</v>
      </c>
      <c r="F11" s="56"/>
      <c r="G11" s="3"/>
    </row>
    <row r="12" spans="2:7">
      <c r="B12" s="1" t="s">
        <v>2</v>
      </c>
      <c r="C12" s="1" t="s">
        <v>3</v>
      </c>
      <c r="F12" s="1"/>
      <c r="G12" s="1"/>
    </row>
    <row r="13" spans="2:7">
      <c r="B13" s="1" t="s">
        <v>11</v>
      </c>
      <c r="C13" s="3">
        <v>1</v>
      </c>
      <c r="F13" s="1"/>
      <c r="G13" s="3"/>
    </row>
    <row r="14" spans="2:7">
      <c r="B14" s="1" t="s">
        <v>12</v>
      </c>
      <c r="C14" s="3">
        <v>2</v>
      </c>
      <c r="F14" s="1"/>
      <c r="G14" s="3"/>
    </row>
    <row r="15" spans="2:7">
      <c r="B15" s="1" t="s">
        <v>13</v>
      </c>
      <c r="C15" s="3">
        <v>3</v>
      </c>
      <c r="F15" s="1"/>
      <c r="G15" s="3"/>
    </row>
    <row r="16" spans="2:7">
      <c r="B16" s="1" t="s">
        <v>14</v>
      </c>
      <c r="C16" s="3">
        <v>4</v>
      </c>
      <c r="F16" s="1"/>
      <c r="G16" s="3"/>
    </row>
    <row r="17" spans="2:7" ht="8.25" customHeight="1">
      <c r="F17" s="1"/>
      <c r="G17" s="3"/>
    </row>
    <row r="18" spans="2:7">
      <c r="B18" s="56" t="s">
        <v>15</v>
      </c>
      <c r="F18" s="56"/>
      <c r="G18" s="3"/>
    </row>
    <row r="19" spans="2:7">
      <c r="B19" s="1" t="s">
        <v>2</v>
      </c>
      <c r="C19" s="3" t="s">
        <v>3</v>
      </c>
      <c r="F19" s="1"/>
      <c r="G19" s="3"/>
    </row>
    <row r="20" spans="2:7">
      <c r="B20" s="1" t="s">
        <v>16</v>
      </c>
      <c r="C20" s="3">
        <v>1</v>
      </c>
      <c r="F20" s="1"/>
      <c r="G20" s="3"/>
    </row>
    <row r="21" spans="2:7">
      <c r="B21" s="1" t="s">
        <v>17</v>
      </c>
      <c r="C21" s="3">
        <v>2</v>
      </c>
      <c r="F21" s="1"/>
      <c r="G21" s="3"/>
    </row>
    <row r="22" spans="2:7">
      <c r="B22" s="1" t="s">
        <v>18</v>
      </c>
      <c r="C22" s="3">
        <v>3</v>
      </c>
      <c r="F22" s="1"/>
      <c r="G22" s="3"/>
    </row>
    <row r="23" spans="2:7">
      <c r="B23" s="1" t="s">
        <v>19</v>
      </c>
      <c r="C23" s="3">
        <v>4</v>
      </c>
      <c r="F23" s="1"/>
      <c r="G23" s="3"/>
    </row>
    <row r="24" spans="2:7" ht="6.75" customHeight="1">
      <c r="F24" s="1"/>
      <c r="G24" s="3"/>
    </row>
    <row r="25" spans="2:7">
      <c r="B25" s="56" t="s">
        <v>20</v>
      </c>
      <c r="F25" s="56"/>
      <c r="G25" s="3"/>
    </row>
    <row r="26" spans="2:7">
      <c r="B26" s="1" t="s">
        <v>2</v>
      </c>
      <c r="C26" s="3" t="s">
        <v>3</v>
      </c>
      <c r="F26" s="1"/>
      <c r="G26" s="3"/>
    </row>
    <row r="27" spans="2:7">
      <c r="B27" s="1" t="s">
        <v>21</v>
      </c>
      <c r="C27" s="3">
        <v>1</v>
      </c>
      <c r="F27" s="1"/>
      <c r="G27" s="3"/>
    </row>
    <row r="28" spans="2:7">
      <c r="B28" s="1" t="s">
        <v>22</v>
      </c>
      <c r="C28" s="3">
        <v>2</v>
      </c>
      <c r="F28" s="1"/>
      <c r="G28" s="3"/>
    </row>
    <row r="29" spans="2:7">
      <c r="B29" s="1" t="s">
        <v>23</v>
      </c>
      <c r="C29" s="3">
        <v>3</v>
      </c>
      <c r="F29" s="1"/>
      <c r="G29" s="3"/>
    </row>
    <row r="30" spans="2:7">
      <c r="B30" s="1" t="s">
        <v>24</v>
      </c>
      <c r="C30" s="3">
        <v>4</v>
      </c>
      <c r="F30" s="1"/>
      <c r="G30" s="3"/>
    </row>
    <row r="31" spans="2:7">
      <c r="B31" s="1" t="s">
        <v>25</v>
      </c>
      <c r="C31" s="3">
        <v>5</v>
      </c>
      <c r="F31" s="1"/>
      <c r="G31" s="3"/>
    </row>
    <row r="32" spans="2:7" ht="7.5" customHeight="1">
      <c r="F32" s="1"/>
      <c r="G32" s="3"/>
    </row>
    <row r="33" spans="2:7">
      <c r="B33" s="56" t="s">
        <v>26</v>
      </c>
      <c r="F33" s="56"/>
      <c r="G33" s="3"/>
    </row>
    <row r="34" spans="2:7">
      <c r="B34" s="1" t="s">
        <v>2</v>
      </c>
      <c r="C34" s="3" t="s">
        <v>3</v>
      </c>
      <c r="F34" s="1"/>
      <c r="G34" s="3"/>
    </row>
    <row r="35" spans="2:7">
      <c r="B35" s="1" t="s">
        <v>27</v>
      </c>
      <c r="C35" s="3">
        <v>1</v>
      </c>
      <c r="F35" s="1"/>
      <c r="G35" s="3"/>
    </row>
    <row r="36" spans="2:7">
      <c r="B36" s="1" t="s">
        <v>28</v>
      </c>
      <c r="C36" s="3">
        <v>2</v>
      </c>
      <c r="F36" s="1"/>
      <c r="G36" s="3"/>
    </row>
    <row r="37" spans="2:7">
      <c r="B37" s="1" t="s">
        <v>29</v>
      </c>
      <c r="C37" s="3">
        <v>3</v>
      </c>
      <c r="F37" s="1"/>
      <c r="G37" s="3"/>
    </row>
    <row r="38" spans="2:7">
      <c r="B38" s="1" t="s">
        <v>30</v>
      </c>
      <c r="C38" s="3">
        <v>4</v>
      </c>
      <c r="F38" s="1"/>
      <c r="G38" s="3"/>
    </row>
    <row r="39" spans="2:7">
      <c r="B39" s="1" t="s">
        <v>31</v>
      </c>
      <c r="C39" s="3">
        <v>5</v>
      </c>
      <c r="F39" s="1"/>
      <c r="G39" s="3"/>
    </row>
    <row r="40" spans="2:7" ht="8.25" customHeight="1">
      <c r="F40" s="1"/>
      <c r="G40" s="3"/>
    </row>
    <row r="41" spans="2:7">
      <c r="B41" s="56" t="s">
        <v>32</v>
      </c>
      <c r="F41" s="56"/>
      <c r="G41" s="3"/>
    </row>
    <row r="42" spans="2:7">
      <c r="B42" s="1" t="s">
        <v>2</v>
      </c>
      <c r="C42" s="3" t="s">
        <v>3</v>
      </c>
      <c r="F42" s="1"/>
      <c r="G42" s="3"/>
    </row>
    <row r="43" spans="2:7">
      <c r="B43" s="1" t="s">
        <v>4</v>
      </c>
      <c r="C43" s="3">
        <v>0</v>
      </c>
      <c r="F43" s="1"/>
      <c r="G43" s="3"/>
    </row>
    <row r="44" spans="2:7">
      <c r="B44" s="1" t="s">
        <v>33</v>
      </c>
      <c r="C44" s="3">
        <v>2</v>
      </c>
      <c r="F44" s="1"/>
      <c r="G44" s="3"/>
    </row>
    <row r="45" spans="2:7">
      <c r="B45" s="1" t="s">
        <v>34</v>
      </c>
      <c r="C45" s="3">
        <v>3</v>
      </c>
      <c r="F45" s="1"/>
      <c r="G45" s="3"/>
    </row>
    <row r="46" spans="2:7">
      <c r="B46" s="1" t="s">
        <v>35</v>
      </c>
      <c r="C46" s="3">
        <v>5</v>
      </c>
      <c r="F46" s="1"/>
      <c r="G46" s="3"/>
    </row>
    <row r="47" spans="2:7">
      <c r="B47" s="1" t="s">
        <v>36</v>
      </c>
      <c r="C47" s="3">
        <v>6</v>
      </c>
      <c r="F47" s="1"/>
      <c r="G47" s="3"/>
    </row>
    <row r="48" spans="2:7" ht="7.5" customHeight="1">
      <c r="F48" s="1"/>
      <c r="G48" s="3"/>
    </row>
    <row r="49" spans="2:13">
      <c r="B49" s="439" t="s">
        <v>37</v>
      </c>
      <c r="F49" s="92"/>
      <c r="G49" s="3"/>
      <c r="M49" t="b">
        <v>0</v>
      </c>
    </row>
    <row r="50" spans="2:13">
      <c r="B50" s="56" t="s">
        <v>38</v>
      </c>
      <c r="F50" s="56"/>
      <c r="G50" s="3"/>
    </row>
    <row r="51" spans="2:13">
      <c r="B51" s="1" t="s">
        <v>2</v>
      </c>
      <c r="C51" s="3" t="s">
        <v>3</v>
      </c>
      <c r="F51" s="1"/>
      <c r="G51" s="3"/>
    </row>
    <row r="52" spans="2:13" ht="30">
      <c r="B52" s="2" t="s">
        <v>39</v>
      </c>
      <c r="C52" s="3">
        <v>1</v>
      </c>
      <c r="F52" s="2"/>
      <c r="G52" s="3"/>
    </row>
    <row r="53" spans="2:13" ht="30">
      <c r="B53" s="2" t="s">
        <v>40</v>
      </c>
      <c r="C53" s="3">
        <v>3</v>
      </c>
      <c r="F53" s="2"/>
      <c r="G53" s="3"/>
    </row>
    <row r="54" spans="2:13" ht="31.5">
      <c r="B54" s="40" t="s">
        <v>41</v>
      </c>
      <c r="C54" s="3">
        <v>4</v>
      </c>
      <c r="F54" s="40"/>
      <c r="G54" s="3"/>
    </row>
    <row r="55" spans="2:13" ht="15.75">
      <c r="B55" s="40" t="s">
        <v>42</v>
      </c>
      <c r="C55" s="3">
        <v>4</v>
      </c>
      <c r="F55" s="40"/>
      <c r="G55" s="3"/>
    </row>
    <row r="56" spans="2:13" ht="18" customHeight="1">
      <c r="B56" s="2" t="s">
        <v>43</v>
      </c>
      <c r="C56" s="3">
        <v>5</v>
      </c>
      <c r="F56" s="2"/>
      <c r="G56" s="3"/>
    </row>
    <row r="57" spans="2:13" ht="8.25" customHeight="1">
      <c r="B57" s="2"/>
      <c r="F57" s="2"/>
      <c r="G57" s="3"/>
    </row>
    <row r="58" spans="2:13">
      <c r="B58" s="56" t="s">
        <v>44</v>
      </c>
      <c r="F58" s="56"/>
      <c r="G58" s="3"/>
    </row>
    <row r="59" spans="2:13">
      <c r="B59" s="1" t="s">
        <v>2</v>
      </c>
      <c r="C59" s="3" t="s">
        <v>3</v>
      </c>
      <c r="F59" s="1"/>
      <c r="G59" s="3"/>
    </row>
    <row r="60" spans="2:13">
      <c r="B60" s="1" t="s">
        <v>45</v>
      </c>
      <c r="C60" s="3">
        <v>0</v>
      </c>
      <c r="F60" s="1"/>
      <c r="G60" s="3"/>
    </row>
    <row r="61" spans="2:13">
      <c r="B61" s="2" t="s">
        <v>46</v>
      </c>
      <c r="C61" s="3">
        <v>1</v>
      </c>
      <c r="F61" s="2"/>
      <c r="G61" s="3"/>
    </row>
    <row r="62" spans="2:13" ht="30">
      <c r="B62" s="2" t="s">
        <v>47</v>
      </c>
      <c r="C62" s="3">
        <v>2</v>
      </c>
      <c r="F62" s="2"/>
      <c r="G62" s="3"/>
    </row>
    <row r="63" spans="2:13" ht="30">
      <c r="B63" s="2" t="s">
        <v>48</v>
      </c>
      <c r="C63" s="3">
        <v>3</v>
      </c>
      <c r="F63" s="2"/>
      <c r="G63" s="3"/>
    </row>
    <row r="64" spans="2:13">
      <c r="B64" s="2" t="s">
        <v>49</v>
      </c>
      <c r="C64" s="3">
        <v>5</v>
      </c>
      <c r="F64" s="2"/>
      <c r="G64" s="3"/>
    </row>
    <row r="65" spans="2:7" ht="9" customHeight="1">
      <c r="B65" s="2"/>
      <c r="F65" s="2"/>
      <c r="G65" s="3"/>
    </row>
    <row r="66" spans="2:7">
      <c r="B66" s="91" t="s">
        <v>50</v>
      </c>
      <c r="F66" s="91"/>
      <c r="G66" s="3"/>
    </row>
    <row r="67" spans="2:7">
      <c r="B67" s="1" t="s">
        <v>2</v>
      </c>
      <c r="C67" s="3" t="s">
        <v>3</v>
      </c>
      <c r="F67" s="1"/>
      <c r="G67" s="3"/>
    </row>
    <row r="68" spans="2:7">
      <c r="B68" s="2" t="s">
        <v>51</v>
      </c>
      <c r="C68" s="3">
        <v>2</v>
      </c>
      <c r="F68" s="2"/>
      <c r="G68" s="3"/>
    </row>
    <row r="69" spans="2:7">
      <c r="B69" s="2" t="s">
        <v>52</v>
      </c>
      <c r="C69" s="3">
        <v>3</v>
      </c>
      <c r="F69" s="2"/>
      <c r="G69" s="3"/>
    </row>
    <row r="70" spans="2:7" ht="30">
      <c r="B70" s="2" t="s">
        <v>53</v>
      </c>
      <c r="C70" s="3">
        <v>4</v>
      </c>
      <c r="E70" s="2"/>
      <c r="F70" s="2"/>
      <c r="G70" s="3"/>
    </row>
    <row r="71" spans="2:7">
      <c r="B71" s="2" t="s">
        <v>54</v>
      </c>
      <c r="C71" s="3">
        <v>4</v>
      </c>
      <c r="F71" s="2"/>
      <c r="G71" s="3"/>
    </row>
    <row r="72" spans="2:7">
      <c r="B72" s="2" t="s">
        <v>55</v>
      </c>
      <c r="C72" s="3">
        <v>5</v>
      </c>
      <c r="F72" s="2"/>
      <c r="G72" s="3"/>
    </row>
    <row r="73" spans="2:7" ht="10.5" customHeight="1">
      <c r="B73" s="2"/>
    </row>
    <row r="74" spans="2:7">
      <c r="B74" s="91" t="s">
        <v>56</v>
      </c>
      <c r="F74" s="91"/>
      <c r="G74" s="3"/>
    </row>
    <row r="75" spans="2:7">
      <c r="B75" s="1" t="s">
        <v>2</v>
      </c>
      <c r="C75" s="3" t="s">
        <v>3</v>
      </c>
      <c r="F75" s="1"/>
      <c r="G75" s="3"/>
    </row>
    <row r="76" spans="2:7">
      <c r="B76" s="1" t="s">
        <v>57</v>
      </c>
      <c r="C76" s="3">
        <v>0</v>
      </c>
      <c r="F76" s="1"/>
      <c r="G76" s="3"/>
    </row>
    <row r="77" spans="2:7" ht="30">
      <c r="B77" s="2" t="s">
        <v>58</v>
      </c>
      <c r="C77" s="3">
        <v>1</v>
      </c>
      <c r="F77" s="2"/>
      <c r="G77" s="3"/>
    </row>
    <row r="78" spans="2:7">
      <c r="B78" s="2" t="s">
        <v>59</v>
      </c>
      <c r="C78" s="3">
        <v>2</v>
      </c>
      <c r="F78" s="2"/>
      <c r="G78" s="3"/>
    </row>
    <row r="79" spans="2:7" ht="33" customHeight="1">
      <c r="B79" s="2" t="s">
        <v>60</v>
      </c>
      <c r="C79" s="3">
        <v>3</v>
      </c>
      <c r="F79" s="2"/>
      <c r="G79" s="3"/>
    </row>
    <row r="80" spans="2:7">
      <c r="B80" s="2" t="s">
        <v>61</v>
      </c>
      <c r="C80" s="3">
        <v>5</v>
      </c>
      <c r="F80" s="2"/>
      <c r="G80" s="3"/>
    </row>
    <row r="81" spans="2:7" ht="7.5" customHeight="1">
      <c r="B81" s="2"/>
    </row>
    <row r="82" spans="2:7">
      <c r="B82" s="91" t="s">
        <v>62</v>
      </c>
      <c r="F82" s="91"/>
      <c r="G82" s="3"/>
    </row>
    <row r="83" spans="2:7">
      <c r="B83" s="1" t="s">
        <v>2</v>
      </c>
      <c r="C83" s="3" t="s">
        <v>3</v>
      </c>
      <c r="F83" s="1"/>
      <c r="G83" s="3"/>
    </row>
    <row r="84" spans="2:7">
      <c r="B84" s="1" t="s">
        <v>63</v>
      </c>
      <c r="C84" s="3">
        <v>0</v>
      </c>
      <c r="F84" s="1"/>
      <c r="G84" s="3"/>
    </row>
    <row r="85" spans="2:7">
      <c r="B85" s="2" t="s">
        <v>64</v>
      </c>
      <c r="C85" s="3">
        <v>0</v>
      </c>
      <c r="F85" s="2"/>
      <c r="G85" s="3"/>
    </row>
    <row r="86" spans="2:7" ht="30">
      <c r="B86" s="2" t="s">
        <v>65</v>
      </c>
      <c r="C86" s="3">
        <v>2</v>
      </c>
      <c r="F86" s="2"/>
      <c r="G86" s="3"/>
    </row>
    <row r="87" spans="2:7" ht="30">
      <c r="B87" s="2" t="s">
        <v>66</v>
      </c>
      <c r="C87" s="3">
        <v>2</v>
      </c>
      <c r="F87" s="2"/>
      <c r="G87" s="3"/>
    </row>
    <row r="88" spans="2:7" ht="16.5" customHeight="1">
      <c r="B88" s="2" t="s">
        <v>67</v>
      </c>
      <c r="C88" s="3">
        <v>5</v>
      </c>
      <c r="F88" s="2"/>
      <c r="G88" s="3"/>
    </row>
    <row r="89" spans="2:7" ht="6" customHeight="1">
      <c r="B89" s="2"/>
    </row>
    <row r="90" spans="2:7">
      <c r="B90" s="91" t="s">
        <v>68</v>
      </c>
      <c r="F90" s="91"/>
      <c r="G90" s="3"/>
    </row>
    <row r="91" spans="2:7">
      <c r="B91" s="1" t="s">
        <v>2</v>
      </c>
      <c r="C91" s="3" t="s">
        <v>3</v>
      </c>
      <c r="F91" s="1"/>
      <c r="G91" s="3"/>
    </row>
    <row r="92" spans="2:7">
      <c r="B92" s="2" t="s">
        <v>69</v>
      </c>
      <c r="C92" s="3">
        <v>0</v>
      </c>
      <c r="F92" s="2"/>
      <c r="G92" s="3"/>
    </row>
    <row r="93" spans="2:7" ht="30">
      <c r="B93" s="2" t="s">
        <v>70</v>
      </c>
      <c r="C93" s="3">
        <v>1</v>
      </c>
      <c r="F93" s="2"/>
      <c r="G93" s="3"/>
    </row>
    <row r="94" spans="2:7" ht="30">
      <c r="B94" s="2" t="s">
        <v>71</v>
      </c>
      <c r="C94" s="3">
        <v>2</v>
      </c>
      <c r="F94" s="2"/>
      <c r="G94" s="3"/>
    </row>
    <row r="95" spans="2:7" ht="30">
      <c r="B95" s="2" t="s">
        <v>72</v>
      </c>
      <c r="C95" s="3">
        <v>4</v>
      </c>
      <c r="F95" s="2"/>
      <c r="G95" s="3"/>
    </row>
    <row r="96" spans="2:7">
      <c r="B96" s="2" t="s">
        <v>73</v>
      </c>
      <c r="C96" s="3">
        <v>5</v>
      </c>
      <c r="F96" s="2"/>
      <c r="G96" s="3"/>
    </row>
    <row r="97" spans="2:10" ht="5.25" customHeight="1">
      <c r="B97" s="2"/>
    </row>
    <row r="98" spans="2:10">
      <c r="B98" s="91" t="s">
        <v>74</v>
      </c>
      <c r="F98" s="91"/>
      <c r="G98" s="3"/>
    </row>
    <row r="99" spans="2:10">
      <c r="B99" s="1" t="s">
        <v>2</v>
      </c>
      <c r="C99" s="3" t="s">
        <v>3</v>
      </c>
      <c r="F99" s="1"/>
      <c r="G99" s="3"/>
    </row>
    <row r="100" spans="2:10">
      <c r="B100" s="2" t="s">
        <v>69</v>
      </c>
      <c r="C100" s="3">
        <v>0</v>
      </c>
      <c r="F100" s="1"/>
      <c r="G100" s="3"/>
    </row>
    <row r="101" spans="2:10" ht="30">
      <c r="B101" s="2" t="s">
        <v>75</v>
      </c>
      <c r="C101" s="3">
        <v>1</v>
      </c>
      <c r="F101" s="2"/>
      <c r="G101" s="3"/>
    </row>
    <row r="102" spans="2:10">
      <c r="B102" s="2" t="s">
        <v>76</v>
      </c>
      <c r="C102" s="3">
        <v>2</v>
      </c>
      <c r="F102" s="2"/>
      <c r="G102" s="3"/>
    </row>
    <row r="103" spans="2:10" ht="30">
      <c r="B103" s="2" t="s">
        <v>77</v>
      </c>
      <c r="C103" s="3">
        <v>3</v>
      </c>
      <c r="F103" s="2"/>
      <c r="G103" s="3"/>
    </row>
    <row r="104" spans="2:10">
      <c r="B104" s="2" t="s">
        <v>78</v>
      </c>
      <c r="C104" s="3">
        <v>5</v>
      </c>
      <c r="F104" s="2"/>
      <c r="G104" s="3"/>
    </row>
    <row r="105" spans="2:10" ht="7.5" customHeight="1">
      <c r="B105" s="2"/>
      <c r="F105" s="2"/>
      <c r="G105" s="3"/>
    </row>
    <row r="106" spans="2:10">
      <c r="B106" s="115" t="s">
        <v>79</v>
      </c>
      <c r="C106" s="2"/>
      <c r="D106" s="2" t="s">
        <v>80</v>
      </c>
      <c r="E106" s="2"/>
      <c r="F106" s="2"/>
      <c r="G106" s="2"/>
      <c r="H106" s="2"/>
      <c r="I106" s="2"/>
      <c r="J106" s="2"/>
    </row>
    <row r="107" spans="2:10">
      <c r="B107" s="139" t="s">
        <v>81</v>
      </c>
      <c r="C107" s="135">
        <v>0</v>
      </c>
      <c r="D107" s="2">
        <v>3</v>
      </c>
      <c r="E107" s="2"/>
      <c r="F107" s="2"/>
      <c r="G107" s="2"/>
      <c r="H107" s="2"/>
      <c r="I107" s="2"/>
      <c r="J107" s="2"/>
    </row>
    <row r="108" spans="2:10" ht="45">
      <c r="B108" s="139" t="s">
        <v>82</v>
      </c>
      <c r="C108" s="135">
        <v>3</v>
      </c>
      <c r="D108" s="2">
        <v>5</v>
      </c>
      <c r="E108" s="2"/>
      <c r="F108" s="2"/>
      <c r="G108" s="2"/>
      <c r="H108" s="2"/>
      <c r="I108" s="2"/>
      <c r="J108" s="2"/>
    </row>
    <row r="109" spans="2:10" ht="30">
      <c r="B109" s="139" t="s">
        <v>83</v>
      </c>
      <c r="C109" s="135">
        <v>3</v>
      </c>
      <c r="D109" s="2">
        <v>5</v>
      </c>
      <c r="E109" s="2"/>
      <c r="F109" s="2"/>
      <c r="G109" s="2"/>
      <c r="H109" s="2"/>
      <c r="I109" s="2"/>
      <c r="J109" s="2"/>
    </row>
    <row r="110" spans="2:10" ht="45">
      <c r="B110" s="139" t="s">
        <v>84</v>
      </c>
      <c r="C110" s="135">
        <v>4</v>
      </c>
      <c r="D110" s="2">
        <v>5</v>
      </c>
      <c r="E110" s="2"/>
      <c r="F110" s="2"/>
      <c r="G110" s="2"/>
      <c r="H110" s="2"/>
      <c r="I110" s="2"/>
      <c r="J110" s="2"/>
    </row>
    <row r="111" spans="2:10" ht="30">
      <c r="B111" s="139" t="s">
        <v>85</v>
      </c>
      <c r="C111" s="135">
        <v>3</v>
      </c>
      <c r="D111" s="2">
        <v>5</v>
      </c>
      <c r="E111" s="2"/>
      <c r="F111" s="2"/>
      <c r="G111" s="2"/>
      <c r="H111" s="2"/>
      <c r="I111" s="2"/>
      <c r="J111" s="2"/>
    </row>
    <row r="112" spans="2:10" ht="60">
      <c r="B112" s="139" t="s">
        <v>86</v>
      </c>
      <c r="C112" s="135">
        <v>3</v>
      </c>
      <c r="D112" s="2">
        <v>4</v>
      </c>
      <c r="E112" s="2"/>
      <c r="F112" s="2"/>
      <c r="G112" s="2"/>
      <c r="H112" s="2"/>
      <c r="I112" s="2"/>
      <c r="J112" s="2"/>
    </row>
    <row r="113" spans="2:10" ht="45">
      <c r="B113" s="139" t="s">
        <v>87</v>
      </c>
      <c r="C113" s="135">
        <v>3</v>
      </c>
      <c r="D113" s="2">
        <v>5</v>
      </c>
      <c r="E113" s="2"/>
      <c r="F113" s="2"/>
      <c r="G113" s="2"/>
      <c r="H113" s="2"/>
      <c r="I113" s="2"/>
      <c r="J113" s="2"/>
    </row>
    <row r="114" spans="2:10" ht="33" customHeight="1">
      <c r="B114" s="139" t="s">
        <v>88</v>
      </c>
      <c r="C114" s="135">
        <v>3</v>
      </c>
      <c r="D114" s="2">
        <v>4</v>
      </c>
      <c r="E114" s="2"/>
      <c r="F114" s="2"/>
      <c r="G114" s="2"/>
      <c r="H114" s="2"/>
      <c r="I114" s="2"/>
      <c r="J114" s="2"/>
    </row>
    <row r="115" spans="2:10" ht="5.25" customHeight="1">
      <c r="B115" s="2"/>
      <c r="C115" s="2"/>
      <c r="D115" s="2"/>
      <c r="E115" s="2"/>
      <c r="F115" s="2"/>
      <c r="G115" s="2"/>
      <c r="H115" s="2"/>
      <c r="I115" s="2"/>
      <c r="J115" s="2"/>
    </row>
    <row r="116" spans="2:10">
      <c r="B116" s="115" t="s">
        <v>89</v>
      </c>
      <c r="F116" s="2"/>
      <c r="G116" s="3"/>
    </row>
    <row r="117" spans="2:10">
      <c r="B117" s="1" t="s">
        <v>2</v>
      </c>
      <c r="C117" s="3" t="s">
        <v>3</v>
      </c>
      <c r="F117" s="2"/>
      <c r="G117" s="3"/>
    </row>
    <row r="118" spans="2:10">
      <c r="B118" s="1" t="s">
        <v>57</v>
      </c>
      <c r="C118" s="3">
        <v>0</v>
      </c>
      <c r="F118" s="2"/>
      <c r="G118" s="3"/>
    </row>
    <row r="119" spans="2:10" ht="21" customHeight="1">
      <c r="B119" s="2" t="s">
        <v>90</v>
      </c>
      <c r="C119" s="3">
        <v>1</v>
      </c>
      <c r="F119" s="2"/>
      <c r="G119" s="3"/>
    </row>
    <row r="120" spans="2:10" ht="30">
      <c r="B120" s="2" t="s">
        <v>91</v>
      </c>
      <c r="C120" s="3">
        <v>3</v>
      </c>
      <c r="F120" s="2"/>
      <c r="G120" s="3"/>
    </row>
    <row r="121" spans="2:10" ht="30">
      <c r="B121" s="2" t="s">
        <v>92</v>
      </c>
      <c r="C121" s="3">
        <v>4</v>
      </c>
      <c r="F121" s="2"/>
      <c r="G121" s="3"/>
    </row>
    <row r="122" spans="2:10">
      <c r="B122" s="2" t="s">
        <v>93</v>
      </c>
      <c r="C122" s="3">
        <v>5</v>
      </c>
      <c r="F122" s="2"/>
      <c r="G122" s="3"/>
    </row>
    <row r="123" spans="2:10">
      <c r="B123" s="2"/>
      <c r="F123" s="2"/>
      <c r="G123" s="3"/>
    </row>
    <row r="124" spans="2:10">
      <c r="B124" s="41"/>
    </row>
    <row r="125" spans="2:10">
      <c r="B125" s="56" t="s">
        <v>94</v>
      </c>
      <c r="F125" s="1"/>
      <c r="G125" s="3"/>
    </row>
    <row r="126" spans="2:10">
      <c r="B126" s="1" t="s">
        <v>2</v>
      </c>
      <c r="C126" s="3" t="s">
        <v>3</v>
      </c>
      <c r="F126" s="56"/>
      <c r="G126" s="3"/>
    </row>
    <row r="127" spans="2:10">
      <c r="B127" s="1" t="s">
        <v>95</v>
      </c>
      <c r="C127" s="3">
        <v>1</v>
      </c>
      <c r="F127" s="1"/>
      <c r="G127" s="3"/>
    </row>
    <row r="128" spans="2:10">
      <c r="B128" s="1" t="s">
        <v>96</v>
      </c>
      <c r="C128" s="3">
        <v>2</v>
      </c>
      <c r="F128" s="1"/>
      <c r="G128" s="3"/>
    </row>
    <row r="129" spans="2:7">
      <c r="B129" s="1" t="s">
        <v>97</v>
      </c>
      <c r="C129" s="3">
        <v>3</v>
      </c>
      <c r="F129" s="1"/>
      <c r="G129" s="3"/>
    </row>
    <row r="130" spans="2:7">
      <c r="B130" s="1" t="s">
        <v>98</v>
      </c>
      <c r="C130" s="3">
        <v>4</v>
      </c>
      <c r="F130" s="1"/>
      <c r="G130" s="3"/>
    </row>
    <row r="131" spans="2:7" ht="6" customHeight="1">
      <c r="F131" s="1"/>
      <c r="G131" s="3"/>
    </row>
    <row r="132" spans="2:7">
      <c r="B132" s="56" t="s">
        <v>99</v>
      </c>
    </row>
    <row r="133" spans="2:7">
      <c r="B133" s="1" t="s">
        <v>2</v>
      </c>
      <c r="C133" s="3" t="s">
        <v>3</v>
      </c>
    </row>
    <row r="134" spans="2:7">
      <c r="B134" s="1" t="s">
        <v>100</v>
      </c>
      <c r="C134" s="3">
        <v>1</v>
      </c>
    </row>
    <row r="135" spans="2:7">
      <c r="B135" s="1" t="s">
        <v>101</v>
      </c>
      <c r="C135" s="3">
        <v>2</v>
      </c>
    </row>
    <row r="136" spans="2:7">
      <c r="B136" s="1" t="s">
        <v>102</v>
      </c>
      <c r="C136" s="3">
        <v>3</v>
      </c>
    </row>
  </sheetData>
  <phoneticPr fontId="29"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5">
    <tabColor rgb="FFFFFF00"/>
  </sheetPr>
  <dimension ref="B1:F36"/>
  <sheetViews>
    <sheetView workbookViewId="0"/>
  </sheetViews>
  <sheetFormatPr defaultColWidth="21.42578125" defaultRowHeight="15"/>
  <cols>
    <col min="1" max="1" width="2.7109375" style="5" customWidth="1"/>
    <col min="2" max="2" width="20.42578125" style="5" customWidth="1"/>
    <col min="3" max="3" width="22.42578125" style="5" customWidth="1"/>
    <col min="4" max="4" width="75.7109375" style="5" customWidth="1"/>
    <col min="5" max="6" width="14.42578125" style="5" customWidth="1"/>
    <col min="7" max="16384" width="21.42578125" style="5"/>
  </cols>
  <sheetData>
    <row r="1" spans="2:6" ht="7.5" customHeight="1"/>
    <row r="2" spans="2:6" ht="15.75">
      <c r="B2" s="295" t="s">
        <v>103</v>
      </c>
      <c r="C2" s="295"/>
      <c r="D2" s="295"/>
      <c r="E2" s="295"/>
      <c r="F2" s="295"/>
    </row>
    <row r="3" spans="2:6" ht="7.5" customHeight="1"/>
    <row r="4" spans="2:6" ht="81.75" customHeight="1">
      <c r="B4" s="304" t="s">
        <v>104</v>
      </c>
      <c r="C4" s="305"/>
      <c r="D4" s="305"/>
      <c r="E4" s="305"/>
      <c r="F4" s="306"/>
    </row>
    <row r="5" spans="2:6" ht="6.75" customHeight="1"/>
    <row r="6" spans="2:6" s="54" customFormat="1" ht="21" customHeight="1">
      <c r="B6" s="272" t="s">
        <v>105</v>
      </c>
      <c r="C6" s="272"/>
      <c r="D6" s="272"/>
      <c r="E6" s="272"/>
      <c r="F6" s="272"/>
    </row>
    <row r="7" spans="2:6" ht="173.25" customHeight="1">
      <c r="B7" s="307" t="s">
        <v>106</v>
      </c>
      <c r="C7" s="308"/>
      <c r="D7" s="308"/>
      <c r="E7" s="308"/>
      <c r="F7" s="309"/>
    </row>
    <row r="8" spans="2:6" ht="249.75" customHeight="1">
      <c r="B8" s="280" t="s">
        <v>107</v>
      </c>
      <c r="C8" s="281"/>
      <c r="D8" s="281"/>
      <c r="E8" s="281"/>
      <c r="F8" s="282"/>
    </row>
    <row r="9" spans="2:6" ht="93.75" customHeight="1">
      <c r="B9" s="283" t="s">
        <v>108</v>
      </c>
      <c r="C9" s="284"/>
      <c r="D9" s="284"/>
      <c r="E9" s="284"/>
      <c r="F9" s="285"/>
    </row>
    <row r="10" spans="2:6">
      <c r="B10" s="299" t="s">
        <v>109</v>
      </c>
      <c r="C10" s="299"/>
      <c r="D10" s="299"/>
      <c r="E10" s="299"/>
      <c r="F10" s="299"/>
    </row>
    <row r="11" spans="2:6" ht="9" customHeight="1">
      <c r="B11" s="106"/>
      <c r="C11" s="106"/>
      <c r="D11" s="106"/>
      <c r="E11" s="106"/>
      <c r="F11" s="106"/>
    </row>
    <row r="12" spans="2:6" ht="20.25" customHeight="1">
      <c r="B12" s="279" t="s">
        <v>110</v>
      </c>
      <c r="C12" s="279"/>
      <c r="D12" s="279"/>
      <c r="E12" s="279"/>
      <c r="F12" s="279"/>
    </row>
    <row r="13" spans="2:6" ht="5.25" customHeight="1" thickBot="1"/>
    <row r="14" spans="2:6" ht="16.5" thickBot="1">
      <c r="B14" s="95" t="s">
        <v>111</v>
      </c>
      <c r="C14" s="300" t="s">
        <v>112</v>
      </c>
      <c r="D14" s="301"/>
      <c r="E14" s="96" t="s">
        <v>113</v>
      </c>
      <c r="F14" s="97" t="s">
        <v>114</v>
      </c>
    </row>
    <row r="15" spans="2:6" ht="95.25" customHeight="1">
      <c r="B15" s="98" t="s">
        <v>115</v>
      </c>
      <c r="C15" s="286" t="s">
        <v>116</v>
      </c>
      <c r="D15" s="287"/>
      <c r="E15" s="98" t="s">
        <v>117</v>
      </c>
      <c r="F15" s="98" t="s">
        <v>117</v>
      </c>
    </row>
    <row r="16" spans="2:6" ht="51" customHeight="1">
      <c r="B16" s="99" t="s">
        <v>118</v>
      </c>
      <c r="C16" s="288" t="s">
        <v>119</v>
      </c>
      <c r="D16" s="289"/>
      <c r="E16" s="98" t="s">
        <v>117</v>
      </c>
      <c r="F16" s="98" t="s">
        <v>117</v>
      </c>
    </row>
    <row r="17" spans="2:6" ht="52.5" customHeight="1">
      <c r="B17" s="100" t="s">
        <v>120</v>
      </c>
      <c r="C17" s="302" t="s">
        <v>121</v>
      </c>
      <c r="D17" s="303"/>
      <c r="E17" s="98" t="s">
        <v>117</v>
      </c>
      <c r="F17" s="98" t="s">
        <v>117</v>
      </c>
    </row>
    <row r="18" spans="2:6" ht="69.75" customHeight="1">
      <c r="B18" s="101" t="s">
        <v>122</v>
      </c>
      <c r="C18" s="288" t="s">
        <v>123</v>
      </c>
      <c r="D18" s="289"/>
      <c r="E18" s="102" t="s">
        <v>124</v>
      </c>
      <c r="F18" s="102" t="s">
        <v>124</v>
      </c>
    </row>
    <row r="19" spans="2:6" ht="80.25" customHeight="1">
      <c r="B19" s="103" t="s">
        <v>125</v>
      </c>
      <c r="C19" s="290" t="s">
        <v>126</v>
      </c>
      <c r="D19" s="291"/>
      <c r="E19" s="104" t="s">
        <v>127</v>
      </c>
      <c r="F19" s="104" t="s">
        <v>127</v>
      </c>
    </row>
    <row r="20" spans="2:6" s="80" customFormat="1" ht="6" customHeight="1">
      <c r="B20" s="105"/>
      <c r="C20" s="105"/>
      <c r="D20" s="105"/>
      <c r="E20" s="105"/>
      <c r="F20" s="105"/>
    </row>
    <row r="21" spans="2:6" s="80" customFormat="1" ht="18.75">
      <c r="B21" s="292" t="s">
        <v>128</v>
      </c>
      <c r="C21" s="293"/>
      <c r="D21" s="293"/>
      <c r="E21" s="293"/>
      <c r="F21" s="294"/>
    </row>
    <row r="22" spans="2:6" s="80" customFormat="1" ht="36" customHeight="1">
      <c r="B22" s="273" t="s">
        <v>129</v>
      </c>
      <c r="C22" s="274"/>
      <c r="D22" s="274"/>
      <c r="E22" s="274"/>
      <c r="F22" s="275"/>
    </row>
    <row r="23" spans="2:6" s="80" customFormat="1" ht="80.25" customHeight="1">
      <c r="B23" s="276" t="s">
        <v>130</v>
      </c>
      <c r="C23" s="277"/>
      <c r="D23" s="277"/>
      <c r="E23" s="277"/>
      <c r="F23" s="278"/>
    </row>
    <row r="24" spans="2:6" s="80" customFormat="1" ht="32.25" customHeight="1">
      <c r="B24" s="273" t="s">
        <v>131</v>
      </c>
      <c r="C24" s="274"/>
      <c r="D24" s="274"/>
      <c r="E24" s="274"/>
      <c r="F24" s="275"/>
    </row>
    <row r="25" spans="2:6" s="80" customFormat="1" ht="32.25" customHeight="1">
      <c r="B25" s="276" t="s">
        <v>132</v>
      </c>
      <c r="C25" s="277"/>
      <c r="D25" s="277"/>
      <c r="E25" s="277"/>
      <c r="F25" s="278"/>
    </row>
    <row r="26" spans="2:6" s="80" customFormat="1" ht="32.25" customHeight="1">
      <c r="B26" s="276" t="s">
        <v>133</v>
      </c>
      <c r="C26" s="277"/>
      <c r="D26" s="277"/>
      <c r="E26" s="277"/>
      <c r="F26" s="278"/>
    </row>
    <row r="27" spans="2:6" s="80" customFormat="1" ht="47.25" customHeight="1">
      <c r="B27" s="276" t="s">
        <v>134</v>
      </c>
      <c r="C27" s="277"/>
      <c r="D27" s="277"/>
      <c r="E27" s="277"/>
      <c r="F27" s="278"/>
    </row>
    <row r="28" spans="2:6" s="80" customFormat="1" ht="47.25" customHeight="1">
      <c r="B28" s="276" t="s">
        <v>135</v>
      </c>
      <c r="C28" s="277"/>
      <c r="D28" s="277"/>
      <c r="E28" s="277"/>
      <c r="F28" s="278"/>
    </row>
    <row r="29" spans="2:6" s="80" customFormat="1" ht="33" customHeight="1">
      <c r="B29" s="276" t="s">
        <v>136</v>
      </c>
      <c r="C29" s="277"/>
      <c r="D29" s="277"/>
      <c r="E29" s="277"/>
      <c r="F29" s="278"/>
    </row>
    <row r="30" spans="2:6" s="80" customFormat="1" ht="33.75" customHeight="1">
      <c r="B30" s="276" t="s">
        <v>137</v>
      </c>
      <c r="C30" s="277"/>
      <c r="D30" s="277"/>
      <c r="E30" s="277"/>
      <c r="F30" s="278"/>
    </row>
    <row r="31" spans="2:6" s="80" customFormat="1" ht="31.5" customHeight="1">
      <c r="B31" s="276" t="s">
        <v>138</v>
      </c>
      <c r="C31" s="277"/>
      <c r="D31" s="277"/>
      <c r="E31" s="277"/>
      <c r="F31" s="278"/>
    </row>
    <row r="32" spans="2:6" s="80" customFormat="1" ht="34.5" customHeight="1">
      <c r="B32" s="276" t="s">
        <v>139</v>
      </c>
      <c r="C32" s="277"/>
      <c r="D32" s="277"/>
      <c r="E32" s="277"/>
      <c r="F32" s="278"/>
    </row>
    <row r="33" spans="2:6" s="80" customFormat="1" ht="24" customHeight="1">
      <c r="B33" s="296" t="s">
        <v>140</v>
      </c>
      <c r="C33" s="297"/>
      <c r="D33" s="297"/>
      <c r="E33" s="297"/>
      <c r="F33" s="298"/>
    </row>
    <row r="34" spans="2:6" ht="72" customHeight="1">
      <c r="B34" s="263" t="s">
        <v>141</v>
      </c>
      <c r="C34" s="264"/>
      <c r="D34" s="264"/>
      <c r="E34" s="264"/>
      <c r="F34" s="265"/>
    </row>
    <row r="35" spans="2:6" ht="17.25" customHeight="1">
      <c r="B35" s="266"/>
      <c r="C35" s="267"/>
      <c r="D35" s="267"/>
      <c r="E35" s="267"/>
      <c r="F35" s="268"/>
    </row>
    <row r="36" spans="2:6" ht="14.25" customHeight="1">
      <c r="B36" s="269"/>
      <c r="C36" s="270"/>
      <c r="D36" s="270"/>
      <c r="E36" s="270"/>
      <c r="F36" s="271"/>
    </row>
  </sheetData>
  <sheetProtection selectLockedCells="1" selectUnlockedCells="1"/>
  <mergeCells count="28">
    <mergeCell ref="B2:F2"/>
    <mergeCell ref="B33:F33"/>
    <mergeCell ref="B27:F27"/>
    <mergeCell ref="B29:F29"/>
    <mergeCell ref="B30:F30"/>
    <mergeCell ref="B31:F31"/>
    <mergeCell ref="B25:F25"/>
    <mergeCell ref="B28:F28"/>
    <mergeCell ref="B10:F10"/>
    <mergeCell ref="C14:D14"/>
    <mergeCell ref="C16:D16"/>
    <mergeCell ref="C17:D17"/>
    <mergeCell ref="B4:F4"/>
    <mergeCell ref="B7:F7"/>
    <mergeCell ref="B34:F36"/>
    <mergeCell ref="B6:F6"/>
    <mergeCell ref="B24:F24"/>
    <mergeCell ref="B23:F23"/>
    <mergeCell ref="B26:F26"/>
    <mergeCell ref="B12:F12"/>
    <mergeCell ref="B8:F8"/>
    <mergeCell ref="B9:F9"/>
    <mergeCell ref="B32:F32"/>
    <mergeCell ref="C15:D15"/>
    <mergeCell ref="C18:D18"/>
    <mergeCell ref="C19:D19"/>
    <mergeCell ref="B21:F21"/>
    <mergeCell ref="B22:F22"/>
  </mergeCells>
  <phoneticPr fontId="2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FFC000"/>
    <outlinePr summaryBelow="0"/>
  </sheetPr>
  <dimension ref="A1:X116"/>
  <sheetViews>
    <sheetView topLeftCell="E1" zoomScale="98" zoomScaleNormal="98" workbookViewId="0">
      <selection activeCell="F10" sqref="F10"/>
    </sheetView>
  </sheetViews>
  <sheetFormatPr defaultColWidth="7.42578125" defaultRowHeight="15" outlineLevelRow="2"/>
  <cols>
    <col min="1" max="1" width="1.42578125" style="52" customWidth="1"/>
    <col min="2" max="2" width="1.42578125" style="79" customWidth="1"/>
    <col min="3" max="3" width="3.42578125" style="52" customWidth="1"/>
    <col min="4" max="4" width="3" style="52" customWidth="1"/>
    <col min="5" max="5" width="15.140625" style="52" customWidth="1"/>
    <col min="6" max="6" width="14.140625" style="52" customWidth="1"/>
    <col min="7" max="7" width="0.7109375" style="52" customWidth="1"/>
    <col min="8" max="8" width="14.140625" style="52" customWidth="1"/>
    <col min="9" max="9" width="0.7109375" style="52" customWidth="1"/>
    <col min="10" max="10" width="14.140625" style="52" customWidth="1"/>
    <col min="11" max="11" width="0.7109375" style="52" customWidth="1"/>
    <col min="12" max="12" width="4.140625" style="52" customWidth="1"/>
    <col min="13" max="13" width="3.42578125" style="52" customWidth="1"/>
    <col min="14" max="14" width="4.140625" style="52" customWidth="1"/>
    <col min="15" max="15" width="1.140625" style="52" customWidth="1"/>
    <col min="16" max="16" width="1.42578125" style="52" customWidth="1"/>
    <col min="17" max="17" width="3.42578125" style="52" customWidth="1"/>
    <col min="18" max="18" width="7.7109375" style="52" customWidth="1"/>
    <col min="19" max="19" width="21.42578125" style="52" customWidth="1"/>
    <col min="20" max="20" width="23.42578125" style="220" customWidth="1"/>
    <col min="21" max="21" width="6.42578125" style="220" customWidth="1"/>
    <col min="22" max="22" width="2.7109375" style="220" customWidth="1"/>
    <col min="23" max="23" width="5.42578125" style="220" customWidth="1"/>
    <col min="24" max="24" width="1.42578125" style="52" customWidth="1"/>
    <col min="25" max="16384" width="7.42578125" style="52"/>
  </cols>
  <sheetData>
    <row r="1" spans="1:24" ht="7.5" customHeight="1" thickBot="1">
      <c r="A1" s="5"/>
      <c r="B1" s="78"/>
      <c r="C1" s="5"/>
      <c r="D1" s="5"/>
      <c r="E1" s="5"/>
      <c r="F1" s="5"/>
      <c r="G1" s="5"/>
      <c r="H1" s="5"/>
      <c r="I1" s="5"/>
      <c r="J1" s="5"/>
      <c r="K1" s="5"/>
      <c r="L1" s="5"/>
      <c r="M1" s="5"/>
      <c r="N1" s="5"/>
      <c r="O1" s="5"/>
      <c r="P1" s="5"/>
      <c r="Q1" s="5"/>
      <c r="R1" s="5"/>
      <c r="S1" s="5"/>
      <c r="T1" s="182"/>
      <c r="U1" s="182"/>
      <c r="V1" s="182"/>
      <c r="W1" s="182"/>
      <c r="X1" s="5"/>
    </row>
    <row r="2" spans="1:24" ht="7.5" customHeight="1" thickTop="1">
      <c r="A2" s="5"/>
      <c r="B2" s="230"/>
      <c r="C2" s="4"/>
      <c r="D2" s="4"/>
      <c r="E2" s="4"/>
      <c r="F2" s="4"/>
      <c r="G2" s="4"/>
      <c r="H2" s="4"/>
      <c r="I2" s="4"/>
      <c r="J2" s="4"/>
      <c r="K2" s="4"/>
      <c r="L2" s="4"/>
      <c r="M2" s="4"/>
      <c r="N2" s="4"/>
      <c r="O2" s="4"/>
      <c r="P2" s="4"/>
      <c r="Q2" s="4"/>
      <c r="R2" s="4"/>
      <c r="S2" s="4"/>
      <c r="T2" s="183"/>
      <c r="U2" s="183"/>
      <c r="V2" s="183"/>
      <c r="W2" s="184"/>
      <c r="X2" s="5"/>
    </row>
    <row r="3" spans="1:24" ht="24" customHeight="1">
      <c r="A3" s="5"/>
      <c r="B3" s="231"/>
      <c r="C3" s="310" t="s">
        <v>142</v>
      </c>
      <c r="D3" s="310"/>
      <c r="E3" s="310"/>
      <c r="F3" s="310"/>
      <c r="G3" s="310"/>
      <c r="H3" s="310"/>
      <c r="I3" s="310"/>
      <c r="J3" s="310"/>
      <c r="K3" s="310"/>
      <c r="L3" s="310"/>
      <c r="M3" s="310"/>
      <c r="N3" s="310"/>
      <c r="O3" s="310"/>
      <c r="P3" s="310"/>
      <c r="Q3" s="310"/>
      <c r="R3" s="310"/>
      <c r="S3" s="310"/>
      <c r="T3" s="310"/>
      <c r="U3" s="310"/>
      <c r="V3" s="310"/>
      <c r="W3" s="185"/>
      <c r="X3" s="5"/>
    </row>
    <row r="4" spans="1:24" ht="6" customHeight="1">
      <c r="A4" s="5"/>
      <c r="B4" s="231"/>
      <c r="C4" s="5"/>
      <c r="D4" s="5"/>
      <c r="E4" s="5"/>
      <c r="F4" s="5"/>
      <c r="G4" s="5"/>
      <c r="H4" s="5"/>
      <c r="I4" s="5"/>
      <c r="J4" s="5"/>
      <c r="K4" s="5"/>
      <c r="L4" s="5"/>
      <c r="M4" s="5"/>
      <c r="N4" s="5"/>
      <c r="O4" s="5"/>
      <c r="P4" s="5"/>
      <c r="Q4" s="5"/>
      <c r="R4" s="5"/>
      <c r="S4" s="5"/>
      <c r="T4" s="182"/>
      <c r="U4" s="182"/>
      <c r="V4" s="182"/>
      <c r="W4" s="185"/>
      <c r="X4" s="5"/>
    </row>
    <row r="5" spans="1:24" ht="4.5" customHeight="1">
      <c r="A5" s="5"/>
      <c r="B5" s="231"/>
      <c r="C5" s="6"/>
      <c r="D5" s="7"/>
      <c r="E5" s="7"/>
      <c r="F5" s="7"/>
      <c r="G5" s="8"/>
      <c r="H5" s="7"/>
      <c r="I5" s="8"/>
      <c r="J5" s="8"/>
      <c r="K5" s="8"/>
      <c r="L5" s="8"/>
      <c r="M5" s="8"/>
      <c r="N5" s="8"/>
      <c r="O5" s="8"/>
      <c r="P5" s="8"/>
      <c r="Q5" s="8"/>
      <c r="R5" s="8"/>
      <c r="S5" s="8"/>
      <c r="T5" s="186"/>
      <c r="U5" s="186"/>
      <c r="V5" s="187"/>
      <c r="W5" s="185"/>
      <c r="X5" s="5"/>
    </row>
    <row r="6" spans="1:24" ht="15" customHeight="1">
      <c r="A6" s="5"/>
      <c r="B6" s="231"/>
      <c r="C6" s="335" t="s">
        <v>143</v>
      </c>
      <c r="D6" s="336"/>
      <c r="E6" s="337"/>
      <c r="F6" s="312" t="s">
        <v>144</v>
      </c>
      <c r="G6" s="313"/>
      <c r="H6" s="313"/>
      <c r="I6" s="313"/>
      <c r="J6" s="313"/>
      <c r="K6" s="313"/>
      <c r="L6" s="313"/>
      <c r="M6" s="313"/>
      <c r="N6" s="313"/>
      <c r="O6" s="313"/>
      <c r="P6" s="313"/>
      <c r="Q6" s="313"/>
      <c r="R6" s="313"/>
      <c r="S6" s="313"/>
      <c r="T6" s="314"/>
      <c r="U6" s="188"/>
      <c r="V6" s="189"/>
      <c r="W6" s="185"/>
      <c r="X6" s="5"/>
    </row>
    <row r="7" spans="1:24" ht="3.75" customHeight="1">
      <c r="A7" s="5"/>
      <c r="B7" s="231"/>
      <c r="C7" s="9"/>
      <c r="D7" s="123"/>
      <c r="E7" s="123"/>
      <c r="F7" s="5"/>
      <c r="G7" s="11"/>
      <c r="H7" s="5"/>
      <c r="I7" s="11"/>
      <c r="J7" s="12"/>
      <c r="K7" s="12"/>
      <c r="L7" s="12"/>
      <c r="M7" s="12"/>
      <c r="N7" s="13"/>
      <c r="O7" s="11"/>
      <c r="P7" s="13"/>
      <c r="Q7" s="13"/>
      <c r="R7" s="13"/>
      <c r="S7" s="84"/>
      <c r="T7" s="188"/>
      <c r="U7" s="188"/>
      <c r="V7" s="189"/>
      <c r="W7" s="185"/>
      <c r="X7" s="5"/>
    </row>
    <row r="8" spans="1:24" ht="15" customHeight="1">
      <c r="A8" s="5"/>
      <c r="B8" s="231"/>
      <c r="C8" s="335" t="s">
        <v>145</v>
      </c>
      <c r="D8" s="336"/>
      <c r="E8" s="337"/>
      <c r="F8" s="312" t="s">
        <v>146</v>
      </c>
      <c r="G8" s="313"/>
      <c r="H8" s="313"/>
      <c r="I8" s="313"/>
      <c r="J8" s="313"/>
      <c r="K8" s="313"/>
      <c r="L8" s="313"/>
      <c r="M8" s="313"/>
      <c r="N8" s="313"/>
      <c r="O8" s="313"/>
      <c r="P8" s="313"/>
      <c r="Q8" s="313"/>
      <c r="R8" s="313"/>
      <c r="S8" s="313"/>
      <c r="T8" s="314"/>
      <c r="U8" s="190"/>
      <c r="V8" s="189"/>
      <c r="W8" s="185"/>
      <c r="X8" s="5"/>
    </row>
    <row r="9" spans="1:24" ht="3" customHeight="1">
      <c r="A9" s="5"/>
      <c r="B9" s="231"/>
      <c r="C9" s="10"/>
      <c r="D9" s="123"/>
      <c r="E9" s="123"/>
      <c r="F9" s="5"/>
      <c r="G9" s="14"/>
      <c r="H9" s="5"/>
      <c r="I9" s="14"/>
      <c r="J9" s="14"/>
      <c r="K9" s="14"/>
      <c r="L9" s="14"/>
      <c r="M9" s="14"/>
      <c r="N9" s="14"/>
      <c r="O9" s="14"/>
      <c r="P9" s="14"/>
      <c r="Q9" s="14"/>
      <c r="R9" s="14"/>
      <c r="S9" s="85"/>
      <c r="T9" s="191"/>
      <c r="U9" s="191"/>
      <c r="V9" s="192"/>
      <c r="W9" s="185"/>
      <c r="X9" s="5"/>
    </row>
    <row r="10" spans="1:24" ht="13.5" customHeight="1">
      <c r="A10" s="5"/>
      <c r="B10" s="231"/>
      <c r="C10" s="393" t="s">
        <v>147</v>
      </c>
      <c r="D10" s="394"/>
      <c r="E10" s="395"/>
      <c r="F10" s="396" t="s">
        <v>148</v>
      </c>
      <c r="G10" s="397"/>
      <c r="H10" s="397"/>
      <c r="I10" s="397"/>
      <c r="J10" s="397"/>
      <c r="K10" s="397"/>
      <c r="L10" s="397"/>
      <c r="M10" s="397"/>
      <c r="N10" s="397"/>
      <c r="O10" s="397"/>
      <c r="P10" s="397"/>
      <c r="Q10" s="397"/>
      <c r="R10" s="397"/>
      <c r="S10" s="397"/>
      <c r="T10" s="398"/>
      <c r="U10" s="193"/>
      <c r="V10" s="194"/>
      <c r="W10" s="185"/>
      <c r="X10" s="5"/>
    </row>
    <row r="11" spans="1:24" ht="13.5" customHeight="1">
      <c r="A11" s="5"/>
      <c r="B11" s="231"/>
      <c r="C11" s="124"/>
      <c r="D11" s="123"/>
      <c r="E11" s="123"/>
      <c r="F11" s="411"/>
      <c r="G11" s="412"/>
      <c r="H11" s="412"/>
      <c r="I11" s="412"/>
      <c r="J11" s="412"/>
      <c r="K11" s="412"/>
      <c r="L11" s="412"/>
      <c r="M11" s="412"/>
      <c r="N11" s="412"/>
      <c r="O11" s="412"/>
      <c r="P11" s="412"/>
      <c r="Q11" s="412"/>
      <c r="R11" s="412"/>
      <c r="S11" s="412"/>
      <c r="T11" s="413"/>
      <c r="U11" s="193"/>
      <c r="V11" s="194"/>
      <c r="W11" s="185"/>
      <c r="X11" s="5"/>
    </row>
    <row r="12" spans="1:24" ht="13.5" customHeight="1">
      <c r="A12" s="5"/>
      <c r="B12" s="231"/>
      <c r="C12" s="124"/>
      <c r="D12" s="123"/>
      <c r="E12" s="123"/>
      <c r="F12" s="399"/>
      <c r="G12" s="400"/>
      <c r="H12" s="400"/>
      <c r="I12" s="400"/>
      <c r="J12" s="400"/>
      <c r="K12" s="400"/>
      <c r="L12" s="400"/>
      <c r="M12" s="400"/>
      <c r="N12" s="400"/>
      <c r="O12" s="400"/>
      <c r="P12" s="400"/>
      <c r="Q12" s="400"/>
      <c r="R12" s="400"/>
      <c r="S12" s="400"/>
      <c r="T12" s="401"/>
      <c r="U12" s="193"/>
      <c r="V12" s="194"/>
      <c r="W12" s="185"/>
      <c r="X12" s="5"/>
    </row>
    <row r="13" spans="1:24" ht="3.75" customHeight="1">
      <c r="A13" s="5"/>
      <c r="B13" s="231"/>
      <c r="C13" s="124"/>
      <c r="D13" s="123"/>
      <c r="E13" s="123"/>
      <c r="F13" s="5"/>
      <c r="G13" s="5"/>
      <c r="H13" s="5"/>
      <c r="I13" s="5"/>
      <c r="J13" s="5"/>
      <c r="K13" s="5"/>
      <c r="L13" s="5"/>
      <c r="M13" s="5"/>
      <c r="N13" s="5"/>
      <c r="O13" s="5"/>
      <c r="P13" s="5"/>
      <c r="Q13" s="5"/>
      <c r="R13" s="5"/>
      <c r="S13" s="80"/>
      <c r="T13" s="193"/>
      <c r="U13" s="193"/>
      <c r="V13" s="194"/>
      <c r="W13" s="185"/>
      <c r="X13" s="5"/>
    </row>
    <row r="14" spans="1:24" ht="13.5" customHeight="1">
      <c r="A14" s="5"/>
      <c r="B14" s="231"/>
      <c r="C14" s="393" t="s">
        <v>149</v>
      </c>
      <c r="D14" s="394"/>
      <c r="E14" s="395"/>
      <c r="F14" s="396" t="s">
        <v>150</v>
      </c>
      <c r="G14" s="397"/>
      <c r="H14" s="397"/>
      <c r="I14" s="397"/>
      <c r="J14" s="397"/>
      <c r="K14" s="397"/>
      <c r="L14" s="397"/>
      <c r="M14" s="397"/>
      <c r="N14" s="397"/>
      <c r="O14" s="397"/>
      <c r="P14" s="397"/>
      <c r="Q14" s="397"/>
      <c r="R14" s="397"/>
      <c r="S14" s="397"/>
      <c r="T14" s="398"/>
      <c r="U14" s="193"/>
      <c r="V14" s="194"/>
      <c r="W14" s="185"/>
      <c r="X14" s="5"/>
    </row>
    <row r="15" spans="1:24" ht="13.5" customHeight="1">
      <c r="A15" s="5"/>
      <c r="B15" s="231"/>
      <c r="C15" s="15"/>
      <c r="D15" s="5"/>
      <c r="E15" s="5"/>
      <c r="F15" s="399"/>
      <c r="G15" s="400"/>
      <c r="H15" s="400"/>
      <c r="I15" s="400"/>
      <c r="J15" s="400"/>
      <c r="K15" s="400"/>
      <c r="L15" s="400"/>
      <c r="M15" s="400"/>
      <c r="N15" s="400"/>
      <c r="O15" s="400"/>
      <c r="P15" s="400"/>
      <c r="Q15" s="400"/>
      <c r="R15" s="400"/>
      <c r="S15" s="400"/>
      <c r="T15" s="401"/>
      <c r="U15" s="193"/>
      <c r="V15" s="194"/>
      <c r="W15" s="185"/>
      <c r="X15" s="5"/>
    </row>
    <row r="16" spans="1:24" ht="3.75" customHeight="1">
      <c r="A16" s="5"/>
      <c r="B16" s="231"/>
      <c r="C16" s="15"/>
      <c r="D16" s="5"/>
      <c r="E16" s="5"/>
      <c r="F16" s="160"/>
      <c r="G16" s="160"/>
      <c r="H16" s="160"/>
      <c r="I16" s="160"/>
      <c r="J16" s="160"/>
      <c r="K16" s="160"/>
      <c r="L16" s="160"/>
      <c r="M16" s="160"/>
      <c r="N16" s="160"/>
      <c r="O16" s="160"/>
      <c r="P16" s="160"/>
      <c r="Q16" s="160"/>
      <c r="R16" s="160"/>
      <c r="S16" s="160"/>
      <c r="T16" s="195"/>
      <c r="U16" s="193"/>
      <c r="V16" s="194"/>
      <c r="W16" s="185"/>
      <c r="X16" s="5"/>
    </row>
    <row r="17" spans="1:24" ht="13.5" customHeight="1">
      <c r="A17" s="5"/>
      <c r="B17" s="231"/>
      <c r="C17" s="393" t="s">
        <v>151</v>
      </c>
      <c r="D17" s="394"/>
      <c r="E17" s="395"/>
      <c r="F17" s="402" t="s">
        <v>152</v>
      </c>
      <c r="G17" s="403"/>
      <c r="H17" s="403"/>
      <c r="I17" s="403"/>
      <c r="J17" s="403"/>
      <c r="K17" s="403"/>
      <c r="L17" s="403"/>
      <c r="M17" s="403"/>
      <c r="N17" s="403"/>
      <c r="O17" s="403"/>
      <c r="P17" s="403"/>
      <c r="Q17" s="403"/>
      <c r="R17" s="403"/>
      <c r="S17" s="403"/>
      <c r="T17" s="404"/>
      <c r="U17" s="193"/>
      <c r="V17" s="194"/>
      <c r="W17" s="185"/>
      <c r="X17" s="5"/>
    </row>
    <row r="18" spans="1:24" ht="13.5" customHeight="1">
      <c r="A18" s="5"/>
      <c r="B18" s="231"/>
      <c r="C18" s="15"/>
      <c r="D18" s="5"/>
      <c r="E18" s="5"/>
      <c r="F18" s="405"/>
      <c r="G18" s="406"/>
      <c r="H18" s="406"/>
      <c r="I18" s="406"/>
      <c r="J18" s="406"/>
      <c r="K18" s="406"/>
      <c r="L18" s="406"/>
      <c r="M18" s="406"/>
      <c r="N18" s="406"/>
      <c r="O18" s="406"/>
      <c r="P18" s="406"/>
      <c r="Q18" s="406"/>
      <c r="R18" s="406"/>
      <c r="S18" s="406"/>
      <c r="T18" s="407"/>
      <c r="U18" s="193"/>
      <c r="V18" s="194"/>
      <c r="W18" s="185"/>
      <c r="X18" s="5"/>
    </row>
    <row r="19" spans="1:24" ht="13.5" customHeight="1">
      <c r="A19" s="5"/>
      <c r="B19" s="231"/>
      <c r="C19" s="15"/>
      <c r="D19" s="5"/>
      <c r="E19" s="5"/>
      <c r="F19" s="160"/>
      <c r="G19" s="160"/>
      <c r="H19" s="160"/>
      <c r="I19" s="160"/>
      <c r="J19" s="160"/>
      <c r="K19" s="160"/>
      <c r="L19" s="160"/>
      <c r="M19" s="160"/>
      <c r="N19" s="160"/>
      <c r="O19" s="160"/>
      <c r="P19" s="160"/>
      <c r="Q19" s="160"/>
      <c r="R19" s="160"/>
      <c r="S19" s="160"/>
      <c r="T19" s="195"/>
      <c r="U19" s="193"/>
      <c r="V19" s="194"/>
      <c r="W19" s="185"/>
      <c r="X19" s="5"/>
    </row>
    <row r="20" spans="1:24" ht="23.25" customHeight="1">
      <c r="A20" s="5"/>
      <c r="B20" s="231"/>
      <c r="C20" s="338" t="s">
        <v>153</v>
      </c>
      <c r="D20" s="339"/>
      <c r="E20" s="339"/>
      <c r="F20" s="339"/>
      <c r="G20" s="339"/>
      <c r="H20" s="339"/>
      <c r="I20" s="339"/>
      <c r="J20" s="339"/>
      <c r="K20" s="339"/>
      <c r="L20" s="339"/>
      <c r="M20" s="339"/>
      <c r="N20" s="339"/>
      <c r="O20" s="339"/>
      <c r="P20" s="339"/>
      <c r="Q20" s="339"/>
      <c r="R20" s="339"/>
      <c r="S20" s="339"/>
      <c r="T20" s="339"/>
      <c r="U20" s="339"/>
      <c r="V20" s="340"/>
      <c r="W20" s="185"/>
      <c r="X20" s="5"/>
    </row>
    <row r="21" spans="1:24" ht="3.75" customHeight="1" outlineLevel="1">
      <c r="A21" s="5"/>
      <c r="B21" s="231"/>
      <c r="C21" s="15"/>
      <c r="D21" s="5"/>
      <c r="E21" s="5"/>
      <c r="F21" s="5"/>
      <c r="G21" s="5"/>
      <c r="H21" s="5"/>
      <c r="I21" s="5"/>
      <c r="J21" s="5"/>
      <c r="K21" s="5"/>
      <c r="L21" s="5"/>
      <c r="M21" s="5"/>
      <c r="N21" s="5"/>
      <c r="O21" s="5"/>
      <c r="P21" s="5"/>
      <c r="Q21" s="5"/>
      <c r="R21" s="5"/>
      <c r="S21" s="5"/>
      <c r="T21" s="182"/>
      <c r="U21" s="182"/>
      <c r="V21" s="194"/>
      <c r="W21" s="185"/>
      <c r="X21" s="5"/>
    </row>
    <row r="22" spans="1:24" ht="14.25" customHeight="1" outlineLevel="1">
      <c r="A22" s="5"/>
      <c r="B22" s="231"/>
      <c r="C22" s="15"/>
      <c r="D22" s="5"/>
      <c r="E22" s="80"/>
      <c r="F22" s="80"/>
      <c r="G22" s="80"/>
      <c r="H22" s="80"/>
      <c r="I22" s="80"/>
      <c r="J22" s="5"/>
      <c r="K22" s="80"/>
      <c r="L22" s="408" t="s">
        <v>154</v>
      </c>
      <c r="M22" s="408" t="s">
        <v>155</v>
      </c>
      <c r="N22" s="409" t="s">
        <v>156</v>
      </c>
      <c r="O22" s="5"/>
      <c r="P22" s="5"/>
      <c r="Q22" s="5"/>
      <c r="R22" s="5"/>
      <c r="S22" s="5"/>
      <c r="T22" s="182"/>
      <c r="U22" s="182"/>
      <c r="V22" s="194"/>
      <c r="W22" s="185"/>
      <c r="X22" s="5"/>
    </row>
    <row r="23" spans="1:24" ht="14.25" customHeight="1" outlineLevel="1">
      <c r="A23" s="5"/>
      <c r="B23" s="231"/>
      <c r="C23" s="15"/>
      <c r="D23" s="80"/>
      <c r="E23" s="80"/>
      <c r="F23" s="410"/>
      <c r="G23" s="410"/>
      <c r="H23" s="410"/>
      <c r="I23" s="410"/>
      <c r="J23" s="410"/>
      <c r="K23" s="80"/>
      <c r="L23" s="408"/>
      <c r="M23" s="408"/>
      <c r="N23" s="409"/>
      <c r="O23" s="5"/>
      <c r="P23" s="5"/>
      <c r="Q23" s="5"/>
      <c r="R23" s="5"/>
      <c r="S23" s="5"/>
      <c r="T23" s="182"/>
      <c r="U23" s="182"/>
      <c r="V23" s="194"/>
      <c r="W23" s="185"/>
      <c r="X23" s="5"/>
    </row>
    <row r="24" spans="1:24" ht="14.25" customHeight="1" outlineLevel="1">
      <c r="A24" s="5"/>
      <c r="B24" s="231"/>
      <c r="C24" s="15"/>
      <c r="D24" s="80"/>
      <c r="E24" s="80"/>
      <c r="F24" s="80"/>
      <c r="G24" s="80"/>
      <c r="H24" s="80"/>
      <c r="I24" s="80"/>
      <c r="J24" s="5"/>
      <c r="K24" s="80"/>
      <c r="L24" s="408"/>
      <c r="M24" s="408"/>
      <c r="N24" s="409"/>
      <c r="O24" s="5"/>
      <c r="P24" s="5"/>
      <c r="Q24" s="5"/>
      <c r="R24" s="5"/>
      <c r="S24" s="5"/>
      <c r="T24" s="182"/>
      <c r="U24" s="182"/>
      <c r="V24" s="194"/>
      <c r="W24" s="185"/>
      <c r="X24" s="5"/>
    </row>
    <row r="25" spans="1:24" ht="14.25" customHeight="1" outlineLevel="1">
      <c r="A25" s="5"/>
      <c r="B25" s="231"/>
      <c r="C25" s="15"/>
      <c r="D25" s="311" t="s">
        <v>157</v>
      </c>
      <c r="E25" s="311"/>
      <c r="F25" s="311"/>
      <c r="G25" s="311"/>
      <c r="H25" s="311"/>
      <c r="I25" s="311"/>
      <c r="J25" s="311"/>
      <c r="K25" s="80"/>
      <c r="L25" s="408"/>
      <c r="M25" s="408"/>
      <c r="N25" s="409"/>
      <c r="O25" s="80"/>
      <c r="P25" s="127"/>
      <c r="Q25" s="311" t="s">
        <v>158</v>
      </c>
      <c r="R25" s="311"/>
      <c r="S25" s="311"/>
      <c r="T25" s="311"/>
      <c r="U25" s="311"/>
      <c r="V25" s="194"/>
      <c r="W25" s="185"/>
      <c r="X25" s="5"/>
    </row>
    <row r="26" spans="1:24" ht="23.25" customHeight="1" outlineLevel="1">
      <c r="A26" s="5"/>
      <c r="B26" s="231"/>
      <c r="C26" s="15"/>
      <c r="D26" s="316" t="s">
        <v>159</v>
      </c>
      <c r="E26" s="316"/>
      <c r="F26" s="316"/>
      <c r="G26" s="316"/>
      <c r="H26" s="316"/>
      <c r="I26" s="316"/>
      <c r="J26" s="316"/>
      <c r="K26" s="80"/>
      <c r="L26" s="408"/>
      <c r="M26" s="408"/>
      <c r="N26" s="409"/>
      <c r="O26" s="80"/>
      <c r="P26" s="127"/>
      <c r="Q26" s="316" t="s">
        <v>160</v>
      </c>
      <c r="R26" s="316"/>
      <c r="S26" s="316"/>
      <c r="T26" s="316"/>
      <c r="U26" s="316"/>
      <c r="V26" s="194"/>
      <c r="W26" s="185"/>
      <c r="X26" s="5"/>
    </row>
    <row r="27" spans="1:24" ht="15" customHeight="1" outlineLevel="1">
      <c r="A27" s="5"/>
      <c r="B27" s="231"/>
      <c r="C27" s="15"/>
      <c r="D27" s="161"/>
      <c r="E27" s="161" t="s">
        <v>161</v>
      </c>
      <c r="F27" s="327" t="s">
        <v>162</v>
      </c>
      <c r="G27" s="327"/>
      <c r="H27" s="327"/>
      <c r="I27" s="327"/>
      <c r="J27" s="327"/>
      <c r="K27" s="162"/>
      <c r="L27" s="163"/>
      <c r="M27" s="163"/>
      <c r="N27" s="164"/>
      <c r="O27" s="122"/>
      <c r="P27" s="127"/>
      <c r="Q27" s="161"/>
      <c r="R27" s="327" t="s">
        <v>163</v>
      </c>
      <c r="S27" s="327"/>
      <c r="T27" s="260" t="str">
        <f>IF(V27,"Adicionar Plantilla y Tarea","")</f>
        <v/>
      </c>
      <c r="U27" s="221"/>
      <c r="V27" s="172" t="b">
        <v>0</v>
      </c>
      <c r="W27" s="181"/>
      <c r="X27" s="5"/>
    </row>
    <row r="28" spans="1:24" ht="15" customHeight="1" outlineLevel="1">
      <c r="A28" s="5"/>
      <c r="B28" s="231"/>
      <c r="C28" s="15"/>
      <c r="D28" s="161"/>
      <c r="E28" s="165" t="s">
        <v>161</v>
      </c>
      <c r="F28" s="361" t="s">
        <v>164</v>
      </c>
      <c r="G28" s="361"/>
      <c r="H28" s="361"/>
      <c r="I28" s="361"/>
      <c r="J28" s="361"/>
      <c r="K28" s="166"/>
      <c r="L28" s="167"/>
      <c r="M28" s="167"/>
      <c r="N28" s="168"/>
      <c r="O28" s="122"/>
      <c r="P28" s="127"/>
      <c r="Q28" s="161"/>
      <c r="R28" s="327" t="s">
        <v>165</v>
      </c>
      <c r="S28" s="327"/>
      <c r="T28" s="260" t="str">
        <f>IF(V28,"Adicionar Plantilla y Tarea","")</f>
        <v/>
      </c>
      <c r="U28" s="129"/>
      <c r="V28" s="172" t="b">
        <v>0</v>
      </c>
      <c r="W28" s="181"/>
      <c r="X28" s="5"/>
    </row>
    <row r="29" spans="1:24" ht="15" customHeight="1" outlineLevel="1">
      <c r="A29" s="5"/>
      <c r="B29" s="231"/>
      <c r="C29" s="15"/>
      <c r="D29" s="161"/>
      <c r="E29" s="165" t="s">
        <v>161</v>
      </c>
      <c r="F29" s="361" t="s">
        <v>166</v>
      </c>
      <c r="G29" s="361"/>
      <c r="H29" s="361"/>
      <c r="I29" s="361"/>
      <c r="J29" s="361"/>
      <c r="K29" s="166"/>
      <c r="L29" s="167"/>
      <c r="M29" s="167"/>
      <c r="N29" s="168"/>
      <c r="O29" s="122"/>
      <c r="P29" s="127"/>
      <c r="Q29" s="161"/>
      <c r="R29" s="327" t="s">
        <v>167</v>
      </c>
      <c r="S29" s="327"/>
      <c r="T29" s="260" t="str">
        <f>IF(V29,"Adicionar Aprobación","")</f>
        <v/>
      </c>
      <c r="U29" s="129"/>
      <c r="V29" s="172" t="b">
        <v>0</v>
      </c>
      <c r="W29" s="181"/>
      <c r="X29" s="5"/>
    </row>
    <row r="30" spans="1:24" ht="15" customHeight="1" outlineLevel="1">
      <c r="A30" s="5"/>
      <c r="B30" s="231"/>
      <c r="C30" s="15"/>
      <c r="D30" s="161"/>
      <c r="E30" s="165" t="s">
        <v>161</v>
      </c>
      <c r="F30" s="361" t="s">
        <v>168</v>
      </c>
      <c r="G30" s="361"/>
      <c r="H30" s="361"/>
      <c r="I30" s="361"/>
      <c r="J30" s="361"/>
      <c r="K30" s="166"/>
      <c r="L30" s="167"/>
      <c r="M30" s="167"/>
      <c r="N30" s="168"/>
      <c r="O30" s="122"/>
      <c r="P30" s="127"/>
      <c r="Q30" s="161"/>
      <c r="R30" s="327" t="s">
        <v>169</v>
      </c>
      <c r="S30" s="327"/>
      <c r="T30" s="260" t="str">
        <f>IF(V30,"Adicionar Notificación","")</f>
        <v/>
      </c>
      <c r="U30" s="129"/>
      <c r="V30" s="172" t="b">
        <v>0</v>
      </c>
      <c r="W30" s="181"/>
      <c r="X30" s="5"/>
    </row>
    <row r="31" spans="1:24" ht="17.25" customHeight="1" outlineLevel="1">
      <c r="A31" s="5"/>
      <c r="B31" s="231"/>
      <c r="C31" s="15"/>
      <c r="D31" s="161"/>
      <c r="E31" s="165" t="s">
        <v>161</v>
      </c>
      <c r="F31" s="361" t="s">
        <v>170</v>
      </c>
      <c r="G31" s="361"/>
      <c r="H31" s="361"/>
      <c r="I31" s="361"/>
      <c r="J31" s="361"/>
      <c r="K31" s="166"/>
      <c r="L31" s="167"/>
      <c r="M31" s="167"/>
      <c r="N31" s="168"/>
      <c r="O31" s="122"/>
      <c r="P31" s="127"/>
      <c r="Q31" s="161"/>
      <c r="R31" s="392" t="s">
        <v>171</v>
      </c>
      <c r="S31" s="392"/>
      <c r="T31" s="221"/>
      <c r="U31" s="129"/>
      <c r="V31" s="172" t="b">
        <f>OR(V32:V38)</f>
        <v>0</v>
      </c>
      <c r="W31" s="181"/>
      <c r="X31" s="5"/>
    </row>
    <row r="32" spans="1:24" ht="15" customHeight="1" outlineLevel="1">
      <c r="A32" s="5"/>
      <c r="B32" s="231"/>
      <c r="C32" s="15"/>
      <c r="D32" s="161"/>
      <c r="E32" s="165" t="s">
        <v>172</v>
      </c>
      <c r="F32" s="361" t="s">
        <v>173</v>
      </c>
      <c r="G32" s="361"/>
      <c r="H32" s="361"/>
      <c r="I32" s="361"/>
      <c r="J32" s="361"/>
      <c r="K32" s="166"/>
      <c r="L32" s="167"/>
      <c r="M32" s="167"/>
      <c r="N32" s="168"/>
      <c r="O32" s="122"/>
      <c r="P32" s="127"/>
      <c r="Q32" s="161"/>
      <c r="R32" s="315" t="s">
        <v>174</v>
      </c>
      <c r="S32" s="315"/>
      <c r="T32" s="260" t="str">
        <f>IF(V32,"Adicionar Plantillas y tarea","")</f>
        <v/>
      </c>
      <c r="U32" s="129"/>
      <c r="V32" s="172" t="b">
        <v>0</v>
      </c>
      <c r="W32" s="181"/>
      <c r="X32" s="5"/>
    </row>
    <row r="33" spans="1:24" ht="15" customHeight="1" outlineLevel="1" collapsed="1">
      <c r="A33" s="5"/>
      <c r="B33" s="231"/>
      <c r="C33" s="15"/>
      <c r="D33" s="161"/>
      <c r="E33" s="165" t="s">
        <v>172</v>
      </c>
      <c r="F33" s="361" t="s">
        <v>175</v>
      </c>
      <c r="G33" s="361"/>
      <c r="H33" s="361"/>
      <c r="I33" s="361"/>
      <c r="J33" s="361"/>
      <c r="K33" s="166"/>
      <c r="L33" s="167"/>
      <c r="M33" s="167"/>
      <c r="N33" s="168"/>
      <c r="O33" s="122"/>
      <c r="P33" s="127"/>
      <c r="Q33" s="161"/>
      <c r="R33" s="315" t="s">
        <v>176</v>
      </c>
      <c r="S33" s="315"/>
      <c r="T33" s="260" t="str">
        <f>IF(V33,"Adicionar Plantillas y tarea","")</f>
        <v/>
      </c>
      <c r="U33" s="129"/>
      <c r="V33" s="172" t="b">
        <v>0</v>
      </c>
      <c r="W33" s="181"/>
      <c r="X33" s="5"/>
    </row>
    <row r="34" spans="1:24" ht="15" hidden="1" customHeight="1" outlineLevel="2">
      <c r="A34" s="5"/>
      <c r="B34" s="231"/>
      <c r="C34" s="15"/>
      <c r="D34" s="161"/>
      <c r="E34" s="165"/>
      <c r="F34" s="228" t="s">
        <v>177</v>
      </c>
      <c r="G34" s="179"/>
      <c r="H34" s="179"/>
      <c r="I34" s="179"/>
      <c r="J34" s="179"/>
      <c r="K34" s="166"/>
      <c r="L34" s="167"/>
      <c r="M34" s="167"/>
      <c r="N34" s="168"/>
      <c r="O34" s="122"/>
      <c r="P34" s="127"/>
      <c r="Q34" s="161"/>
      <c r="R34" s="180"/>
      <c r="S34" s="180"/>
      <c r="T34" s="260"/>
      <c r="U34" s="129"/>
      <c r="V34" s="172"/>
      <c r="W34" s="181"/>
      <c r="X34" s="5"/>
    </row>
    <row r="35" spans="1:24" ht="15" hidden="1" customHeight="1" outlineLevel="2">
      <c r="A35" s="5"/>
      <c r="B35" s="231"/>
      <c r="C35" s="15"/>
      <c r="D35" s="161"/>
      <c r="E35" s="165"/>
      <c r="F35" s="228" t="s">
        <v>178</v>
      </c>
      <c r="G35" s="179"/>
      <c r="H35" s="179"/>
      <c r="I35" s="179"/>
      <c r="J35" s="179"/>
      <c r="K35" s="166"/>
      <c r="L35" s="167"/>
      <c r="M35" s="167"/>
      <c r="N35" s="168"/>
      <c r="O35" s="122"/>
      <c r="P35" s="127"/>
      <c r="Q35" s="161"/>
      <c r="R35" s="180"/>
      <c r="S35" s="180"/>
      <c r="T35" s="260"/>
      <c r="U35" s="129"/>
      <c r="V35" s="172"/>
      <c r="W35" s="181"/>
      <c r="X35" s="5"/>
    </row>
    <row r="36" spans="1:24" ht="15" hidden="1" customHeight="1" outlineLevel="2">
      <c r="A36" s="5"/>
      <c r="B36" s="231"/>
      <c r="C36" s="15"/>
      <c r="D36" s="161"/>
      <c r="E36" s="165"/>
      <c r="F36" s="228" t="s">
        <v>179</v>
      </c>
      <c r="G36" s="179"/>
      <c r="H36" s="179"/>
      <c r="I36" s="179"/>
      <c r="J36" s="179"/>
      <c r="K36" s="166"/>
      <c r="L36" s="167"/>
      <c r="M36" s="167"/>
      <c r="N36" s="168"/>
      <c r="O36" s="122"/>
      <c r="P36" s="127"/>
      <c r="Q36" s="161"/>
      <c r="R36" s="180"/>
      <c r="S36" s="180"/>
      <c r="T36" s="260"/>
      <c r="U36" s="129"/>
      <c r="V36" s="172"/>
      <c r="W36" s="181"/>
      <c r="X36" s="5"/>
    </row>
    <row r="37" spans="1:24" ht="15" hidden="1" customHeight="1" outlineLevel="2">
      <c r="A37" s="5"/>
      <c r="B37" s="231"/>
      <c r="C37" s="15"/>
      <c r="D37" s="161"/>
      <c r="E37" s="165"/>
      <c r="F37" s="228" t="s">
        <v>180</v>
      </c>
      <c r="G37" s="179"/>
      <c r="H37" s="179"/>
      <c r="I37" s="179"/>
      <c r="J37" s="179"/>
      <c r="K37" s="166"/>
      <c r="L37" s="167"/>
      <c r="M37" s="167"/>
      <c r="N37" s="168"/>
      <c r="O37" s="122"/>
      <c r="P37" s="127"/>
      <c r="Q37" s="161"/>
      <c r="R37" s="180"/>
      <c r="S37" s="180"/>
      <c r="T37" s="260"/>
      <c r="U37" s="129"/>
      <c r="V37" s="172"/>
      <c r="W37" s="181"/>
      <c r="X37" s="5"/>
    </row>
    <row r="38" spans="1:24" ht="15" customHeight="1" outlineLevel="1">
      <c r="A38" s="5"/>
      <c r="B38" s="231"/>
      <c r="C38" s="15"/>
      <c r="D38" s="161"/>
      <c r="E38" s="165" t="s">
        <v>172</v>
      </c>
      <c r="F38" s="361" t="s">
        <v>181</v>
      </c>
      <c r="G38" s="361"/>
      <c r="H38" s="361"/>
      <c r="I38" s="361"/>
      <c r="J38" s="361"/>
      <c r="K38" s="166"/>
      <c r="L38" s="167"/>
      <c r="M38" s="167"/>
      <c r="N38" s="168"/>
      <c r="O38" s="122"/>
      <c r="P38" s="127"/>
      <c r="Q38" s="161"/>
      <c r="R38" s="315" t="s">
        <v>182</v>
      </c>
      <c r="S38" s="315"/>
      <c r="T38" s="260" t="str">
        <f>IF(V38,"Adicionar Plantillas y tarea","")</f>
        <v/>
      </c>
      <c r="U38" s="129"/>
      <c r="V38" s="172" t="b">
        <v>0</v>
      </c>
      <c r="W38" s="181"/>
      <c r="X38" s="5"/>
    </row>
    <row r="39" spans="1:24" ht="15" customHeight="1" outlineLevel="2">
      <c r="A39" s="5"/>
      <c r="B39" s="231"/>
      <c r="C39" s="15"/>
      <c r="D39" s="161"/>
      <c r="E39" s="165"/>
      <c r="F39" s="228" t="s">
        <v>183</v>
      </c>
      <c r="G39" s="179"/>
      <c r="H39" s="179"/>
      <c r="I39" s="179"/>
      <c r="J39" s="179"/>
      <c r="K39" s="166"/>
      <c r="L39" s="167"/>
      <c r="M39" s="167"/>
      <c r="N39" s="168"/>
      <c r="O39" s="122"/>
      <c r="P39" s="127"/>
      <c r="Q39" s="161"/>
      <c r="R39" s="327" t="s">
        <v>184</v>
      </c>
      <c r="S39" s="327"/>
      <c r="T39" s="260" t="str">
        <f>IF(V39,"Adicionar Plantilla y aprobación","")</f>
        <v/>
      </c>
      <c r="U39" s="129"/>
      <c r="V39" s="172" t="b">
        <v>0</v>
      </c>
      <c r="W39" s="181"/>
      <c r="X39" s="5"/>
    </row>
    <row r="40" spans="1:24" ht="15" customHeight="1" outlineLevel="2">
      <c r="A40" s="5"/>
      <c r="B40" s="231" t="b">
        <v>0</v>
      </c>
      <c r="C40" s="15"/>
      <c r="D40" s="161"/>
      <c r="E40" s="165"/>
      <c r="F40" s="228" t="s">
        <v>185</v>
      </c>
      <c r="G40" s="179"/>
      <c r="H40" s="179"/>
      <c r="I40" s="179"/>
      <c r="J40" s="179"/>
      <c r="K40" s="166"/>
      <c r="L40" s="167"/>
      <c r="M40" s="167"/>
      <c r="N40" s="168"/>
      <c r="O40" s="122"/>
      <c r="P40" s="127"/>
      <c r="Q40" s="161"/>
      <c r="R40" s="361" t="s">
        <v>186</v>
      </c>
      <c r="S40" s="361"/>
      <c r="T40" s="260" t="str">
        <f>IF(V40,"Adicionar Aprobación","")</f>
        <v/>
      </c>
      <c r="U40" s="129"/>
      <c r="V40" s="172" t="b">
        <v>0</v>
      </c>
      <c r="W40" s="181"/>
      <c r="X40" s="5"/>
    </row>
    <row r="41" spans="1:24" ht="15" customHeight="1" outlineLevel="2">
      <c r="A41" s="5"/>
      <c r="B41" s="231" t="b">
        <v>0</v>
      </c>
      <c r="C41" s="15"/>
      <c r="D41" s="161"/>
      <c r="E41" s="165"/>
      <c r="F41" s="228"/>
      <c r="G41" s="179"/>
      <c r="H41" s="179"/>
      <c r="I41" s="179"/>
      <c r="J41" s="179"/>
      <c r="K41" s="166"/>
      <c r="L41" s="167"/>
      <c r="M41" s="167"/>
      <c r="N41" s="168"/>
      <c r="O41" s="122"/>
      <c r="P41" s="127"/>
      <c r="Q41" s="161"/>
      <c r="R41" s="361" t="s">
        <v>187</v>
      </c>
      <c r="S41" s="361"/>
      <c r="T41" s="260" t="str">
        <f>IF(V41,"Adicionar Aprobación","")</f>
        <v/>
      </c>
      <c r="U41" s="129"/>
      <c r="V41" s="172" t="b">
        <v>0</v>
      </c>
      <c r="W41" s="181"/>
      <c r="X41" s="5"/>
    </row>
    <row r="42" spans="1:24" ht="15" customHeight="1" outlineLevel="1">
      <c r="A42" s="5"/>
      <c r="B42" s="231"/>
      <c r="C42" s="15"/>
      <c r="D42" s="161"/>
      <c r="E42" s="165" t="s">
        <v>172</v>
      </c>
      <c r="F42" s="361" t="s">
        <v>188</v>
      </c>
      <c r="G42" s="361"/>
      <c r="H42" s="361"/>
      <c r="I42" s="361"/>
      <c r="J42" s="361"/>
      <c r="K42" s="166"/>
      <c r="L42" s="167"/>
      <c r="M42" s="167"/>
      <c r="N42" s="168"/>
      <c r="O42" s="122"/>
      <c r="P42" s="127"/>
      <c r="Q42" s="161"/>
      <c r="R42" s="327" t="s">
        <v>189</v>
      </c>
      <c r="S42" s="327"/>
      <c r="T42" s="260" t="str">
        <f>IF(V42,"Adicionar Plantillas y tarea","")</f>
        <v/>
      </c>
      <c r="U42" s="129"/>
      <c r="V42" s="172" t="b">
        <v>0</v>
      </c>
      <c r="W42" s="181"/>
      <c r="X42" s="5"/>
    </row>
    <row r="43" spans="1:24" ht="15" customHeight="1" outlineLevel="1">
      <c r="A43" s="5"/>
      <c r="B43" s="231"/>
      <c r="C43" s="15"/>
      <c r="D43" s="161"/>
      <c r="E43" s="165" t="s">
        <v>190</v>
      </c>
      <c r="F43" s="361" t="s">
        <v>191</v>
      </c>
      <c r="G43" s="361"/>
      <c r="H43" s="361"/>
      <c r="I43" s="361"/>
      <c r="J43" s="361"/>
      <c r="K43" s="166"/>
      <c r="L43" s="167"/>
      <c r="M43" s="167"/>
      <c r="N43" s="168"/>
      <c r="O43" s="122"/>
      <c r="P43" s="127"/>
      <c r="Q43" s="129"/>
      <c r="R43" s="327" t="s">
        <v>192</v>
      </c>
      <c r="S43" s="327"/>
      <c r="T43" s="260" t="str">
        <f>IF(V43,"Adicionar Aprobación","")</f>
        <v/>
      </c>
      <c r="U43" s="129"/>
      <c r="V43" s="172" t="b">
        <v>0</v>
      </c>
      <c r="W43" s="181"/>
      <c r="X43" s="5"/>
    </row>
    <row r="44" spans="1:24" ht="15" customHeight="1" outlineLevel="1" collapsed="1">
      <c r="A44" s="5"/>
      <c r="B44" s="231"/>
      <c r="C44" s="15"/>
      <c r="D44" s="161"/>
      <c r="E44" s="165" t="s">
        <v>190</v>
      </c>
      <c r="F44" s="361" t="s">
        <v>193</v>
      </c>
      <c r="G44" s="361"/>
      <c r="H44" s="361"/>
      <c r="I44" s="361"/>
      <c r="J44" s="361"/>
      <c r="K44" s="166"/>
      <c r="L44" s="167"/>
      <c r="M44" s="167"/>
      <c r="N44" s="168"/>
      <c r="O44" s="122"/>
      <c r="P44" s="127"/>
      <c r="Q44" s="129"/>
      <c r="R44" s="327" t="s">
        <v>194</v>
      </c>
      <c r="S44" s="327"/>
      <c r="T44" s="260" t="str">
        <f>IF(V44,"Adicionar Plantillas y tarea","")</f>
        <v/>
      </c>
      <c r="U44" s="129"/>
      <c r="V44" s="172" t="b">
        <v>0</v>
      </c>
      <c r="W44" s="181"/>
      <c r="X44" s="5"/>
    </row>
    <row r="45" spans="1:24" ht="15" hidden="1" customHeight="1" outlineLevel="2">
      <c r="A45" s="5"/>
      <c r="B45" s="231"/>
      <c r="C45" s="15"/>
      <c r="D45" s="161"/>
      <c r="E45" s="165"/>
      <c r="F45" s="228" t="s">
        <v>177</v>
      </c>
      <c r="G45" s="179"/>
      <c r="H45" s="179"/>
      <c r="I45" s="179"/>
      <c r="J45" s="179"/>
      <c r="K45" s="166"/>
      <c r="L45" s="167"/>
      <c r="M45" s="167"/>
      <c r="N45" s="168"/>
      <c r="O45" s="122"/>
      <c r="P45" s="127"/>
      <c r="Q45" s="129"/>
      <c r="R45" s="136"/>
      <c r="S45" s="136"/>
      <c r="T45" s="129"/>
      <c r="U45" s="129"/>
      <c r="V45" s="172"/>
      <c r="W45" s="181"/>
      <c r="X45" s="5"/>
    </row>
    <row r="46" spans="1:24" ht="15" hidden="1" customHeight="1" outlineLevel="2">
      <c r="A46" s="5"/>
      <c r="B46" s="231"/>
      <c r="C46" s="15"/>
      <c r="D46" s="161"/>
      <c r="E46" s="165"/>
      <c r="F46" s="228" t="s">
        <v>178</v>
      </c>
      <c r="G46" s="179"/>
      <c r="H46" s="179"/>
      <c r="I46" s="179"/>
      <c r="J46" s="179"/>
      <c r="K46" s="166"/>
      <c r="L46" s="167"/>
      <c r="M46" s="167"/>
      <c r="N46" s="168"/>
      <c r="O46" s="122"/>
      <c r="P46" s="127"/>
      <c r="Q46" s="129"/>
      <c r="R46" s="136"/>
      <c r="S46" s="136"/>
      <c r="T46" s="129"/>
      <c r="U46" s="129"/>
      <c r="V46" s="172"/>
      <c r="W46" s="181"/>
      <c r="X46" s="5"/>
    </row>
    <row r="47" spans="1:24" ht="15" hidden="1" customHeight="1" outlineLevel="2">
      <c r="A47" s="5"/>
      <c r="B47" s="231"/>
      <c r="C47" s="15"/>
      <c r="D47" s="161"/>
      <c r="E47" s="165"/>
      <c r="F47" s="228" t="s">
        <v>179</v>
      </c>
      <c r="G47" s="179"/>
      <c r="H47" s="179"/>
      <c r="I47" s="179"/>
      <c r="J47" s="179"/>
      <c r="K47" s="166"/>
      <c r="L47" s="167"/>
      <c r="M47" s="167"/>
      <c r="N47" s="168"/>
      <c r="O47" s="122"/>
      <c r="P47" s="127"/>
      <c r="Q47" s="129"/>
      <c r="R47" s="136"/>
      <c r="S47" s="136"/>
      <c r="T47" s="129"/>
      <c r="U47" s="129"/>
      <c r="V47" s="172"/>
      <c r="W47" s="181"/>
      <c r="X47" s="5"/>
    </row>
    <row r="48" spans="1:24" ht="15" hidden="1" customHeight="1" outlineLevel="2">
      <c r="A48" s="5"/>
      <c r="B48" s="231"/>
      <c r="C48" s="15"/>
      <c r="D48" s="161"/>
      <c r="E48" s="165"/>
      <c r="F48" s="228" t="s">
        <v>180</v>
      </c>
      <c r="G48" s="179"/>
      <c r="H48" s="179"/>
      <c r="I48" s="179"/>
      <c r="J48" s="179"/>
      <c r="K48" s="166"/>
      <c r="L48" s="167"/>
      <c r="M48" s="167"/>
      <c r="N48" s="168"/>
      <c r="O48" s="122"/>
      <c r="P48" s="127"/>
      <c r="Q48" s="129"/>
      <c r="R48" s="136"/>
      <c r="S48" s="136"/>
      <c r="T48" s="129"/>
      <c r="U48" s="129"/>
      <c r="V48" s="172"/>
      <c r="W48" s="181"/>
      <c r="X48" s="5"/>
    </row>
    <row r="49" spans="1:24" ht="15" customHeight="1" outlineLevel="1" collapsed="1">
      <c r="A49" s="5"/>
      <c r="B49" s="231"/>
      <c r="C49" s="15"/>
      <c r="D49" s="161"/>
      <c r="E49" s="165" t="s">
        <v>190</v>
      </c>
      <c r="F49" s="361" t="s">
        <v>195</v>
      </c>
      <c r="G49" s="361"/>
      <c r="H49" s="361"/>
      <c r="I49" s="361"/>
      <c r="J49" s="361"/>
      <c r="K49" s="166"/>
      <c r="L49" s="167"/>
      <c r="M49" s="167"/>
      <c r="N49" s="168"/>
      <c r="O49" s="122"/>
      <c r="P49" s="127"/>
      <c r="Q49" s="80"/>
      <c r="R49" s="122" t="s">
        <v>196</v>
      </c>
      <c r="S49" s="333"/>
      <c r="T49" s="334"/>
      <c r="U49" s="196"/>
      <c r="V49" s="90"/>
      <c r="W49" s="185"/>
      <c r="X49" s="5"/>
    </row>
    <row r="50" spans="1:24" ht="15" hidden="1" customHeight="1" outlineLevel="2">
      <c r="A50" s="5"/>
      <c r="B50" s="231"/>
      <c r="C50" s="15"/>
      <c r="D50" s="161"/>
      <c r="E50" s="165"/>
      <c r="F50" s="228" t="s">
        <v>197</v>
      </c>
      <c r="G50" s="179"/>
      <c r="H50" s="179"/>
      <c r="I50" s="179"/>
      <c r="J50" s="179"/>
      <c r="K50" s="166"/>
      <c r="L50" s="167"/>
      <c r="M50" s="167"/>
      <c r="N50" s="168"/>
      <c r="O50" s="122"/>
      <c r="P50" s="127"/>
      <c r="Q50" s="80"/>
      <c r="R50" s="122"/>
      <c r="S50" s="229"/>
      <c r="T50" s="229"/>
      <c r="U50" s="196"/>
      <c r="V50" s="90"/>
      <c r="W50" s="185"/>
      <c r="X50" s="5"/>
    </row>
    <row r="51" spans="1:24" ht="15" hidden="1" customHeight="1" outlineLevel="2">
      <c r="A51" s="5"/>
      <c r="B51" s="231"/>
      <c r="C51" s="15"/>
      <c r="D51" s="161"/>
      <c r="E51" s="165"/>
      <c r="F51" s="228" t="s">
        <v>198</v>
      </c>
      <c r="G51" s="179"/>
      <c r="H51" s="179"/>
      <c r="I51" s="179"/>
      <c r="J51" s="179"/>
      <c r="K51" s="166"/>
      <c r="L51" s="167"/>
      <c r="M51" s="167"/>
      <c r="N51" s="168"/>
      <c r="O51" s="122"/>
      <c r="P51" s="127"/>
      <c r="Q51" s="80"/>
      <c r="R51" s="122"/>
      <c r="S51" s="229"/>
      <c r="T51" s="229"/>
      <c r="U51" s="196"/>
      <c r="V51" s="90"/>
      <c r="W51" s="185"/>
      <c r="X51" s="5"/>
    </row>
    <row r="52" spans="1:24" ht="15" customHeight="1" outlineLevel="1">
      <c r="A52" s="5"/>
      <c r="B52" s="231"/>
      <c r="C52" s="15"/>
      <c r="D52" s="161"/>
      <c r="E52" s="165" t="s">
        <v>190</v>
      </c>
      <c r="F52" s="361" t="s">
        <v>199</v>
      </c>
      <c r="G52" s="361"/>
      <c r="H52" s="361"/>
      <c r="I52" s="361"/>
      <c r="J52" s="361"/>
      <c r="K52" s="166"/>
      <c r="L52" s="167"/>
      <c r="M52" s="167"/>
      <c r="N52" s="168"/>
      <c r="O52" s="122"/>
      <c r="P52" s="127"/>
      <c r="Q52" s="80"/>
      <c r="R52" s="122"/>
      <c r="S52" s="159"/>
      <c r="T52" s="197"/>
      <c r="U52" s="196"/>
      <c r="V52" s="90"/>
      <c r="W52" s="185"/>
      <c r="X52" s="5"/>
    </row>
    <row r="53" spans="1:24" ht="15" customHeight="1" outlineLevel="1">
      <c r="A53" s="5"/>
      <c r="B53" s="231"/>
      <c r="C53" s="15"/>
      <c r="D53" s="161"/>
      <c r="E53" s="165" t="s">
        <v>200</v>
      </c>
      <c r="F53" s="361" t="s">
        <v>201</v>
      </c>
      <c r="G53" s="361"/>
      <c r="H53" s="361"/>
      <c r="I53" s="361"/>
      <c r="J53" s="361"/>
      <c r="K53" s="166"/>
      <c r="L53" s="167"/>
      <c r="M53" s="167"/>
      <c r="N53" s="168"/>
      <c r="O53" s="122"/>
      <c r="P53" s="127"/>
      <c r="Q53" s="142"/>
      <c r="R53" s="357" t="s">
        <v>202</v>
      </c>
      <c r="S53" s="357"/>
      <c r="T53" s="357"/>
      <c r="U53" s="358"/>
      <c r="V53" s="172" t="b">
        <v>0</v>
      </c>
      <c r="W53" s="185"/>
      <c r="X53" s="5"/>
    </row>
    <row r="54" spans="1:24" ht="15" customHeight="1" outlineLevel="1">
      <c r="A54" s="5"/>
      <c r="B54" s="231"/>
      <c r="C54" s="15"/>
      <c r="D54" s="161"/>
      <c r="E54" s="165" t="s">
        <v>203</v>
      </c>
      <c r="F54" s="361" t="s">
        <v>204</v>
      </c>
      <c r="G54" s="361"/>
      <c r="H54" s="361"/>
      <c r="I54" s="361"/>
      <c r="J54" s="361"/>
      <c r="K54" s="166"/>
      <c r="L54" s="167"/>
      <c r="M54" s="167"/>
      <c r="N54" s="168"/>
      <c r="O54" s="122"/>
      <c r="P54" s="127"/>
      <c r="Q54" s="143"/>
      <c r="R54" s="331" t="s">
        <v>205</v>
      </c>
      <c r="S54" s="331"/>
      <c r="T54" s="331"/>
      <c r="U54" s="332"/>
      <c r="V54" s="194"/>
      <c r="W54" s="185"/>
      <c r="X54" s="5"/>
    </row>
    <row r="55" spans="1:24" ht="15" customHeight="1" outlineLevel="1">
      <c r="A55" s="5"/>
      <c r="B55" s="231"/>
      <c r="C55" s="15"/>
      <c r="D55" s="161"/>
      <c r="E55" s="165" t="s">
        <v>206</v>
      </c>
      <c r="F55" s="361" t="s">
        <v>207</v>
      </c>
      <c r="G55" s="361"/>
      <c r="H55" s="361"/>
      <c r="I55" s="361"/>
      <c r="J55" s="361"/>
      <c r="K55" s="166"/>
      <c r="L55" s="167"/>
      <c r="M55" s="167"/>
      <c r="N55" s="168"/>
      <c r="O55" s="122"/>
      <c r="P55" s="127"/>
      <c r="Q55" s="144"/>
      <c r="R55" s="83"/>
      <c r="S55" s="141" t="s">
        <v>208</v>
      </c>
      <c r="T55" s="198"/>
      <c r="U55" s="199"/>
      <c r="V55" s="194"/>
      <c r="W55" s="185"/>
      <c r="X55" s="5"/>
    </row>
    <row r="56" spans="1:24" s="80" customFormat="1" ht="16.5" customHeight="1" outlineLevel="1">
      <c r="B56" s="232"/>
      <c r="C56" s="158"/>
      <c r="E56" s="165" t="s">
        <v>209</v>
      </c>
      <c r="F56" s="361" t="s">
        <v>210</v>
      </c>
      <c r="G56" s="361"/>
      <c r="H56" s="361"/>
      <c r="I56" s="361"/>
      <c r="J56" s="361"/>
      <c r="K56" s="122"/>
      <c r="L56" s="167"/>
      <c r="M56" s="167"/>
      <c r="N56" s="168"/>
      <c r="O56" s="122"/>
      <c r="P56" s="127"/>
      <c r="Q56" s="144"/>
      <c r="R56" s="83"/>
      <c r="S56" s="359" t="s">
        <v>211</v>
      </c>
      <c r="T56" s="359"/>
      <c r="U56" s="360"/>
      <c r="V56" s="200"/>
      <c r="W56" s="201"/>
    </row>
    <row r="57" spans="1:24" ht="15" customHeight="1" outlineLevel="1">
      <c r="A57" s="5"/>
      <c r="B57" s="231"/>
      <c r="C57" s="15"/>
      <c r="D57" s="5"/>
      <c r="E57" s="388" t="s">
        <v>212</v>
      </c>
      <c r="F57" s="388"/>
      <c r="G57" s="388"/>
      <c r="H57" s="388"/>
      <c r="I57" s="388"/>
      <c r="J57" s="136"/>
      <c r="K57" s="122"/>
      <c r="L57" s="125"/>
      <c r="M57" s="125"/>
      <c r="N57" s="126"/>
      <c r="O57" s="122"/>
      <c r="P57" s="127"/>
      <c r="Q57" s="144"/>
      <c r="R57" s="331" t="s">
        <v>213</v>
      </c>
      <c r="S57" s="331"/>
      <c r="T57" s="198" t="s">
        <v>214</v>
      </c>
      <c r="U57" s="199"/>
      <c r="V57" s="194"/>
      <c r="W57" s="185"/>
      <c r="X57" s="5"/>
    </row>
    <row r="58" spans="1:24" ht="15" customHeight="1" outlineLevel="1">
      <c r="A58" s="5"/>
      <c r="B58" s="231"/>
      <c r="C58" s="15"/>
      <c r="D58" s="5"/>
      <c r="E58" s="365"/>
      <c r="F58" s="366"/>
      <c r="G58" s="366"/>
      <c r="H58" s="366"/>
      <c r="I58" s="366"/>
      <c r="J58" s="367"/>
      <c r="K58" s="122"/>
      <c r="L58" s="122"/>
      <c r="M58" s="122"/>
      <c r="N58" s="80"/>
      <c r="O58" s="83"/>
      <c r="P58" s="127"/>
      <c r="Q58" s="145"/>
      <c r="R58" s="146"/>
      <c r="S58" s="147"/>
      <c r="T58" s="202" t="s">
        <v>215</v>
      </c>
      <c r="U58" s="203"/>
      <c r="V58" s="194"/>
      <c r="W58" s="185"/>
      <c r="X58" s="5"/>
    </row>
    <row r="59" spans="1:24" ht="15" customHeight="1" outlineLevel="1">
      <c r="A59" s="5"/>
      <c r="B59" s="231"/>
      <c r="C59" s="15"/>
      <c r="D59" s="5"/>
      <c r="E59" s="368"/>
      <c r="F59" s="369"/>
      <c r="G59" s="369"/>
      <c r="H59" s="369"/>
      <c r="I59" s="369"/>
      <c r="J59" s="370"/>
      <c r="K59" s="122"/>
      <c r="L59" s="122"/>
      <c r="M59" s="122"/>
      <c r="N59" s="80"/>
      <c r="O59" s="83"/>
      <c r="P59" s="127"/>
      <c r="Q59" s="80"/>
      <c r="R59" s="80"/>
      <c r="S59" s="80"/>
      <c r="T59" s="193"/>
      <c r="U59" s="193"/>
      <c r="V59" s="194"/>
      <c r="W59" s="185"/>
      <c r="X59" s="5"/>
    </row>
    <row r="60" spans="1:24" ht="15" customHeight="1" outlineLevel="1">
      <c r="A60" s="5"/>
      <c r="B60" s="231"/>
      <c r="C60" s="15"/>
      <c r="D60" s="5"/>
      <c r="E60" s="80"/>
      <c r="F60" s="80"/>
      <c r="G60" s="80"/>
      <c r="H60" s="80"/>
      <c r="I60" s="80"/>
      <c r="J60" s="80"/>
      <c r="K60" s="122"/>
      <c r="L60" s="122"/>
      <c r="M60" s="122"/>
      <c r="N60" s="80"/>
      <c r="O60" s="83"/>
      <c r="P60" s="127"/>
      <c r="Q60" s="80"/>
      <c r="R60" s="80"/>
      <c r="S60" s="80"/>
      <c r="T60" s="193"/>
      <c r="U60" s="193"/>
      <c r="V60" s="194"/>
      <c r="W60" s="185"/>
      <c r="X60" s="5"/>
    </row>
    <row r="61" spans="1:24" ht="3" customHeight="1" outlineLevel="1">
      <c r="A61" s="5"/>
      <c r="B61" s="231"/>
      <c r="C61" s="16"/>
      <c r="D61" s="17"/>
      <c r="E61" s="17"/>
      <c r="F61" s="17"/>
      <c r="G61" s="17"/>
      <c r="H61" s="17"/>
      <c r="I61" s="17"/>
      <c r="J61" s="17"/>
      <c r="K61" s="17"/>
      <c r="L61" s="17"/>
      <c r="M61" s="17"/>
      <c r="N61" s="17"/>
      <c r="O61" s="17"/>
      <c r="P61" s="17"/>
      <c r="Q61" s="17"/>
      <c r="R61" s="17"/>
      <c r="S61" s="17"/>
      <c r="T61" s="204"/>
      <c r="U61" s="204"/>
      <c r="V61" s="205"/>
      <c r="W61" s="185"/>
      <c r="X61" s="5"/>
    </row>
    <row r="62" spans="1:24" s="118" customFormat="1" ht="15.75" customHeight="1">
      <c r="A62" s="116"/>
      <c r="B62" s="233"/>
      <c r="C62" s="130" t="s">
        <v>216</v>
      </c>
      <c r="D62" s="117"/>
      <c r="E62" s="117"/>
      <c r="F62" s="117"/>
      <c r="G62" s="117"/>
      <c r="H62" s="117"/>
      <c r="I62" s="117"/>
      <c r="J62" s="117"/>
      <c r="K62" s="117"/>
      <c r="L62" s="117"/>
      <c r="M62" s="117"/>
      <c r="N62" s="117"/>
      <c r="O62" s="117"/>
      <c r="P62" s="117"/>
      <c r="Q62" s="117"/>
      <c r="R62" s="117"/>
      <c r="S62" s="117"/>
      <c r="T62" s="206"/>
      <c r="U62" s="206"/>
      <c r="V62" s="206"/>
      <c r="W62" s="207"/>
      <c r="X62" s="116"/>
    </row>
    <row r="63" spans="1:24" ht="3" customHeight="1">
      <c r="A63" s="5"/>
      <c r="B63" s="231"/>
      <c r="C63" s="113"/>
      <c r="D63" s="112"/>
      <c r="E63" s="112"/>
      <c r="F63" s="112"/>
      <c r="G63" s="112"/>
      <c r="H63" s="112"/>
      <c r="I63" s="112"/>
      <c r="J63" s="112"/>
      <c r="K63" s="112"/>
      <c r="L63" s="112"/>
      <c r="M63" s="112"/>
      <c r="N63" s="112"/>
      <c r="O63" s="112"/>
      <c r="P63" s="112"/>
      <c r="Q63" s="112"/>
      <c r="R63" s="112"/>
      <c r="S63" s="112"/>
      <c r="T63" s="182"/>
      <c r="U63" s="182"/>
      <c r="V63" s="182"/>
      <c r="W63" s="185"/>
      <c r="X63" s="5"/>
    </row>
    <row r="64" spans="1:24">
      <c r="A64" s="5"/>
      <c r="B64" s="231"/>
      <c r="C64" s="338" t="s">
        <v>0</v>
      </c>
      <c r="D64" s="339"/>
      <c r="E64" s="339"/>
      <c r="F64" s="339"/>
      <c r="G64" s="339"/>
      <c r="H64" s="339"/>
      <c r="I64" s="339"/>
      <c r="J64" s="339"/>
      <c r="K64" s="339"/>
      <c r="L64" s="339"/>
      <c r="M64" s="339"/>
      <c r="N64" s="339"/>
      <c r="O64" s="339"/>
      <c r="P64" s="339"/>
      <c r="Q64" s="339"/>
      <c r="R64" s="339"/>
      <c r="S64" s="339"/>
      <c r="T64" s="339"/>
      <c r="U64" s="339"/>
      <c r="V64" s="340"/>
      <c r="W64" s="185"/>
      <c r="X64" s="5"/>
    </row>
    <row r="65" spans="1:24" ht="3.75" customHeight="1" outlineLevel="1">
      <c r="A65" s="5"/>
      <c r="B65" s="231"/>
      <c r="C65" s="5"/>
      <c r="D65" s="5"/>
      <c r="E65" s="5"/>
      <c r="F65" s="5"/>
      <c r="G65" s="5"/>
      <c r="H65" s="5"/>
      <c r="I65" s="5"/>
      <c r="J65" s="5"/>
      <c r="K65" s="5"/>
      <c r="L65" s="5"/>
      <c r="M65" s="5"/>
      <c r="N65" s="5"/>
      <c r="O65" s="5"/>
      <c r="P65" s="5"/>
      <c r="Q65" s="5"/>
      <c r="R65" s="5"/>
      <c r="S65" s="5"/>
      <c r="T65" s="182"/>
      <c r="U65" s="182"/>
      <c r="V65" s="182"/>
      <c r="W65" s="185"/>
      <c r="X65" s="5"/>
    </row>
    <row r="66" spans="1:24" ht="24" customHeight="1" outlineLevel="1">
      <c r="A66" s="5"/>
      <c r="B66" s="231"/>
      <c r="C66" s="20">
        <v>1</v>
      </c>
      <c r="D66" s="319" t="s">
        <v>217</v>
      </c>
      <c r="E66" s="319"/>
      <c r="F66" s="319"/>
      <c r="G66" s="319"/>
      <c r="H66" s="319"/>
      <c r="I66" s="319"/>
      <c r="J66" s="320"/>
      <c r="K66" s="119"/>
      <c r="L66" s="362" t="s">
        <v>5</v>
      </c>
      <c r="M66" s="363"/>
      <c r="N66" s="363"/>
      <c r="O66" s="363"/>
      <c r="P66" s="363"/>
      <c r="Q66" s="363"/>
      <c r="R66" s="363"/>
      <c r="S66" s="363"/>
      <c r="T66" s="363"/>
      <c r="U66" s="364"/>
      <c r="V66" s="238">
        <f>+VLOOKUP(L66,Data!B3:C9,2,)</f>
        <v>1</v>
      </c>
      <c r="W66" s="185"/>
      <c r="X66" s="5"/>
    </row>
    <row r="67" spans="1:24" ht="24" customHeight="1" outlineLevel="1">
      <c r="A67" s="5"/>
      <c r="B67" s="231"/>
      <c r="C67" s="20">
        <v>2</v>
      </c>
      <c r="D67" s="319" t="s">
        <v>218</v>
      </c>
      <c r="E67" s="319"/>
      <c r="F67" s="319"/>
      <c r="G67" s="319"/>
      <c r="H67" s="319"/>
      <c r="I67" s="319"/>
      <c r="J67" s="320"/>
      <c r="K67" s="119"/>
      <c r="L67" s="350" t="s">
        <v>11</v>
      </c>
      <c r="M67" s="351"/>
      <c r="N67" s="351"/>
      <c r="O67" s="351"/>
      <c r="P67" s="351"/>
      <c r="Q67" s="351"/>
      <c r="R67" s="351"/>
      <c r="S67" s="351"/>
      <c r="T67" s="351"/>
      <c r="U67" s="352"/>
      <c r="V67" s="238">
        <f>+VLOOKUP(L67,Data!B12:C16,2,)</f>
        <v>1</v>
      </c>
      <c r="W67" s="185"/>
      <c r="X67" s="5"/>
    </row>
    <row r="68" spans="1:24" ht="24" customHeight="1" outlineLevel="1">
      <c r="A68" s="5"/>
      <c r="B68" s="231"/>
      <c r="C68" s="20">
        <v>3</v>
      </c>
      <c r="D68" s="319" t="s">
        <v>219</v>
      </c>
      <c r="E68" s="319"/>
      <c r="F68" s="319"/>
      <c r="G68" s="319"/>
      <c r="H68" s="319"/>
      <c r="I68" s="319"/>
      <c r="J68" s="320"/>
      <c r="K68" s="119"/>
      <c r="L68" s="350" t="s">
        <v>16</v>
      </c>
      <c r="M68" s="351"/>
      <c r="N68" s="351"/>
      <c r="O68" s="351"/>
      <c r="P68" s="351"/>
      <c r="Q68" s="351"/>
      <c r="R68" s="351"/>
      <c r="S68" s="351"/>
      <c r="T68" s="351"/>
      <c r="U68" s="352"/>
      <c r="V68" s="238">
        <f>+VLOOKUP(L68,Data!B19:C23,2,)</f>
        <v>1</v>
      </c>
      <c r="W68" s="185"/>
      <c r="X68" s="5"/>
    </row>
    <row r="69" spans="1:24" ht="24" customHeight="1" outlineLevel="1">
      <c r="A69" s="5"/>
      <c r="B69" s="231"/>
      <c r="C69" s="20">
        <v>4</v>
      </c>
      <c r="D69" s="319" t="s">
        <v>220</v>
      </c>
      <c r="E69" s="319"/>
      <c r="F69" s="319"/>
      <c r="G69" s="319"/>
      <c r="H69" s="319"/>
      <c r="I69" s="319"/>
      <c r="J69" s="320"/>
      <c r="K69" s="119"/>
      <c r="L69" s="350" t="s">
        <v>22</v>
      </c>
      <c r="M69" s="351"/>
      <c r="N69" s="351"/>
      <c r="O69" s="351"/>
      <c r="P69" s="351"/>
      <c r="Q69" s="351"/>
      <c r="R69" s="351"/>
      <c r="S69" s="351"/>
      <c r="T69" s="351"/>
      <c r="U69" s="352"/>
      <c r="V69" s="238">
        <f>+VLOOKUP(L69,Data!B26:C31,2,)</f>
        <v>2</v>
      </c>
      <c r="W69" s="185"/>
      <c r="X69" s="5"/>
    </row>
    <row r="70" spans="1:24" ht="24" customHeight="1" outlineLevel="1">
      <c r="A70" s="5"/>
      <c r="B70" s="231"/>
      <c r="C70" s="20">
        <v>5</v>
      </c>
      <c r="D70" s="319" t="s">
        <v>26</v>
      </c>
      <c r="E70" s="319"/>
      <c r="F70" s="319"/>
      <c r="G70" s="319"/>
      <c r="H70" s="319"/>
      <c r="I70" s="319"/>
      <c r="J70" s="320"/>
      <c r="K70" s="119"/>
      <c r="L70" s="350" t="s">
        <v>30</v>
      </c>
      <c r="M70" s="351"/>
      <c r="N70" s="351"/>
      <c r="O70" s="351"/>
      <c r="P70" s="351"/>
      <c r="Q70" s="351"/>
      <c r="R70" s="351"/>
      <c r="S70" s="351"/>
      <c r="T70" s="351"/>
      <c r="U70" s="352"/>
      <c r="V70" s="238">
        <f>+VLOOKUP(L70,Data!B34:C39,2,)</f>
        <v>4</v>
      </c>
      <c r="W70" s="185"/>
      <c r="X70" s="5"/>
    </row>
    <row r="71" spans="1:24" ht="24" customHeight="1" outlineLevel="1">
      <c r="A71" s="5"/>
      <c r="B71" s="231"/>
      <c r="C71" s="20">
        <v>6</v>
      </c>
      <c r="D71" s="319" t="s">
        <v>32</v>
      </c>
      <c r="E71" s="319"/>
      <c r="F71" s="319"/>
      <c r="G71" s="319"/>
      <c r="H71" s="319"/>
      <c r="I71" s="319"/>
      <c r="J71" s="320"/>
      <c r="K71" s="119"/>
      <c r="L71" s="328" t="s">
        <v>4</v>
      </c>
      <c r="M71" s="329"/>
      <c r="N71" s="329"/>
      <c r="O71" s="329"/>
      <c r="P71" s="329"/>
      <c r="Q71" s="329"/>
      <c r="R71" s="329"/>
      <c r="S71" s="329"/>
      <c r="T71" s="329"/>
      <c r="U71" s="330"/>
      <c r="V71" s="238">
        <f>+VLOOKUP(L71,Data!B42:C47,2,)</f>
        <v>0</v>
      </c>
      <c r="W71" s="185"/>
      <c r="X71" s="5"/>
    </row>
    <row r="72" spans="1:24" ht="3.75" customHeight="1" thickBot="1">
      <c r="A72" s="5"/>
      <c r="B72" s="231"/>
      <c r="C72" s="5"/>
      <c r="D72" s="5"/>
      <c r="E72" s="5"/>
      <c r="F72" s="5"/>
      <c r="G72" s="5"/>
      <c r="H72" s="5"/>
      <c r="I72" s="5"/>
      <c r="J72" s="5"/>
      <c r="K72" s="5"/>
      <c r="L72" s="5"/>
      <c r="M72" s="5"/>
      <c r="N72" s="5"/>
      <c r="O72" s="5"/>
      <c r="P72" s="5"/>
      <c r="Q72" s="5"/>
      <c r="R72" s="5"/>
      <c r="S72" s="5"/>
      <c r="T72" s="182"/>
      <c r="U72" s="182"/>
      <c r="V72" s="78"/>
      <c r="W72" s="185"/>
      <c r="X72" s="5"/>
    </row>
    <row r="73" spans="1:24" ht="15.75" thickBot="1">
      <c r="A73" s="5"/>
      <c r="B73" s="231"/>
      <c r="C73" s="5"/>
      <c r="D73" s="5"/>
      <c r="E73" s="5"/>
      <c r="F73" s="5"/>
      <c r="G73" s="5"/>
      <c r="H73" s="317" t="s">
        <v>221</v>
      </c>
      <c r="I73" s="317"/>
      <c r="J73" s="317"/>
      <c r="K73" s="114"/>
      <c r="L73" s="323" t="str">
        <f>IF(ISERROR(IF(AND(V73&gt;1,V73&lt;9),"Business As Usual",IF(AND(V73&gt;8,V73&lt;13),"Bajo",IF(AND(V73&gt;12,V73&lt;17),"Medio",IF(AND(V73&gt;16,V73&lt;20),"Alto",IF(AND(V73&gt;19),"Crítico","error")))))),"Compruebe Los Datos Faltantes!",IF(AND(V73&gt;1,V73&lt;9),"Business As Usual",IF(AND(V73&gt;8,V73&lt;13),"Bajo",IF(AND(V73&gt;12,V73&lt;17),"Medio",IF(AND(V73&gt;16,V73&lt;20),"Alto",IF(AND(V73&gt;19),"Crítico","error"))))))</f>
        <v>Bajo</v>
      </c>
      <c r="M73" s="324"/>
      <c r="N73" s="324"/>
      <c r="O73" s="324"/>
      <c r="P73" s="324"/>
      <c r="Q73" s="324"/>
      <c r="R73" s="324"/>
      <c r="S73" s="325"/>
      <c r="T73" s="208"/>
      <c r="U73" s="209"/>
      <c r="V73" s="242">
        <f>+SUM($V$66+$V$67+$V$68+$V$69+$V$70+$V$71)</f>
        <v>9</v>
      </c>
      <c r="W73" s="210"/>
      <c r="X73" s="5"/>
    </row>
    <row r="74" spans="1:24" ht="4.5" customHeight="1">
      <c r="A74" s="5"/>
      <c r="B74" s="231"/>
      <c r="C74" s="5"/>
      <c r="D74" s="5"/>
      <c r="E74" s="5"/>
      <c r="F74" s="5"/>
      <c r="G74" s="5"/>
      <c r="H74" s="5"/>
      <c r="I74" s="5"/>
      <c r="J74" s="5"/>
      <c r="K74" s="5"/>
      <c r="L74" s="5"/>
      <c r="M74" s="5"/>
      <c r="N74" s="5"/>
      <c r="O74" s="5"/>
      <c r="P74" s="5"/>
      <c r="Q74" s="5"/>
      <c r="R74" s="5"/>
      <c r="S74" s="5"/>
      <c r="T74" s="182"/>
      <c r="U74" s="182"/>
      <c r="V74" s="182"/>
      <c r="W74" s="185"/>
      <c r="X74" s="5"/>
    </row>
    <row r="75" spans="1:24" ht="18" customHeight="1">
      <c r="A75" s="5"/>
      <c r="B75" s="231"/>
      <c r="C75" s="338" t="s">
        <v>37</v>
      </c>
      <c r="D75" s="339"/>
      <c r="E75" s="339"/>
      <c r="F75" s="339"/>
      <c r="G75" s="339"/>
      <c r="H75" s="339"/>
      <c r="I75" s="339"/>
      <c r="J75" s="339"/>
      <c r="K75" s="339"/>
      <c r="L75" s="339"/>
      <c r="M75" s="339"/>
      <c r="N75" s="339"/>
      <c r="O75" s="339"/>
      <c r="P75" s="339"/>
      <c r="Q75" s="339"/>
      <c r="R75" s="339"/>
      <c r="S75" s="339"/>
      <c r="T75" s="339"/>
      <c r="U75" s="339"/>
      <c r="V75" s="340"/>
      <c r="W75" s="185"/>
      <c r="X75" s="5"/>
    </row>
    <row r="76" spans="1:24" ht="3.75" customHeight="1" outlineLevel="1">
      <c r="A76" s="5"/>
      <c r="B76" s="231"/>
      <c r="C76" s="5"/>
      <c r="D76" s="5"/>
      <c r="E76" s="5"/>
      <c r="F76" s="5"/>
      <c r="G76" s="5"/>
      <c r="H76" s="5"/>
      <c r="I76" s="5"/>
      <c r="J76" s="5"/>
      <c r="K76" s="5"/>
      <c r="L76" s="5"/>
      <c r="M76" s="5"/>
      <c r="N76" s="5"/>
      <c r="O76" s="5"/>
      <c r="P76" s="5"/>
      <c r="Q76" s="5"/>
      <c r="R76" s="5"/>
      <c r="S76" s="5"/>
      <c r="T76" s="182"/>
      <c r="U76" s="182"/>
      <c r="V76" s="182"/>
      <c r="W76" s="185"/>
      <c r="X76" s="5"/>
    </row>
    <row r="77" spans="1:24" ht="17.25" customHeight="1" outlineLevel="1">
      <c r="A77" s="5"/>
      <c r="B77" s="231"/>
      <c r="C77" s="20">
        <v>1</v>
      </c>
      <c r="D77" s="321" t="s">
        <v>222</v>
      </c>
      <c r="E77" s="321"/>
      <c r="F77" s="321"/>
      <c r="G77" s="321"/>
      <c r="H77" s="321"/>
      <c r="I77" s="321"/>
      <c r="J77" s="321"/>
      <c r="K77" s="322"/>
      <c r="L77" s="119"/>
      <c r="M77" s="78" t="b">
        <f>OR(M79:M81,V78:V81)</f>
        <v>0</v>
      </c>
      <c r="N77" s="5"/>
      <c r="O77" s="5"/>
      <c r="P77" s="5"/>
      <c r="Q77" s="5"/>
      <c r="R77" s="5"/>
      <c r="S77" s="5"/>
      <c r="T77" s="182"/>
      <c r="U77" s="182"/>
      <c r="V77" s="78"/>
      <c r="W77" s="235"/>
      <c r="X77" s="5"/>
    </row>
    <row r="78" spans="1:24" ht="30" customHeight="1" outlineLevel="1">
      <c r="A78" s="5"/>
      <c r="B78" s="231"/>
      <c r="C78" s="137" t="str">
        <f>+IF(M78=TRUE, "0","3")</f>
        <v>0</v>
      </c>
      <c r="D78" s="326" t="s">
        <v>81</v>
      </c>
      <c r="E78" s="326"/>
      <c r="F78" s="326"/>
      <c r="G78" s="326"/>
      <c r="H78" s="326"/>
      <c r="I78" s="326"/>
      <c r="J78" s="326"/>
      <c r="K78" s="326"/>
      <c r="L78" s="326"/>
      <c r="M78" s="140" t="b">
        <v>1</v>
      </c>
      <c r="N78" s="137" t="str">
        <f>+IF(V78=TRUE, "3","0")</f>
        <v>0</v>
      </c>
      <c r="O78" s="318" t="s">
        <v>85</v>
      </c>
      <c r="P78" s="318"/>
      <c r="Q78" s="318"/>
      <c r="R78" s="318"/>
      <c r="S78" s="318"/>
      <c r="T78" s="318"/>
      <c r="U78" s="318"/>
      <c r="V78" s="236" t="b">
        <v>0</v>
      </c>
      <c r="W78" s="235"/>
      <c r="X78" s="5"/>
    </row>
    <row r="79" spans="1:24" ht="46.5" customHeight="1" outlineLevel="1">
      <c r="A79" s="5"/>
      <c r="B79" s="231"/>
      <c r="C79" s="137" t="str">
        <f>+IF(M79=TRUE,"3","0")</f>
        <v>0</v>
      </c>
      <c r="D79" s="384" t="s">
        <v>82</v>
      </c>
      <c r="E79" s="384"/>
      <c r="F79" s="384"/>
      <c r="G79" s="384"/>
      <c r="H79" s="384"/>
      <c r="I79" s="384"/>
      <c r="J79" s="384"/>
      <c r="K79" s="384"/>
      <c r="L79" s="384"/>
      <c r="M79" s="140" t="b">
        <v>0</v>
      </c>
      <c r="N79" s="137" t="str">
        <f>IF(V79=TRUE,"3","0")</f>
        <v>0</v>
      </c>
      <c r="O79" s="318" t="s">
        <v>86</v>
      </c>
      <c r="P79" s="318"/>
      <c r="Q79" s="318"/>
      <c r="R79" s="318"/>
      <c r="S79" s="318"/>
      <c r="T79" s="318"/>
      <c r="U79" s="318"/>
      <c r="V79" s="237" t="b">
        <v>0</v>
      </c>
      <c r="W79" s="235"/>
      <c r="X79" s="5"/>
    </row>
    <row r="80" spans="1:24" ht="31.5" customHeight="1" outlineLevel="1">
      <c r="A80" s="5"/>
      <c r="B80" s="231"/>
      <c r="C80" s="137" t="str">
        <f>IF(M80=TRUE,"3","0")</f>
        <v>0</v>
      </c>
      <c r="D80" s="385" t="s">
        <v>83</v>
      </c>
      <c r="E80" s="385"/>
      <c r="F80" s="385"/>
      <c r="G80" s="385"/>
      <c r="H80" s="385"/>
      <c r="I80" s="385"/>
      <c r="J80" s="385"/>
      <c r="K80" s="385"/>
      <c r="L80" s="385"/>
      <c r="M80" s="140" t="b">
        <v>0</v>
      </c>
      <c r="N80" s="137" t="str">
        <f>IF(V80=TRUE,"3","0")</f>
        <v>0</v>
      </c>
      <c r="O80" s="318" t="s">
        <v>87</v>
      </c>
      <c r="P80" s="318"/>
      <c r="Q80" s="318"/>
      <c r="R80" s="318"/>
      <c r="S80" s="318"/>
      <c r="T80" s="318"/>
      <c r="U80" s="318"/>
      <c r="V80" s="237" t="b">
        <v>0</v>
      </c>
      <c r="W80" s="235"/>
      <c r="X80" s="5"/>
    </row>
    <row r="81" spans="1:24" ht="49.5" customHeight="1" outlineLevel="1">
      <c r="A81" s="5"/>
      <c r="B81" s="231"/>
      <c r="C81" s="137" t="str">
        <f>IF(M81=TRUE,"4","0")</f>
        <v>0</v>
      </c>
      <c r="D81" s="356" t="s">
        <v>84</v>
      </c>
      <c r="E81" s="356"/>
      <c r="F81" s="356"/>
      <c r="G81" s="356"/>
      <c r="H81" s="356"/>
      <c r="I81" s="356"/>
      <c r="J81" s="356"/>
      <c r="K81" s="356"/>
      <c r="L81" s="356"/>
      <c r="M81" s="140" t="b">
        <v>0</v>
      </c>
      <c r="N81" s="137" t="str">
        <f>IF(V81=TRUE,"3","0")</f>
        <v>0</v>
      </c>
      <c r="O81" s="355" t="s">
        <v>88</v>
      </c>
      <c r="P81" s="355"/>
      <c r="Q81" s="355"/>
      <c r="R81" s="355"/>
      <c r="S81" s="355"/>
      <c r="T81" s="355"/>
      <c r="U81" s="355"/>
      <c r="V81" s="237" t="b">
        <v>0</v>
      </c>
      <c r="W81" s="235"/>
      <c r="X81" s="5"/>
    </row>
    <row r="82" spans="1:24" outlineLevel="1">
      <c r="A82" s="5"/>
      <c r="B82" s="231"/>
      <c r="C82" s="80"/>
      <c r="D82" s="80"/>
      <c r="E82" s="80"/>
      <c r="F82" s="80"/>
      <c r="G82" s="80"/>
      <c r="H82" s="80"/>
      <c r="I82" s="80"/>
      <c r="J82" s="80"/>
      <c r="K82" s="80"/>
      <c r="L82" s="80"/>
      <c r="M82" s="138"/>
      <c r="N82" s="94"/>
      <c r="O82" s="138"/>
      <c r="P82" s="138"/>
      <c r="Q82" s="138"/>
      <c r="R82" s="138"/>
      <c r="S82" s="138"/>
      <c r="T82" s="193"/>
      <c r="U82" s="193"/>
      <c r="V82" s="94">
        <f>IF(SUM(C78+C79+C80+C81+N78+N79+N80+N81)=0,0,(SUM(C78+C79+C80+C81+N78+N79+N80+N81)))</f>
        <v>0</v>
      </c>
      <c r="W82" s="235"/>
      <c r="X82" s="5"/>
    </row>
    <row r="83" spans="1:24" ht="4.5" customHeight="1" outlineLevel="1">
      <c r="A83" s="5"/>
      <c r="B83" s="231"/>
      <c r="C83" s="5"/>
      <c r="D83" s="5"/>
      <c r="E83" s="5"/>
      <c r="F83" s="5"/>
      <c r="G83" s="5"/>
      <c r="H83" s="5"/>
      <c r="I83" s="5"/>
      <c r="J83" s="5"/>
      <c r="K83" s="5"/>
      <c r="L83" s="5"/>
      <c r="M83" s="5"/>
      <c r="N83" s="5"/>
      <c r="O83" s="5"/>
      <c r="P83" s="5"/>
      <c r="Q83" s="5"/>
      <c r="R83" s="5"/>
      <c r="S83" s="5"/>
      <c r="T83" s="182"/>
      <c r="U83" s="182"/>
      <c r="V83" s="78"/>
      <c r="W83" s="235"/>
      <c r="X83" s="5"/>
    </row>
    <row r="84" spans="1:24" ht="24" customHeight="1" outlineLevel="1">
      <c r="A84" s="5"/>
      <c r="B84" s="231"/>
      <c r="C84" s="20">
        <v>2</v>
      </c>
      <c r="D84" s="319" t="s">
        <v>38</v>
      </c>
      <c r="E84" s="319"/>
      <c r="F84" s="319"/>
      <c r="G84" s="319"/>
      <c r="H84" s="319"/>
      <c r="I84" s="319"/>
      <c r="J84" s="320"/>
      <c r="K84" s="119"/>
      <c r="L84" s="350" t="s">
        <v>39</v>
      </c>
      <c r="M84" s="351"/>
      <c r="N84" s="351"/>
      <c r="O84" s="351"/>
      <c r="P84" s="351"/>
      <c r="Q84" s="351"/>
      <c r="R84" s="351"/>
      <c r="S84" s="351"/>
      <c r="T84" s="351"/>
      <c r="U84" s="352"/>
      <c r="V84" s="238">
        <f>+VLOOKUP(L84,Data!B51:C56,2,)</f>
        <v>1</v>
      </c>
      <c r="W84" s="235"/>
      <c r="X84" s="5"/>
    </row>
    <row r="85" spans="1:24" ht="24" customHeight="1" outlineLevel="1">
      <c r="A85" s="5"/>
      <c r="B85" s="231"/>
      <c r="C85" s="20">
        <v>3</v>
      </c>
      <c r="D85" s="353" t="s">
        <v>223</v>
      </c>
      <c r="E85" s="353"/>
      <c r="F85" s="353"/>
      <c r="G85" s="353"/>
      <c r="H85" s="353"/>
      <c r="I85" s="353"/>
      <c r="J85" s="354"/>
      <c r="K85" s="120"/>
      <c r="L85" s="350" t="s">
        <v>45</v>
      </c>
      <c r="M85" s="351"/>
      <c r="N85" s="351"/>
      <c r="O85" s="351"/>
      <c r="P85" s="351"/>
      <c r="Q85" s="351"/>
      <c r="R85" s="351"/>
      <c r="S85" s="351"/>
      <c r="T85" s="351"/>
      <c r="U85" s="352"/>
      <c r="V85" s="238">
        <f>+VLOOKUP(L85,Data!B59:C64,2,)</f>
        <v>0</v>
      </c>
      <c r="W85" s="235"/>
      <c r="X85" s="5"/>
    </row>
    <row r="86" spans="1:24" ht="24" customHeight="1" outlineLevel="1">
      <c r="A86" s="5"/>
      <c r="B86" s="231"/>
      <c r="C86" s="20">
        <v>4</v>
      </c>
      <c r="D86" s="319" t="s">
        <v>224</v>
      </c>
      <c r="E86" s="319"/>
      <c r="F86" s="319"/>
      <c r="G86" s="319"/>
      <c r="H86" s="319"/>
      <c r="I86" s="319"/>
      <c r="J86" s="320"/>
      <c r="K86" s="119"/>
      <c r="L86" s="350" t="s">
        <v>51</v>
      </c>
      <c r="M86" s="351"/>
      <c r="N86" s="351"/>
      <c r="O86" s="351"/>
      <c r="P86" s="351"/>
      <c r="Q86" s="351"/>
      <c r="R86" s="351"/>
      <c r="S86" s="351"/>
      <c r="T86" s="351"/>
      <c r="U86" s="352"/>
      <c r="V86" s="238">
        <f>+VLOOKUP(L86,Data!B67:C72,2,)</f>
        <v>2</v>
      </c>
      <c r="W86" s="235"/>
      <c r="X86" s="5"/>
    </row>
    <row r="87" spans="1:24" ht="24" customHeight="1" outlineLevel="1">
      <c r="A87" s="5"/>
      <c r="B87" s="231"/>
      <c r="C87" s="20">
        <v>5</v>
      </c>
      <c r="D87" s="319" t="s">
        <v>56</v>
      </c>
      <c r="E87" s="319"/>
      <c r="F87" s="319"/>
      <c r="G87" s="319"/>
      <c r="H87" s="319"/>
      <c r="I87" s="319"/>
      <c r="J87" s="320"/>
      <c r="K87" s="119"/>
      <c r="L87" s="350" t="s">
        <v>57</v>
      </c>
      <c r="M87" s="351"/>
      <c r="N87" s="351"/>
      <c r="O87" s="351"/>
      <c r="P87" s="351"/>
      <c r="Q87" s="351"/>
      <c r="R87" s="351"/>
      <c r="S87" s="351"/>
      <c r="T87" s="351"/>
      <c r="U87" s="352"/>
      <c r="V87" s="238">
        <f>+VLOOKUP(L87,Data!B75:C80,2,)</f>
        <v>0</v>
      </c>
      <c r="W87" s="235"/>
      <c r="X87" s="5"/>
    </row>
    <row r="88" spans="1:24" ht="24" customHeight="1" outlineLevel="1">
      <c r="A88" s="5"/>
      <c r="B88" s="231"/>
      <c r="C88" s="20">
        <v>6</v>
      </c>
      <c r="D88" s="319" t="s">
        <v>89</v>
      </c>
      <c r="E88" s="319"/>
      <c r="F88" s="319"/>
      <c r="G88" s="319"/>
      <c r="H88" s="319"/>
      <c r="I88" s="319"/>
      <c r="J88" s="320"/>
      <c r="K88" s="119"/>
      <c r="L88" s="350" t="s">
        <v>90</v>
      </c>
      <c r="M88" s="351"/>
      <c r="N88" s="351"/>
      <c r="O88" s="351"/>
      <c r="P88" s="351"/>
      <c r="Q88" s="351"/>
      <c r="R88" s="351"/>
      <c r="S88" s="351"/>
      <c r="T88" s="351"/>
      <c r="U88" s="352"/>
      <c r="V88" s="238">
        <f>+VLOOKUP(L88,Data!B117:C122,2,)</f>
        <v>1</v>
      </c>
      <c r="W88" s="235"/>
      <c r="X88" s="5"/>
    </row>
    <row r="89" spans="1:24" ht="24" customHeight="1" outlineLevel="1">
      <c r="A89" s="5"/>
      <c r="B89" s="231"/>
      <c r="C89" s="20">
        <v>7</v>
      </c>
      <c r="D89" s="319" t="s">
        <v>62</v>
      </c>
      <c r="E89" s="319"/>
      <c r="F89" s="319"/>
      <c r="G89" s="319"/>
      <c r="H89" s="319"/>
      <c r="I89" s="319"/>
      <c r="J89" s="320"/>
      <c r="K89" s="119"/>
      <c r="L89" s="350" t="s">
        <v>63</v>
      </c>
      <c r="M89" s="351"/>
      <c r="N89" s="351"/>
      <c r="O89" s="351"/>
      <c r="P89" s="351"/>
      <c r="Q89" s="351"/>
      <c r="R89" s="351"/>
      <c r="S89" s="351"/>
      <c r="T89" s="351"/>
      <c r="U89" s="352"/>
      <c r="V89" s="238">
        <f>+VLOOKUP(L89,Data!B83:C88,2,)</f>
        <v>0</v>
      </c>
      <c r="W89" s="235"/>
      <c r="X89" s="5"/>
    </row>
    <row r="90" spans="1:24" ht="24" customHeight="1" outlineLevel="1">
      <c r="A90" s="5"/>
      <c r="B90" s="231"/>
      <c r="C90" s="20">
        <v>8</v>
      </c>
      <c r="D90" s="319" t="s">
        <v>68</v>
      </c>
      <c r="E90" s="319"/>
      <c r="F90" s="319"/>
      <c r="G90" s="319"/>
      <c r="H90" s="319"/>
      <c r="I90" s="319"/>
      <c r="J90" s="320"/>
      <c r="K90" s="119"/>
      <c r="L90" s="350" t="s">
        <v>69</v>
      </c>
      <c r="M90" s="351"/>
      <c r="N90" s="351"/>
      <c r="O90" s="351"/>
      <c r="P90" s="351"/>
      <c r="Q90" s="351"/>
      <c r="R90" s="351"/>
      <c r="S90" s="351"/>
      <c r="T90" s="351"/>
      <c r="U90" s="352"/>
      <c r="V90" s="239">
        <f>+VLOOKUP(L90,Data!B91:C96,2,)</f>
        <v>0</v>
      </c>
      <c r="W90" s="240"/>
      <c r="X90" s="5"/>
    </row>
    <row r="91" spans="1:24" ht="24" customHeight="1" outlineLevel="1">
      <c r="A91" s="5"/>
      <c r="B91" s="231"/>
      <c r="C91" s="20">
        <v>9</v>
      </c>
      <c r="D91" s="319" t="s">
        <v>74</v>
      </c>
      <c r="E91" s="319"/>
      <c r="F91" s="319"/>
      <c r="G91" s="319"/>
      <c r="H91" s="319"/>
      <c r="I91" s="319"/>
      <c r="J91" s="320"/>
      <c r="K91" s="119"/>
      <c r="L91" s="350" t="s">
        <v>75</v>
      </c>
      <c r="M91" s="351"/>
      <c r="N91" s="351"/>
      <c r="O91" s="351"/>
      <c r="P91" s="351"/>
      <c r="Q91" s="351"/>
      <c r="R91" s="351"/>
      <c r="S91" s="351"/>
      <c r="T91" s="351"/>
      <c r="U91" s="352"/>
      <c r="V91" s="239">
        <f>+VLOOKUP(L91,Data!B99:C104,2,)</f>
        <v>1</v>
      </c>
      <c r="W91" s="240"/>
      <c r="X91" s="5"/>
    </row>
    <row r="92" spans="1:24" ht="3.75" customHeight="1">
      <c r="A92" s="5"/>
      <c r="B92" s="231"/>
      <c r="C92" s="5"/>
      <c r="D92" s="5"/>
      <c r="E92" s="5"/>
      <c r="F92" s="5"/>
      <c r="G92" s="5"/>
      <c r="H92" s="5"/>
      <c r="I92" s="5"/>
      <c r="J92" s="5"/>
      <c r="K92" s="5"/>
      <c r="L92" s="5"/>
      <c r="M92" s="5"/>
      <c r="N92" s="5"/>
      <c r="O92" s="5"/>
      <c r="P92" s="5"/>
      <c r="Q92" s="5"/>
      <c r="R92" s="5"/>
      <c r="S92" s="5"/>
      <c r="T92" s="182"/>
      <c r="U92" s="182"/>
      <c r="V92" s="78"/>
      <c r="W92" s="235"/>
      <c r="X92" s="5"/>
    </row>
    <row r="93" spans="1:24">
      <c r="A93" s="5"/>
      <c r="B93" s="231"/>
      <c r="C93" s="5">
        <v>10</v>
      </c>
      <c r="D93" s="388" t="s">
        <v>212</v>
      </c>
      <c r="E93" s="388"/>
      <c r="F93" s="388"/>
      <c r="G93" s="388"/>
      <c r="H93" s="388"/>
      <c r="I93" s="136"/>
      <c r="J93" s="5"/>
      <c r="K93" s="5"/>
      <c r="L93" s="5"/>
      <c r="M93" s="5"/>
      <c r="N93" s="5"/>
      <c r="O93" s="5"/>
      <c r="P93" s="5"/>
      <c r="Q93" s="5"/>
      <c r="R93" s="5"/>
      <c r="S93" s="5"/>
      <c r="T93" s="182"/>
      <c r="U93" s="182"/>
      <c r="V93" s="78"/>
      <c r="W93" s="235"/>
      <c r="X93" s="5"/>
    </row>
    <row r="94" spans="1:24" ht="33" customHeight="1">
      <c r="A94" s="5"/>
      <c r="B94" s="231"/>
      <c r="C94" s="5"/>
      <c r="D94" s="389"/>
      <c r="E94" s="390"/>
      <c r="F94" s="390"/>
      <c r="G94" s="390"/>
      <c r="H94" s="390"/>
      <c r="I94" s="390"/>
      <c r="J94" s="390"/>
      <c r="K94" s="390"/>
      <c r="L94" s="390"/>
      <c r="M94" s="390"/>
      <c r="N94" s="390"/>
      <c r="O94" s="390"/>
      <c r="P94" s="390"/>
      <c r="Q94" s="390"/>
      <c r="R94" s="390"/>
      <c r="S94" s="390"/>
      <c r="T94" s="390"/>
      <c r="U94" s="391"/>
      <c r="V94" s="78"/>
      <c r="W94" s="235"/>
      <c r="X94" s="5"/>
    </row>
    <row r="95" spans="1:24" ht="3.75" customHeight="1" thickBot="1">
      <c r="A95" s="5"/>
      <c r="B95" s="231"/>
      <c r="C95" s="5"/>
      <c r="D95" s="80"/>
      <c r="E95" s="80"/>
      <c r="F95" s="80"/>
      <c r="G95" s="80"/>
      <c r="H95" s="80"/>
      <c r="I95" s="80"/>
      <c r="J95" s="80"/>
      <c r="K95" s="80"/>
      <c r="L95" s="80"/>
      <c r="M95" s="80"/>
      <c r="N95" s="80"/>
      <c r="O95" s="80"/>
      <c r="P95" s="80"/>
      <c r="Q95" s="80"/>
      <c r="R95" s="80"/>
      <c r="S95" s="80"/>
      <c r="T95" s="80"/>
      <c r="U95" s="80"/>
      <c r="V95" s="94"/>
      <c r="W95" s="235"/>
      <c r="X95" s="5"/>
    </row>
    <row r="96" spans="1:24" ht="15.75" thickBot="1">
      <c r="A96" s="5"/>
      <c r="B96" s="231"/>
      <c r="C96" s="5"/>
      <c r="D96" s="5"/>
      <c r="E96" s="5"/>
      <c r="F96" s="5"/>
      <c r="G96" s="5"/>
      <c r="H96" s="317" t="s">
        <v>225</v>
      </c>
      <c r="I96" s="317"/>
      <c r="J96" s="317"/>
      <c r="K96" s="114"/>
      <c r="L96" s="323" t="str">
        <f>IF(ISERROR(IF(AND(V96&gt;1,V96&lt;9),"Mínimo",IF(AND(V96&gt;8,V96&lt;13),"Bajo",IF(AND(V96&gt;12,V96&lt;17),"Medio",IF(AND(V96&gt;16,V96&lt;20),"Alto",IF(AND(V96&gt;19),"Crítico","error")))))),"Compruebe Los Datos Faltantes!",IF(AND(V96&gt;1,V96&lt;9),"Mínimo",IF(AND(V96&gt;8,V96&lt;13),"Bajo",IF(AND(V96&gt;12,V96&lt;17),"Medio",IF(AND(V96&gt;16,V96&lt;20),"Alto",IF(AND(V96&gt;19),"Crítico","error"))))))</f>
        <v>Mínimo</v>
      </c>
      <c r="M96" s="324"/>
      <c r="N96" s="324"/>
      <c r="O96" s="324"/>
      <c r="P96" s="324"/>
      <c r="Q96" s="324"/>
      <c r="R96" s="324"/>
      <c r="S96" s="325"/>
      <c r="T96" s="208"/>
      <c r="U96" s="209"/>
      <c r="V96" s="241">
        <f>+SUM($V$82+$V$84+$V$85+$V$86+$V$87+$V$88+$V$89+$V$90+$V$91)</f>
        <v>5</v>
      </c>
      <c r="W96" s="235"/>
      <c r="X96" s="5"/>
    </row>
    <row r="97" spans="1:24" ht="4.5" customHeight="1">
      <c r="A97" s="5"/>
      <c r="B97" s="231"/>
      <c r="C97" s="5"/>
      <c r="D97" s="5"/>
      <c r="E97" s="5"/>
      <c r="F97" s="5"/>
      <c r="G97" s="5"/>
      <c r="H97" s="5"/>
      <c r="I97" s="5"/>
      <c r="J97" s="5"/>
      <c r="K97" s="5"/>
      <c r="L97" s="5"/>
      <c r="M97" s="5"/>
      <c r="N97" s="5"/>
      <c r="O97" s="5"/>
      <c r="P97" s="5"/>
      <c r="Q97" s="5"/>
      <c r="R97" s="5"/>
      <c r="S97" s="5"/>
      <c r="T97" s="182"/>
      <c r="U97" s="182"/>
      <c r="V97" s="78"/>
      <c r="W97" s="235"/>
      <c r="X97" s="5"/>
    </row>
    <row r="98" spans="1:24" hidden="1">
      <c r="A98" s="5"/>
      <c r="B98" s="231"/>
      <c r="C98" s="5"/>
      <c r="D98" s="5"/>
      <c r="E98" s="5"/>
      <c r="F98" s="5"/>
      <c r="G98" s="5"/>
      <c r="H98" s="5"/>
      <c r="I98" s="5"/>
      <c r="J98" s="5"/>
      <c r="K98" s="5"/>
      <c r="L98" s="5"/>
      <c r="M98" s="5"/>
      <c r="N98" s="5">
        <f>+INT(AVERAGE(V73,V96))</f>
        <v>7</v>
      </c>
      <c r="O98" s="5"/>
      <c r="P98" s="5"/>
      <c r="Q98" s="5"/>
      <c r="R98" s="5"/>
      <c r="S98" s="5"/>
      <c r="T98" s="182"/>
      <c r="U98" s="182"/>
      <c r="V98" s="182"/>
      <c r="W98" s="185"/>
      <c r="X98" s="5"/>
    </row>
    <row r="99" spans="1:24" ht="7.5" customHeight="1">
      <c r="A99" s="5"/>
      <c r="B99" s="231"/>
      <c r="C99" s="86"/>
      <c r="D99" s="87"/>
      <c r="E99" s="87"/>
      <c r="F99" s="87"/>
      <c r="G99" s="87"/>
      <c r="H99" s="87"/>
      <c r="I99" s="87"/>
      <c r="J99" s="87"/>
      <c r="K99" s="87"/>
      <c r="L99" s="87"/>
      <c r="M99" s="87"/>
      <c r="N99" s="87"/>
      <c r="O99" s="87"/>
      <c r="P99" s="87"/>
      <c r="Q99" s="87"/>
      <c r="R99" s="87"/>
      <c r="S99" s="87"/>
      <c r="T99" s="211"/>
      <c r="U99" s="211"/>
      <c r="V99" s="212"/>
      <c r="W99" s="185"/>
      <c r="X99" s="5"/>
    </row>
    <row r="100" spans="1:24" ht="22.5" customHeight="1">
      <c r="A100" s="5"/>
      <c r="B100" s="231"/>
      <c r="C100" s="386" t="s">
        <v>226</v>
      </c>
      <c r="D100" s="387"/>
      <c r="E100" s="387"/>
      <c r="F100" s="19" t="s">
        <v>227</v>
      </c>
      <c r="G100" s="19"/>
      <c r="H100" s="19" t="s">
        <v>118</v>
      </c>
      <c r="I100" s="19"/>
      <c r="J100" s="19" t="s">
        <v>120</v>
      </c>
      <c r="K100" s="19"/>
      <c r="L100" s="380" t="s">
        <v>122</v>
      </c>
      <c r="M100" s="380"/>
      <c r="N100" s="380"/>
      <c r="O100" s="19"/>
      <c r="P100" s="380" t="s">
        <v>125</v>
      </c>
      <c r="Q100" s="380"/>
      <c r="R100" s="380"/>
      <c r="S100" s="119"/>
      <c r="T100" s="182"/>
      <c r="U100" s="182"/>
      <c r="V100" s="213"/>
      <c r="W100" s="185"/>
      <c r="X100" s="5"/>
    </row>
    <row r="101" spans="1:24" ht="2.25" customHeight="1">
      <c r="A101" s="5"/>
      <c r="B101" s="231"/>
      <c r="C101" s="386"/>
      <c r="D101" s="387"/>
      <c r="E101" s="387"/>
      <c r="F101" s="5"/>
      <c r="G101" s="5"/>
      <c r="H101" s="5"/>
      <c r="I101" s="5"/>
      <c r="J101" s="5"/>
      <c r="K101" s="5"/>
      <c r="L101" s="5"/>
      <c r="M101" s="5"/>
      <c r="N101" s="5"/>
      <c r="O101" s="5"/>
      <c r="P101" s="5"/>
      <c r="Q101" s="5"/>
      <c r="R101" s="5"/>
      <c r="S101" s="5"/>
      <c r="T101" s="182"/>
      <c r="U101" s="182"/>
      <c r="V101" s="213"/>
      <c r="W101" s="185"/>
      <c r="X101" s="5"/>
    </row>
    <row r="102" spans="1:24">
      <c r="A102" s="5"/>
      <c r="B102" s="231"/>
      <c r="C102" s="386"/>
      <c r="D102" s="387"/>
      <c r="E102" s="387"/>
      <c r="F102" s="111" t="str">
        <f>IF(ISERROR(IF(AND(N98&gt;0,N98&lt;9),"X","")),"",IF(AND(N98&gt;0,N98&lt;9),"X",""))</f>
        <v>X</v>
      </c>
      <c r="G102" s="18"/>
      <c r="H102" s="111" t="str">
        <f>IF(ISERROR(IF(AND(N98&gt;8,N98&lt;13),"X","")),"",IF(AND(N98&gt;8,N98&lt;13),"X",""))</f>
        <v/>
      </c>
      <c r="I102" s="18"/>
      <c r="J102" s="111" t="str">
        <f>IF(ISERROR(IF(AND(N98&gt;12,N98&lt;17),"X","")),"",IF(AND(N98&gt;12,N98&lt;17),"X",""))</f>
        <v/>
      </c>
      <c r="K102" s="121"/>
      <c r="L102" s="347" t="str">
        <f>IF(ISERROR(IF(AND(N98&gt;16,N98&lt;20),"X","")),"",IF(AND(N98&gt;16,N98&lt;20),"X",""))</f>
        <v/>
      </c>
      <c r="M102" s="348"/>
      <c r="N102" s="349"/>
      <c r="O102" s="18"/>
      <c r="P102" s="347" t="str">
        <f>IF(ISERROR(IF(N98&gt;19,"X","")),"",IF(N98&gt;19,"X",""))</f>
        <v/>
      </c>
      <c r="Q102" s="348"/>
      <c r="R102" s="349"/>
      <c r="S102" s="128"/>
      <c r="T102" s="182"/>
      <c r="U102" s="182"/>
      <c r="V102" s="213"/>
      <c r="W102" s="185"/>
      <c r="X102" s="5"/>
    </row>
    <row r="103" spans="1:24" ht="4.5" customHeight="1">
      <c r="A103" s="5"/>
      <c r="B103" s="231"/>
      <c r="C103" s="88"/>
      <c r="D103" s="89"/>
      <c r="E103" s="89"/>
      <c r="F103" s="89"/>
      <c r="G103" s="89"/>
      <c r="H103" s="89"/>
      <c r="I103" s="89"/>
      <c r="J103" s="89"/>
      <c r="K103" s="89"/>
      <c r="L103" s="89"/>
      <c r="M103" s="89"/>
      <c r="N103" s="89"/>
      <c r="O103" s="89"/>
      <c r="P103" s="89"/>
      <c r="Q103" s="89"/>
      <c r="R103" s="89"/>
      <c r="S103" s="89"/>
      <c r="T103" s="214"/>
      <c r="U103" s="214"/>
      <c r="V103" s="215"/>
      <c r="W103" s="185"/>
      <c r="X103" s="5"/>
    </row>
    <row r="104" spans="1:24" ht="4.5" customHeight="1">
      <c r="A104" s="5"/>
      <c r="B104" s="231"/>
      <c r="C104" s="5"/>
      <c r="D104" s="5"/>
      <c r="E104" s="5"/>
      <c r="F104" s="5"/>
      <c r="G104" s="5"/>
      <c r="H104" s="5"/>
      <c r="I104" s="5"/>
      <c r="J104" s="5"/>
      <c r="K104" s="5"/>
      <c r="L104" s="5"/>
      <c r="M104" s="5"/>
      <c r="N104" s="5"/>
      <c r="O104" s="5"/>
      <c r="P104" s="5"/>
      <c r="Q104" s="5"/>
      <c r="R104" s="5"/>
      <c r="S104" s="5"/>
      <c r="T104" s="182"/>
      <c r="U104" s="182"/>
      <c r="V104" s="182"/>
      <c r="W104" s="185"/>
      <c r="X104" s="5"/>
    </row>
    <row r="105" spans="1:24" ht="12" customHeight="1" thickBot="1">
      <c r="A105" s="5"/>
      <c r="B105" s="231"/>
      <c r="C105" s="5"/>
      <c r="D105" s="110"/>
      <c r="E105" s="110"/>
      <c r="F105" s="110" t="str">
        <f>IF(OR(J102&lt;&gt;"",L102&lt;&gt;"",P102&lt;&gt;""),"Involucre al design Authority","")</f>
        <v/>
      </c>
      <c r="G105" s="110"/>
      <c r="H105" s="110"/>
      <c r="I105" s="440"/>
      <c r="J105" s="440"/>
      <c r="K105" s="440"/>
      <c r="L105" s="440"/>
      <c r="M105" s="440"/>
      <c r="N105" s="441"/>
      <c r="O105" s="441"/>
      <c r="P105" s="80"/>
      <c r="Q105" s="442"/>
      <c r="R105" s="442"/>
      <c r="S105" s="443"/>
      <c r="T105" s="216"/>
      <c r="U105" s="193"/>
      <c r="V105" s="193"/>
      <c r="W105" s="185"/>
      <c r="X105" s="5"/>
    </row>
    <row r="106" spans="1:24" ht="12" customHeight="1" thickTop="1">
      <c r="A106" s="5"/>
      <c r="B106" s="231"/>
      <c r="C106" s="5"/>
      <c r="D106" s="381" t="s">
        <v>228</v>
      </c>
      <c r="E106" s="382"/>
      <c r="F106" s="341"/>
      <c r="G106" s="342"/>
      <c r="H106" s="342"/>
      <c r="I106" s="342"/>
      <c r="J106" s="342"/>
      <c r="K106" s="343"/>
      <c r="L106" s="383" t="s">
        <v>229</v>
      </c>
      <c r="M106" s="381"/>
      <c r="N106" s="382"/>
      <c r="O106" s="341" t="s">
        <v>100</v>
      </c>
      <c r="P106" s="342"/>
      <c r="Q106" s="342"/>
      <c r="R106" s="342"/>
      <c r="S106" s="343"/>
      <c r="T106" s="193"/>
      <c r="U106" s="193"/>
      <c r="V106" s="193"/>
      <c r="W106" s="185"/>
      <c r="X106" s="5"/>
    </row>
    <row r="107" spans="1:24" ht="12" customHeight="1" thickBot="1">
      <c r="A107" s="5"/>
      <c r="B107" s="231"/>
      <c r="C107" s="5"/>
      <c r="D107" s="381"/>
      <c r="E107" s="382"/>
      <c r="F107" s="344"/>
      <c r="G107" s="345"/>
      <c r="H107" s="345"/>
      <c r="I107" s="345"/>
      <c r="J107" s="345"/>
      <c r="K107" s="346"/>
      <c r="L107" s="383"/>
      <c r="M107" s="381"/>
      <c r="N107" s="382"/>
      <c r="O107" s="344"/>
      <c r="P107" s="345"/>
      <c r="Q107" s="345"/>
      <c r="R107" s="345"/>
      <c r="S107" s="346"/>
      <c r="T107" s="193"/>
      <c r="U107" s="193"/>
      <c r="V107" s="193"/>
      <c r="W107" s="185"/>
      <c r="X107" s="5"/>
    </row>
    <row r="108" spans="1:24" ht="12" customHeight="1" thickTop="1">
      <c r="A108" s="5"/>
      <c r="B108" s="231"/>
      <c r="C108" s="5"/>
      <c r="D108" s="110"/>
      <c r="E108" s="110"/>
      <c r="F108" s="93"/>
      <c r="G108" s="93"/>
      <c r="H108" s="93"/>
      <c r="I108" s="440"/>
      <c r="J108" s="440"/>
      <c r="K108" s="440"/>
      <c r="L108" s="440"/>
      <c r="M108" s="440"/>
      <c r="N108" s="444"/>
      <c r="O108" s="80"/>
      <c r="P108" s="80"/>
      <c r="Q108" s="80"/>
      <c r="R108" s="80"/>
      <c r="S108" s="80"/>
      <c r="T108" s="217"/>
      <c r="U108" s="193"/>
      <c r="V108" s="193"/>
      <c r="W108" s="185"/>
      <c r="X108" s="5"/>
    </row>
    <row r="109" spans="1:24" ht="5.25" customHeight="1">
      <c r="A109" s="5"/>
      <c r="B109" s="231"/>
      <c r="C109" s="5"/>
      <c r="D109" s="5"/>
      <c r="E109" s="5"/>
      <c r="F109" s="5"/>
      <c r="G109" s="5"/>
      <c r="H109" s="5"/>
      <c r="I109" s="5"/>
      <c r="J109" s="5"/>
      <c r="K109" s="5"/>
      <c r="L109" s="5"/>
      <c r="M109" s="5"/>
      <c r="N109" s="5"/>
      <c r="O109" s="5"/>
      <c r="P109" s="5"/>
      <c r="Q109" s="5"/>
      <c r="R109" s="5"/>
      <c r="S109" s="5"/>
      <c r="T109" s="182"/>
      <c r="U109" s="182"/>
      <c r="V109" s="182"/>
      <c r="W109" s="185"/>
      <c r="X109" s="5"/>
    </row>
    <row r="110" spans="1:24">
      <c r="A110" s="5"/>
      <c r="B110" s="231"/>
      <c r="C110" s="5"/>
      <c r="D110" s="371" t="s">
        <v>230</v>
      </c>
      <c r="E110" s="372"/>
      <c r="F110" s="372"/>
      <c r="G110" s="372"/>
      <c r="H110" s="372"/>
      <c r="I110" s="372"/>
      <c r="J110" s="372"/>
      <c r="K110" s="372"/>
      <c r="L110" s="372"/>
      <c r="M110" s="372"/>
      <c r="N110" s="372"/>
      <c r="O110" s="372"/>
      <c r="P110" s="372"/>
      <c r="Q110" s="372"/>
      <c r="R110" s="372"/>
      <c r="S110" s="372"/>
      <c r="T110" s="372"/>
      <c r="U110" s="372"/>
      <c r="V110" s="373"/>
      <c r="W110" s="185"/>
      <c r="X110" s="5"/>
    </row>
    <row r="111" spans="1:24">
      <c r="A111" s="5"/>
      <c r="B111" s="231"/>
      <c r="C111" s="5"/>
      <c r="D111" s="374"/>
      <c r="E111" s="375"/>
      <c r="F111" s="375"/>
      <c r="G111" s="375"/>
      <c r="H111" s="375"/>
      <c r="I111" s="375"/>
      <c r="J111" s="375"/>
      <c r="K111" s="375"/>
      <c r="L111" s="375"/>
      <c r="M111" s="375"/>
      <c r="N111" s="375"/>
      <c r="O111" s="375"/>
      <c r="P111" s="375"/>
      <c r="Q111" s="375"/>
      <c r="R111" s="375"/>
      <c r="S111" s="375"/>
      <c r="T111" s="375"/>
      <c r="U111" s="375"/>
      <c r="V111" s="376"/>
      <c r="W111" s="185"/>
      <c r="X111"/>
    </row>
    <row r="112" spans="1:24">
      <c r="A112" s="5"/>
      <c r="B112" s="231"/>
      <c r="C112" s="5"/>
      <c r="D112" s="374"/>
      <c r="E112" s="375"/>
      <c r="F112" s="375"/>
      <c r="G112" s="375"/>
      <c r="H112" s="375"/>
      <c r="I112" s="375"/>
      <c r="J112" s="375"/>
      <c r="K112" s="375"/>
      <c r="L112" s="375"/>
      <c r="M112" s="375"/>
      <c r="N112" s="375"/>
      <c r="O112" s="375"/>
      <c r="P112" s="375"/>
      <c r="Q112" s="375"/>
      <c r="R112" s="375"/>
      <c r="S112" s="375"/>
      <c r="T112" s="375"/>
      <c r="U112" s="375"/>
      <c r="V112" s="376"/>
      <c r="W112" s="185"/>
      <c r="X112" s="5"/>
    </row>
    <row r="113" spans="1:24">
      <c r="A113" s="5"/>
      <c r="B113" s="231"/>
      <c r="C113" s="5"/>
      <c r="D113" s="374"/>
      <c r="E113" s="375"/>
      <c r="F113" s="375"/>
      <c r="G113" s="375"/>
      <c r="H113" s="375"/>
      <c r="I113" s="375"/>
      <c r="J113" s="375"/>
      <c r="K113" s="375"/>
      <c r="L113" s="375"/>
      <c r="M113" s="375"/>
      <c r="N113" s="375"/>
      <c r="O113" s="375"/>
      <c r="P113" s="375"/>
      <c r="Q113" s="375"/>
      <c r="R113" s="375"/>
      <c r="S113" s="375"/>
      <c r="T113" s="375"/>
      <c r="U113" s="375"/>
      <c r="V113" s="376"/>
      <c r="W113" s="185"/>
      <c r="X113" s="5"/>
    </row>
    <row r="114" spans="1:24">
      <c r="A114" s="5"/>
      <c r="B114" s="231"/>
      <c r="C114" s="5"/>
      <c r="D114" s="377"/>
      <c r="E114" s="378"/>
      <c r="F114" s="378"/>
      <c r="G114" s="378"/>
      <c r="H114" s="378"/>
      <c r="I114" s="378"/>
      <c r="J114" s="378"/>
      <c r="K114" s="378"/>
      <c r="L114" s="378"/>
      <c r="M114" s="378"/>
      <c r="N114" s="378"/>
      <c r="O114" s="378"/>
      <c r="P114" s="378"/>
      <c r="Q114" s="378"/>
      <c r="R114" s="378"/>
      <c r="S114" s="378"/>
      <c r="T114" s="378"/>
      <c r="U114" s="378"/>
      <c r="V114" s="379"/>
      <c r="W114" s="185"/>
      <c r="X114" s="5"/>
    </row>
    <row r="115" spans="1:24" ht="5.25" customHeight="1" thickBot="1">
      <c r="A115" s="5"/>
      <c r="B115" s="234"/>
      <c r="C115" s="42"/>
      <c r="D115" s="42"/>
      <c r="E115" s="42"/>
      <c r="F115" s="42"/>
      <c r="G115" s="42"/>
      <c r="H115" s="42"/>
      <c r="I115" s="42"/>
      <c r="J115" s="42"/>
      <c r="K115" s="42"/>
      <c r="L115" s="42"/>
      <c r="M115" s="42"/>
      <c r="N115" s="42"/>
      <c r="O115" s="42"/>
      <c r="P115" s="42"/>
      <c r="Q115" s="42"/>
      <c r="R115" s="42"/>
      <c r="S115" s="42"/>
      <c r="T115" s="218"/>
      <c r="U115" s="218"/>
      <c r="V115" s="218"/>
      <c r="W115" s="219"/>
      <c r="X115" s="5"/>
    </row>
    <row r="116" spans="1:24" ht="3.75" customHeight="1" thickTop="1">
      <c r="A116" s="5"/>
      <c r="B116" s="78"/>
      <c r="C116" s="5"/>
      <c r="D116" s="5"/>
      <c r="E116" s="5"/>
      <c r="F116" s="5"/>
      <c r="G116" s="5"/>
      <c r="H116" s="5"/>
      <c r="I116" s="5"/>
      <c r="J116" s="5"/>
      <c r="K116" s="5"/>
      <c r="L116" s="5"/>
      <c r="M116" s="5"/>
      <c r="N116" s="5"/>
      <c r="O116" s="5"/>
      <c r="P116" s="5"/>
      <c r="Q116" s="5"/>
      <c r="R116" s="5"/>
      <c r="S116" s="5"/>
      <c r="T116" s="182"/>
      <c r="U116" s="182"/>
      <c r="V116" s="182"/>
      <c r="W116" s="182"/>
      <c r="X116" s="5"/>
    </row>
  </sheetData>
  <sheetProtection password="96E1" sheet="1" selectLockedCells="1"/>
  <mergeCells count="113">
    <mergeCell ref="F52:J52"/>
    <mergeCell ref="F55:J55"/>
    <mergeCell ref="F53:J53"/>
    <mergeCell ref="F54:J54"/>
    <mergeCell ref="C10:E10"/>
    <mergeCell ref="C14:E14"/>
    <mergeCell ref="D26:J26"/>
    <mergeCell ref="F14:T15"/>
    <mergeCell ref="R27:S27"/>
    <mergeCell ref="R28:S28"/>
    <mergeCell ref="C17:E17"/>
    <mergeCell ref="F17:T18"/>
    <mergeCell ref="F31:J31"/>
    <mergeCell ref="L22:L26"/>
    <mergeCell ref="M22:M26"/>
    <mergeCell ref="N22:N26"/>
    <mergeCell ref="F23:J23"/>
    <mergeCell ref="D25:J25"/>
    <mergeCell ref="F10:T12"/>
    <mergeCell ref="L68:U68"/>
    <mergeCell ref="L69:U69"/>
    <mergeCell ref="D70:J70"/>
    <mergeCell ref="L70:U70"/>
    <mergeCell ref="F27:J27"/>
    <mergeCell ref="R43:S43"/>
    <mergeCell ref="R31:S31"/>
    <mergeCell ref="F38:J38"/>
    <mergeCell ref="F28:J28"/>
    <mergeCell ref="F29:J29"/>
    <mergeCell ref="F30:J30"/>
    <mergeCell ref="F32:J32"/>
    <mergeCell ref="F33:J33"/>
    <mergeCell ref="F43:J43"/>
    <mergeCell ref="F44:J44"/>
    <mergeCell ref="E57:I57"/>
    <mergeCell ref="D69:J69"/>
    <mergeCell ref="C64:V64"/>
    <mergeCell ref="D66:J66"/>
    <mergeCell ref="F49:J49"/>
    <mergeCell ref="F42:J42"/>
    <mergeCell ref="R39:S39"/>
    <mergeCell ref="R40:S40"/>
    <mergeCell ref="F56:J56"/>
    <mergeCell ref="D110:V114"/>
    <mergeCell ref="D91:J91"/>
    <mergeCell ref="H96:J96"/>
    <mergeCell ref="C75:V75"/>
    <mergeCell ref="D84:J84"/>
    <mergeCell ref="P102:R102"/>
    <mergeCell ref="L87:U87"/>
    <mergeCell ref="L89:U89"/>
    <mergeCell ref="P100:R100"/>
    <mergeCell ref="L96:S96"/>
    <mergeCell ref="D106:E107"/>
    <mergeCell ref="L106:N107"/>
    <mergeCell ref="O106:S107"/>
    <mergeCell ref="D79:L79"/>
    <mergeCell ref="D80:L80"/>
    <mergeCell ref="C100:E102"/>
    <mergeCell ref="L100:N100"/>
    <mergeCell ref="D90:J90"/>
    <mergeCell ref="L90:U90"/>
    <mergeCell ref="D93:H93"/>
    <mergeCell ref="D94:U94"/>
    <mergeCell ref="L88:U88"/>
    <mergeCell ref="F8:T8"/>
    <mergeCell ref="C20:V20"/>
    <mergeCell ref="F106:K107"/>
    <mergeCell ref="L102:N102"/>
    <mergeCell ref="D88:J88"/>
    <mergeCell ref="D89:J89"/>
    <mergeCell ref="L91:U91"/>
    <mergeCell ref="D87:J87"/>
    <mergeCell ref="D85:J85"/>
    <mergeCell ref="O81:U81"/>
    <mergeCell ref="D81:L81"/>
    <mergeCell ref="L86:U86"/>
    <mergeCell ref="L85:U85"/>
    <mergeCell ref="D86:J86"/>
    <mergeCell ref="L84:U84"/>
    <mergeCell ref="O79:U79"/>
    <mergeCell ref="O80:U80"/>
    <mergeCell ref="R53:U53"/>
    <mergeCell ref="L67:U67"/>
    <mergeCell ref="S56:U56"/>
    <mergeCell ref="R41:S41"/>
    <mergeCell ref="L66:U66"/>
    <mergeCell ref="E58:J59"/>
    <mergeCell ref="D68:J68"/>
    <mergeCell ref="C3:V3"/>
    <mergeCell ref="Q25:U25"/>
    <mergeCell ref="F6:T6"/>
    <mergeCell ref="R32:S32"/>
    <mergeCell ref="Q26:U26"/>
    <mergeCell ref="H73:J73"/>
    <mergeCell ref="O78:U78"/>
    <mergeCell ref="D71:J71"/>
    <mergeCell ref="D77:K77"/>
    <mergeCell ref="L73:S73"/>
    <mergeCell ref="D78:L78"/>
    <mergeCell ref="R33:S33"/>
    <mergeCell ref="R29:S29"/>
    <mergeCell ref="R30:S30"/>
    <mergeCell ref="L71:U71"/>
    <mergeCell ref="R38:S38"/>
    <mergeCell ref="R54:U54"/>
    <mergeCell ref="S49:T49"/>
    <mergeCell ref="R44:S44"/>
    <mergeCell ref="R57:S57"/>
    <mergeCell ref="D67:J67"/>
    <mergeCell ref="R42:S42"/>
    <mergeCell ref="C6:E6"/>
    <mergeCell ref="C8:E8"/>
  </mergeCells>
  <phoneticPr fontId="29" type="noConversion"/>
  <conditionalFormatting sqref="V9">
    <cfRule type="cellIs" dxfId="25" priority="56" stopIfTrue="1" operator="between">
      <formula>1</formula>
      <formula>35</formula>
    </cfRule>
    <cfRule type="cellIs" dxfId="24" priority="57" stopIfTrue="1" operator="between">
      <formula>36</formula>
      <formula>70</formula>
    </cfRule>
    <cfRule type="cellIs" dxfId="23" priority="58" stopIfTrue="1" operator="greaterThan">
      <formula>70</formula>
    </cfRule>
  </conditionalFormatting>
  <conditionalFormatting sqref="V6:V8">
    <cfRule type="cellIs" dxfId="22" priority="55" stopIfTrue="1" operator="notEqual">
      <formula>0</formula>
    </cfRule>
  </conditionalFormatting>
  <conditionalFormatting sqref="P100">
    <cfRule type="cellIs" dxfId="21" priority="52" stopIfTrue="1" operator="equal">
      <formula>"Menor / Minor"</formula>
    </cfRule>
    <cfRule type="cellIs" dxfId="20" priority="53" stopIfTrue="1" operator="equal">
      <formula>"Medio / Medium"</formula>
    </cfRule>
    <cfRule type="cellIs" dxfId="19" priority="54" stopIfTrue="1" operator="equal">
      <formula>"Mayor / Major"</formula>
    </cfRule>
  </conditionalFormatting>
  <conditionalFormatting sqref="F102">
    <cfRule type="cellIs" dxfId="18" priority="51" operator="equal">
      <formula>"X"</formula>
    </cfRule>
  </conditionalFormatting>
  <conditionalFormatting sqref="L73:S73">
    <cfRule type="cellIs" dxfId="17" priority="8" stopIfTrue="1" operator="equal">
      <formula>"Compruebe Los Datos Faltantes!"</formula>
    </cfRule>
    <cfRule type="cellIs" dxfId="16" priority="14" stopIfTrue="1" operator="equal">
      <formula>"Business As Usual"</formula>
    </cfRule>
    <cfRule type="cellIs" dxfId="15" priority="15" stopIfTrue="1" operator="equal">
      <formula>"Bajo"</formula>
    </cfRule>
    <cfRule type="cellIs" dxfId="14" priority="16" stopIfTrue="1" operator="equal">
      <formula>"Medio"</formula>
    </cfRule>
    <cfRule type="cellIs" dxfId="13" priority="17" stopIfTrue="1" operator="equal">
      <formula>"Alto"</formula>
    </cfRule>
    <cfRule type="cellIs" dxfId="12" priority="18" stopIfTrue="1" operator="equal">
      <formula>"Crítico"</formula>
    </cfRule>
  </conditionalFormatting>
  <conditionalFormatting sqref="L96:S96">
    <cfRule type="cellIs" dxfId="11" priority="7" stopIfTrue="1" operator="equal">
      <formula>"Compruebe Los Datos Faltantes!"</formula>
    </cfRule>
    <cfRule type="cellIs" dxfId="10" priority="9" stopIfTrue="1" operator="equal">
      <formula>"Mínimo"</formula>
    </cfRule>
    <cfRule type="cellIs" dxfId="9" priority="10" stopIfTrue="1" operator="equal">
      <formula>"Bajo"</formula>
    </cfRule>
    <cfRule type="cellIs" dxfId="8" priority="11" stopIfTrue="1" operator="equal">
      <formula>"Medio"</formula>
    </cfRule>
    <cfRule type="cellIs" dxfId="7" priority="12" stopIfTrue="1" operator="equal">
      <formula>"Alto"</formula>
    </cfRule>
    <cfRule type="cellIs" dxfId="6" priority="13" stopIfTrue="1" operator="equal">
      <formula>"Crítico"</formula>
    </cfRule>
  </conditionalFormatting>
  <conditionalFormatting sqref="H102">
    <cfRule type="cellIs" dxfId="5" priority="4" stopIfTrue="1" operator="equal">
      <formula>"X"</formula>
    </cfRule>
  </conditionalFormatting>
  <conditionalFormatting sqref="J102">
    <cfRule type="cellIs" dxfId="4" priority="3" stopIfTrue="1" operator="equal">
      <formula>"X"</formula>
    </cfRule>
  </conditionalFormatting>
  <conditionalFormatting sqref="L102:N102">
    <cfRule type="cellIs" dxfId="3" priority="2" stopIfTrue="1" operator="equal">
      <formula>"X"</formula>
    </cfRule>
  </conditionalFormatting>
  <conditionalFormatting sqref="P102:R102">
    <cfRule type="cellIs" dxfId="2" priority="1" stopIfTrue="1" operator="equal">
      <formula>"X"</formula>
    </cfRule>
  </conditionalFormatting>
  <dataValidations count="16">
    <dataValidation type="list" allowBlank="1" showInputMessage="1" showErrorMessage="1" sqref="L67:U67" xr:uid="{00000000-0002-0000-0200-000000000000}">
      <formula1>cuentas</formula1>
    </dataValidation>
    <dataValidation type="list" allowBlank="1" showInputMessage="1" showErrorMessage="1" sqref="L68:U68" xr:uid="{00000000-0002-0000-0200-000001000000}">
      <formula1>recursos</formula1>
    </dataValidation>
    <dataValidation type="list" allowBlank="1" showInputMessage="1" showErrorMessage="1" sqref="L69:U69" xr:uid="{00000000-0002-0000-0200-000002000000}">
      <formula1>esfuerzo</formula1>
    </dataValidation>
    <dataValidation type="list" allowBlank="1" showInputMessage="1" showErrorMessage="1" sqref="L70:U70" xr:uid="{00000000-0002-0000-0200-000003000000}">
      <formula1>duracion</formula1>
    </dataValidation>
    <dataValidation type="list" allowBlank="1" showInputMessage="1" showErrorMessage="1" sqref="L71:U71" xr:uid="{00000000-0002-0000-0200-000004000000}">
      <formula1>impactofalla</formula1>
    </dataValidation>
    <dataValidation type="list" allowBlank="1" showInputMessage="1" showErrorMessage="1" sqref="L84:U84" xr:uid="{00000000-0002-0000-0200-000005000000}">
      <formula1>experiencia</formula1>
    </dataValidation>
    <dataValidation type="list" allowBlank="1" showInputMessage="1" showErrorMessage="1" sqref="L85:U85" xr:uid="{00000000-0002-0000-0200-000006000000}">
      <formula1>pruebas</formula1>
    </dataValidation>
    <dataValidation type="list" allowBlank="1" showInputMessage="1" showErrorMessage="1" sqref="L86:U86" xr:uid="{00000000-0002-0000-0200-000007000000}">
      <formula1>implement</formula1>
    </dataValidation>
    <dataValidation type="list" allowBlank="1" showInputMessage="1" showErrorMessage="1" sqref="L87:U87" xr:uid="{00000000-0002-0000-0200-000008000000}">
      <formula1>restauracion</formula1>
    </dataValidation>
    <dataValidation type="list" allowBlank="1" showInputMessage="1" showErrorMessage="1" sqref="L88:U88" xr:uid="{00000000-0002-0000-0200-000009000000}">
      <formula1>estadoplat</formula1>
    </dataValidation>
    <dataValidation type="list" allowBlank="1" showInputMessage="1" showErrorMessage="1" sqref="L89:U89" xr:uid="{00000000-0002-0000-0200-00000A000000}">
      <formula1>redundancia</formula1>
    </dataValidation>
    <dataValidation type="list" allowBlank="1" showInputMessage="1" showErrorMessage="1" sqref="L90:U90" xr:uid="{00000000-0002-0000-0200-00000B000000}">
      <formula1>vueltaatras</formula1>
    </dataValidation>
    <dataValidation type="list" allowBlank="1" showInputMessage="1" showErrorMessage="1" sqref="L91:U91" xr:uid="{00000000-0002-0000-0200-00000C000000}">
      <formula1>tiempoAtras</formula1>
    </dataValidation>
    <dataValidation type="list" allowBlank="1" showInputMessage="1" showErrorMessage="1" sqref="F106:K107" xr:uid="{00000000-0002-0000-0200-00000D000000}">
      <formula1>urgencia</formula1>
    </dataValidation>
    <dataValidation type="list" allowBlank="1" showInputMessage="1" showErrorMessage="1" sqref="O106:S107" xr:uid="{00000000-0002-0000-0200-00000E000000}">
      <formula1>falla</formula1>
    </dataValidation>
    <dataValidation type="list" allowBlank="1" showInputMessage="1" showErrorMessage="1" sqref="L66:U66" xr:uid="{00000000-0002-0000-0200-00000F000000}">
      <formula1>usuarios</formula1>
    </dataValidation>
  </dataValidations>
  <pageMargins left="0.7" right="0.7" top="0.75" bottom="0.75" header="0.3" footer="0.3"/>
  <pageSetup scale="59" orientation="portrait" verticalDpi="2" r:id="rId1"/>
  <ignoredErrors>
    <ignoredError sqref="V73" evalError="1"/>
    <ignoredError sqref="C79:C81 N78:N81"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049" r:id="rId4" name="Check Box 1">
              <controlPr locked="0" defaultSize="0" autoFill="0" autoLine="0" autoPict="0">
                <anchor moveWithCells="1" sizeWithCells="1">
                  <from>
                    <xdr:col>3</xdr:col>
                    <xdr:colOff>0</xdr:colOff>
                    <xdr:row>25</xdr:row>
                    <xdr:rowOff>247650</xdr:rowOff>
                  </from>
                  <to>
                    <xdr:col>4</xdr:col>
                    <xdr:colOff>95250</xdr:colOff>
                    <xdr:row>27</xdr:row>
                    <xdr:rowOff>0</xdr:rowOff>
                  </to>
                </anchor>
              </controlPr>
            </control>
          </mc:Choice>
        </mc:AlternateContent>
        <mc:AlternateContent xmlns:mc="http://schemas.openxmlformats.org/markup-compatibility/2006">
          <mc:Choice Requires="x14">
            <control shapeId="2050" r:id="rId5" name="Check Box 2">
              <controlPr locked="0" defaultSize="0" autoFill="0" autoLine="0" autoPict="0">
                <anchor moveWithCells="1" sizeWithCells="1">
                  <from>
                    <xdr:col>3</xdr:col>
                    <xdr:colOff>0</xdr:colOff>
                    <xdr:row>27</xdr:row>
                    <xdr:rowOff>19050</xdr:rowOff>
                  </from>
                  <to>
                    <xdr:col>4</xdr:col>
                    <xdr:colOff>95250</xdr:colOff>
                    <xdr:row>28</xdr:row>
                    <xdr:rowOff>19050</xdr:rowOff>
                  </to>
                </anchor>
              </controlPr>
            </control>
          </mc:Choice>
        </mc:AlternateContent>
        <mc:AlternateContent xmlns:mc="http://schemas.openxmlformats.org/markup-compatibility/2006">
          <mc:Choice Requires="x14">
            <control shapeId="2051" r:id="rId6" name="Check Box 3">
              <controlPr locked="0" defaultSize="0" autoFill="0" autoLine="0" autoPict="0">
                <anchor moveWithCells="1" sizeWithCells="1">
                  <from>
                    <xdr:col>3</xdr:col>
                    <xdr:colOff>0</xdr:colOff>
                    <xdr:row>28</xdr:row>
                    <xdr:rowOff>0</xdr:rowOff>
                  </from>
                  <to>
                    <xdr:col>4</xdr:col>
                    <xdr:colOff>95250</xdr:colOff>
                    <xdr:row>29</xdr:row>
                    <xdr:rowOff>0</xdr:rowOff>
                  </to>
                </anchor>
              </controlPr>
            </control>
          </mc:Choice>
        </mc:AlternateContent>
        <mc:AlternateContent xmlns:mc="http://schemas.openxmlformats.org/markup-compatibility/2006">
          <mc:Choice Requires="x14">
            <control shapeId="2052" r:id="rId7" name="Check Box 4">
              <controlPr locked="0" defaultSize="0" autoFill="0" autoLine="0" autoPict="0">
                <anchor moveWithCells="1" sizeWithCells="1">
                  <from>
                    <xdr:col>3</xdr:col>
                    <xdr:colOff>0</xdr:colOff>
                    <xdr:row>29</xdr:row>
                    <xdr:rowOff>0</xdr:rowOff>
                  </from>
                  <to>
                    <xdr:col>4</xdr:col>
                    <xdr:colOff>95250</xdr:colOff>
                    <xdr:row>30</xdr:row>
                    <xdr:rowOff>19050</xdr:rowOff>
                  </to>
                </anchor>
              </controlPr>
            </control>
          </mc:Choice>
        </mc:AlternateContent>
        <mc:AlternateContent xmlns:mc="http://schemas.openxmlformats.org/markup-compatibility/2006">
          <mc:Choice Requires="x14">
            <control shapeId="2053" r:id="rId8" name="Check Box 5">
              <controlPr locked="0" defaultSize="0" autoFill="0" autoLine="0" autoPict="0">
                <anchor moveWithCells="1" sizeWithCells="1">
                  <from>
                    <xdr:col>3</xdr:col>
                    <xdr:colOff>0</xdr:colOff>
                    <xdr:row>30</xdr:row>
                    <xdr:rowOff>0</xdr:rowOff>
                  </from>
                  <to>
                    <xdr:col>4</xdr:col>
                    <xdr:colOff>95250</xdr:colOff>
                    <xdr:row>30</xdr:row>
                    <xdr:rowOff>209550</xdr:rowOff>
                  </to>
                </anchor>
              </controlPr>
            </control>
          </mc:Choice>
        </mc:AlternateContent>
        <mc:AlternateContent xmlns:mc="http://schemas.openxmlformats.org/markup-compatibility/2006">
          <mc:Choice Requires="x14">
            <control shapeId="2115" r:id="rId9" name="Check Box 67">
              <controlPr locked="0" defaultSize="0" autoFill="0" autoLine="0" autoPict="0">
                <anchor moveWithCells="1" sizeWithCells="1">
                  <from>
                    <xdr:col>16</xdr:col>
                    <xdr:colOff>19050</xdr:colOff>
                    <xdr:row>25</xdr:row>
                    <xdr:rowOff>266700</xdr:rowOff>
                  </from>
                  <to>
                    <xdr:col>17</xdr:col>
                    <xdr:colOff>57150</xdr:colOff>
                    <xdr:row>27</xdr:row>
                    <xdr:rowOff>0</xdr:rowOff>
                  </to>
                </anchor>
              </controlPr>
            </control>
          </mc:Choice>
        </mc:AlternateContent>
        <mc:AlternateContent xmlns:mc="http://schemas.openxmlformats.org/markup-compatibility/2006">
          <mc:Choice Requires="x14">
            <control shapeId="2116" r:id="rId10" name="Check Box 68">
              <controlPr locked="0" defaultSize="0" autoFill="0" autoLine="0" autoPict="0">
                <anchor moveWithCells="1" sizeWithCells="1">
                  <from>
                    <xdr:col>16</xdr:col>
                    <xdr:colOff>19050</xdr:colOff>
                    <xdr:row>27</xdr:row>
                    <xdr:rowOff>171450</xdr:rowOff>
                  </from>
                  <to>
                    <xdr:col>17</xdr:col>
                    <xdr:colOff>57150</xdr:colOff>
                    <xdr:row>29</xdr:row>
                    <xdr:rowOff>19050</xdr:rowOff>
                  </to>
                </anchor>
              </controlPr>
            </control>
          </mc:Choice>
        </mc:AlternateContent>
        <mc:AlternateContent xmlns:mc="http://schemas.openxmlformats.org/markup-compatibility/2006">
          <mc:Choice Requires="x14">
            <control shapeId="2117" r:id="rId11" name="Check Box 69">
              <controlPr locked="0" defaultSize="0" autoFill="0" autoLine="0" autoPict="0">
                <anchor moveWithCells="1" sizeWithCells="1">
                  <from>
                    <xdr:col>16</xdr:col>
                    <xdr:colOff>19050</xdr:colOff>
                    <xdr:row>28</xdr:row>
                    <xdr:rowOff>171450</xdr:rowOff>
                  </from>
                  <to>
                    <xdr:col>17</xdr:col>
                    <xdr:colOff>57150</xdr:colOff>
                    <xdr:row>30</xdr:row>
                    <xdr:rowOff>0</xdr:rowOff>
                  </to>
                </anchor>
              </controlPr>
            </control>
          </mc:Choice>
        </mc:AlternateContent>
        <mc:AlternateContent xmlns:mc="http://schemas.openxmlformats.org/markup-compatibility/2006">
          <mc:Choice Requires="x14">
            <control shapeId="2119" r:id="rId12" name="Check Box 71">
              <controlPr locked="0" defaultSize="0" autoFill="0" autoLine="0" autoPict="0">
                <anchor moveWithCells="1" sizeWithCells="1">
                  <from>
                    <xdr:col>16</xdr:col>
                    <xdr:colOff>19050</xdr:colOff>
                    <xdr:row>27</xdr:row>
                    <xdr:rowOff>0</xdr:rowOff>
                  </from>
                  <to>
                    <xdr:col>17</xdr:col>
                    <xdr:colOff>57150</xdr:colOff>
                    <xdr:row>27</xdr:row>
                    <xdr:rowOff>171450</xdr:rowOff>
                  </to>
                </anchor>
              </controlPr>
            </control>
          </mc:Choice>
        </mc:AlternateContent>
        <mc:AlternateContent xmlns:mc="http://schemas.openxmlformats.org/markup-compatibility/2006">
          <mc:Choice Requires="x14">
            <control shapeId="2120" r:id="rId13" name="Check Box 72">
              <controlPr locked="0" defaultSize="0" autoFill="0" autoLine="0" autoPict="0">
                <anchor moveWithCells="1" sizeWithCells="1">
                  <from>
                    <xdr:col>16</xdr:col>
                    <xdr:colOff>19050</xdr:colOff>
                    <xdr:row>31</xdr:row>
                    <xdr:rowOff>0</xdr:rowOff>
                  </from>
                  <to>
                    <xdr:col>17</xdr:col>
                    <xdr:colOff>57150</xdr:colOff>
                    <xdr:row>31</xdr:row>
                    <xdr:rowOff>171450</xdr:rowOff>
                  </to>
                </anchor>
              </controlPr>
            </control>
          </mc:Choice>
        </mc:AlternateContent>
        <mc:AlternateContent xmlns:mc="http://schemas.openxmlformats.org/markup-compatibility/2006">
          <mc:Choice Requires="x14">
            <control shapeId="2155" r:id="rId14" name="Check Box 107">
              <controlPr locked="0" defaultSize="0" autoFill="0" autoLine="0" autoPict="0">
                <anchor moveWithCells="1" sizeWithCells="1">
                  <from>
                    <xdr:col>16</xdr:col>
                    <xdr:colOff>19050</xdr:colOff>
                    <xdr:row>41</xdr:row>
                    <xdr:rowOff>0</xdr:rowOff>
                  </from>
                  <to>
                    <xdr:col>17</xdr:col>
                    <xdr:colOff>57150</xdr:colOff>
                    <xdr:row>41</xdr:row>
                    <xdr:rowOff>171450</xdr:rowOff>
                  </to>
                </anchor>
              </controlPr>
            </control>
          </mc:Choice>
        </mc:AlternateContent>
        <mc:AlternateContent xmlns:mc="http://schemas.openxmlformats.org/markup-compatibility/2006">
          <mc:Choice Requires="x14">
            <control shapeId="2378" r:id="rId15" name="Check Box 330">
              <controlPr locked="0" defaultSize="0" autoFill="0" autoLine="0" autoPict="0">
                <anchor moveWithCells="1" sizeWithCells="1">
                  <from>
                    <xdr:col>11</xdr:col>
                    <xdr:colOff>19050</xdr:colOff>
                    <xdr:row>25</xdr:row>
                    <xdr:rowOff>171450</xdr:rowOff>
                  </from>
                  <to>
                    <xdr:col>12</xdr:col>
                    <xdr:colOff>57150</xdr:colOff>
                    <xdr:row>27</xdr:row>
                    <xdr:rowOff>38100</xdr:rowOff>
                  </to>
                </anchor>
              </controlPr>
            </control>
          </mc:Choice>
        </mc:AlternateContent>
        <mc:AlternateContent xmlns:mc="http://schemas.openxmlformats.org/markup-compatibility/2006">
          <mc:Choice Requires="x14">
            <control shapeId="2379" r:id="rId16" name="Check Box 331">
              <controlPr locked="0" defaultSize="0" autoFill="0" autoLine="0" autoPict="0">
                <anchor moveWithCells="1" sizeWithCells="1">
                  <from>
                    <xdr:col>11</xdr:col>
                    <xdr:colOff>19050</xdr:colOff>
                    <xdr:row>27</xdr:row>
                    <xdr:rowOff>171450</xdr:rowOff>
                  </from>
                  <to>
                    <xdr:col>12</xdr:col>
                    <xdr:colOff>57150</xdr:colOff>
                    <xdr:row>29</xdr:row>
                    <xdr:rowOff>19050</xdr:rowOff>
                  </to>
                </anchor>
              </controlPr>
            </control>
          </mc:Choice>
        </mc:AlternateContent>
        <mc:AlternateContent xmlns:mc="http://schemas.openxmlformats.org/markup-compatibility/2006">
          <mc:Choice Requires="x14">
            <control shapeId="2380" r:id="rId17" name="Check Box 332">
              <controlPr locked="0" defaultSize="0" autoFill="0" autoLine="0" autoPict="0">
                <anchor moveWithCells="1" sizeWithCells="1">
                  <from>
                    <xdr:col>11</xdr:col>
                    <xdr:colOff>19050</xdr:colOff>
                    <xdr:row>28</xdr:row>
                    <xdr:rowOff>171450</xdr:rowOff>
                  </from>
                  <to>
                    <xdr:col>12</xdr:col>
                    <xdr:colOff>57150</xdr:colOff>
                    <xdr:row>30</xdr:row>
                    <xdr:rowOff>38100</xdr:rowOff>
                  </to>
                </anchor>
              </controlPr>
            </control>
          </mc:Choice>
        </mc:AlternateContent>
        <mc:AlternateContent xmlns:mc="http://schemas.openxmlformats.org/markup-compatibility/2006">
          <mc:Choice Requires="x14">
            <control shapeId="2381" r:id="rId18" name="Check Box 333">
              <controlPr locked="0" defaultSize="0" autoFill="0" autoLine="0" autoPict="0">
                <anchor moveWithCells="1" sizeWithCells="1">
                  <from>
                    <xdr:col>11</xdr:col>
                    <xdr:colOff>19050</xdr:colOff>
                    <xdr:row>31</xdr:row>
                    <xdr:rowOff>171450</xdr:rowOff>
                  </from>
                  <to>
                    <xdr:col>12</xdr:col>
                    <xdr:colOff>38100</xdr:colOff>
                    <xdr:row>33</xdr:row>
                    <xdr:rowOff>0</xdr:rowOff>
                  </to>
                </anchor>
              </controlPr>
            </control>
          </mc:Choice>
        </mc:AlternateContent>
        <mc:AlternateContent xmlns:mc="http://schemas.openxmlformats.org/markup-compatibility/2006">
          <mc:Choice Requires="x14">
            <control shapeId="2382" r:id="rId19" name="Check Box 334">
              <controlPr locked="0" defaultSize="0" autoFill="0" autoLine="0" autoPict="0">
                <anchor moveWithCells="1" sizeWithCells="1">
                  <from>
                    <xdr:col>11</xdr:col>
                    <xdr:colOff>19050</xdr:colOff>
                    <xdr:row>26</xdr:row>
                    <xdr:rowOff>171450</xdr:rowOff>
                  </from>
                  <to>
                    <xdr:col>12</xdr:col>
                    <xdr:colOff>57150</xdr:colOff>
                    <xdr:row>28</xdr:row>
                    <xdr:rowOff>19050</xdr:rowOff>
                  </to>
                </anchor>
              </controlPr>
            </control>
          </mc:Choice>
        </mc:AlternateContent>
        <mc:AlternateContent xmlns:mc="http://schemas.openxmlformats.org/markup-compatibility/2006">
          <mc:Choice Requires="x14">
            <control shapeId="2383" r:id="rId20" name="Check Box 335">
              <controlPr locked="0" defaultSize="0" autoFill="0" autoLine="0" autoPict="0">
                <anchor moveWithCells="1" sizeWithCells="1">
                  <from>
                    <xdr:col>11</xdr:col>
                    <xdr:colOff>19050</xdr:colOff>
                    <xdr:row>33</xdr:row>
                    <xdr:rowOff>0</xdr:rowOff>
                  </from>
                  <to>
                    <xdr:col>12</xdr:col>
                    <xdr:colOff>57150</xdr:colOff>
                    <xdr:row>38</xdr:row>
                    <xdr:rowOff>0</xdr:rowOff>
                  </to>
                </anchor>
              </controlPr>
            </control>
          </mc:Choice>
        </mc:AlternateContent>
        <mc:AlternateContent xmlns:mc="http://schemas.openxmlformats.org/markup-compatibility/2006">
          <mc:Choice Requires="x14">
            <control shapeId="2443" r:id="rId21" name="Check Box 395">
              <controlPr defaultSize="0" autoFill="0" autoLine="0" autoPict="0">
                <anchor moveWithCells="1">
                  <from>
                    <xdr:col>2</xdr:col>
                    <xdr:colOff>19050</xdr:colOff>
                    <xdr:row>77</xdr:row>
                    <xdr:rowOff>76200</xdr:rowOff>
                  </from>
                  <to>
                    <xdr:col>3</xdr:col>
                    <xdr:colOff>95250</xdr:colOff>
                    <xdr:row>77</xdr:row>
                    <xdr:rowOff>285750</xdr:rowOff>
                  </to>
                </anchor>
              </controlPr>
            </control>
          </mc:Choice>
        </mc:AlternateContent>
        <mc:AlternateContent xmlns:mc="http://schemas.openxmlformats.org/markup-compatibility/2006">
          <mc:Choice Requires="x14">
            <control shapeId="2448" r:id="rId22" name="Check Box 400">
              <controlPr locked="0" defaultSize="0" autoFill="0" autoLine="0" autoPict="0">
                <anchor moveWithCells="1">
                  <from>
                    <xdr:col>2</xdr:col>
                    <xdr:colOff>19050</xdr:colOff>
                    <xdr:row>78</xdr:row>
                    <xdr:rowOff>95250</xdr:rowOff>
                  </from>
                  <to>
                    <xdr:col>3</xdr:col>
                    <xdr:colOff>95250</xdr:colOff>
                    <xdr:row>78</xdr:row>
                    <xdr:rowOff>323850</xdr:rowOff>
                  </to>
                </anchor>
              </controlPr>
            </control>
          </mc:Choice>
        </mc:AlternateContent>
        <mc:AlternateContent xmlns:mc="http://schemas.openxmlformats.org/markup-compatibility/2006">
          <mc:Choice Requires="x14">
            <control shapeId="2449" r:id="rId23" name="Check Box 401">
              <controlPr locked="0" defaultSize="0" autoFill="0" autoLine="0" autoPict="0">
                <anchor moveWithCells="1">
                  <from>
                    <xdr:col>2</xdr:col>
                    <xdr:colOff>19050</xdr:colOff>
                    <xdr:row>79</xdr:row>
                    <xdr:rowOff>95250</xdr:rowOff>
                  </from>
                  <to>
                    <xdr:col>3</xdr:col>
                    <xdr:colOff>95250</xdr:colOff>
                    <xdr:row>79</xdr:row>
                    <xdr:rowOff>304800</xdr:rowOff>
                  </to>
                </anchor>
              </controlPr>
            </control>
          </mc:Choice>
        </mc:AlternateContent>
        <mc:AlternateContent xmlns:mc="http://schemas.openxmlformats.org/markup-compatibility/2006">
          <mc:Choice Requires="x14">
            <control shapeId="2450" r:id="rId24" name="Check Box 402">
              <controlPr locked="0" defaultSize="0" autoFill="0" autoLine="0" autoPict="0">
                <anchor moveWithCells="1">
                  <from>
                    <xdr:col>2</xdr:col>
                    <xdr:colOff>19050</xdr:colOff>
                    <xdr:row>80</xdr:row>
                    <xdr:rowOff>19050</xdr:rowOff>
                  </from>
                  <to>
                    <xdr:col>3</xdr:col>
                    <xdr:colOff>95250</xdr:colOff>
                    <xdr:row>80</xdr:row>
                    <xdr:rowOff>247650</xdr:rowOff>
                  </to>
                </anchor>
              </controlPr>
            </control>
          </mc:Choice>
        </mc:AlternateContent>
        <mc:AlternateContent xmlns:mc="http://schemas.openxmlformats.org/markup-compatibility/2006">
          <mc:Choice Requires="x14">
            <control shapeId="2452" r:id="rId25" name="Check Box 404">
              <controlPr locked="0" defaultSize="0" autoFill="0" autoLine="0" autoPict="0">
                <anchor moveWithCells="1">
                  <from>
                    <xdr:col>13</xdr:col>
                    <xdr:colOff>38100</xdr:colOff>
                    <xdr:row>77</xdr:row>
                    <xdr:rowOff>19050</xdr:rowOff>
                  </from>
                  <to>
                    <xdr:col>14</xdr:col>
                    <xdr:colOff>57150</xdr:colOff>
                    <xdr:row>77</xdr:row>
                    <xdr:rowOff>228600</xdr:rowOff>
                  </to>
                </anchor>
              </controlPr>
            </control>
          </mc:Choice>
        </mc:AlternateContent>
        <mc:AlternateContent xmlns:mc="http://schemas.openxmlformats.org/markup-compatibility/2006">
          <mc:Choice Requires="x14">
            <control shapeId="2453" r:id="rId26" name="Check Box 405">
              <controlPr locked="0" defaultSize="0" autoFill="0" autoLine="0" autoPict="0">
                <anchor moveWithCells="1">
                  <from>
                    <xdr:col>13</xdr:col>
                    <xdr:colOff>57150</xdr:colOff>
                    <xdr:row>78</xdr:row>
                    <xdr:rowOff>19050</xdr:rowOff>
                  </from>
                  <to>
                    <xdr:col>15</xdr:col>
                    <xdr:colOff>0</xdr:colOff>
                    <xdr:row>78</xdr:row>
                    <xdr:rowOff>228600</xdr:rowOff>
                  </to>
                </anchor>
              </controlPr>
            </control>
          </mc:Choice>
        </mc:AlternateContent>
        <mc:AlternateContent xmlns:mc="http://schemas.openxmlformats.org/markup-compatibility/2006">
          <mc:Choice Requires="x14">
            <control shapeId="2454" r:id="rId27" name="Check Box 406">
              <controlPr locked="0" defaultSize="0" autoFill="0" autoLine="0" autoPict="0">
                <anchor moveWithCells="1">
                  <from>
                    <xdr:col>13</xdr:col>
                    <xdr:colOff>57150</xdr:colOff>
                    <xdr:row>79</xdr:row>
                    <xdr:rowOff>0</xdr:rowOff>
                  </from>
                  <to>
                    <xdr:col>15</xdr:col>
                    <xdr:colOff>0</xdr:colOff>
                    <xdr:row>79</xdr:row>
                    <xdr:rowOff>209550</xdr:rowOff>
                  </to>
                </anchor>
              </controlPr>
            </control>
          </mc:Choice>
        </mc:AlternateContent>
        <mc:AlternateContent xmlns:mc="http://schemas.openxmlformats.org/markup-compatibility/2006">
          <mc:Choice Requires="x14">
            <control shapeId="2455" r:id="rId28" name="Check Box 407">
              <controlPr locked="0" defaultSize="0" autoFill="0" autoLine="0" autoPict="0">
                <anchor moveWithCells="1">
                  <from>
                    <xdr:col>13</xdr:col>
                    <xdr:colOff>57150</xdr:colOff>
                    <xdr:row>80</xdr:row>
                    <xdr:rowOff>95250</xdr:rowOff>
                  </from>
                  <to>
                    <xdr:col>15</xdr:col>
                    <xdr:colOff>0</xdr:colOff>
                    <xdr:row>80</xdr:row>
                    <xdr:rowOff>323850</xdr:rowOff>
                  </to>
                </anchor>
              </controlPr>
            </control>
          </mc:Choice>
        </mc:AlternateContent>
        <mc:AlternateContent xmlns:mc="http://schemas.openxmlformats.org/markup-compatibility/2006">
          <mc:Choice Requires="x14">
            <control shapeId="2459" r:id="rId29" name="Check Box 411">
              <controlPr locked="0" defaultSize="0" autoFill="0" autoLine="0" autoPict="0">
                <anchor moveWithCells="1" sizeWithCells="1">
                  <from>
                    <xdr:col>12</xdr:col>
                    <xdr:colOff>19050</xdr:colOff>
                    <xdr:row>25</xdr:row>
                    <xdr:rowOff>171450</xdr:rowOff>
                  </from>
                  <to>
                    <xdr:col>13</xdr:col>
                    <xdr:colOff>0</xdr:colOff>
                    <xdr:row>27</xdr:row>
                    <xdr:rowOff>38100</xdr:rowOff>
                  </to>
                </anchor>
              </controlPr>
            </control>
          </mc:Choice>
        </mc:AlternateContent>
        <mc:AlternateContent xmlns:mc="http://schemas.openxmlformats.org/markup-compatibility/2006">
          <mc:Choice Requires="x14">
            <control shapeId="2460" r:id="rId30" name="Check Box 412">
              <controlPr locked="0" defaultSize="0" autoFill="0" autoLine="0" autoPict="0">
                <anchor moveWithCells="1" sizeWithCells="1">
                  <from>
                    <xdr:col>12</xdr:col>
                    <xdr:colOff>19050</xdr:colOff>
                    <xdr:row>27</xdr:row>
                    <xdr:rowOff>171450</xdr:rowOff>
                  </from>
                  <to>
                    <xdr:col>13</xdr:col>
                    <xdr:colOff>0</xdr:colOff>
                    <xdr:row>29</xdr:row>
                    <xdr:rowOff>19050</xdr:rowOff>
                  </to>
                </anchor>
              </controlPr>
            </control>
          </mc:Choice>
        </mc:AlternateContent>
        <mc:AlternateContent xmlns:mc="http://schemas.openxmlformats.org/markup-compatibility/2006">
          <mc:Choice Requires="x14">
            <control shapeId="2461" r:id="rId31" name="Check Box 413">
              <controlPr locked="0" defaultSize="0" autoFill="0" autoLine="0" autoPict="0">
                <anchor moveWithCells="1" sizeWithCells="1">
                  <from>
                    <xdr:col>12</xdr:col>
                    <xdr:colOff>19050</xdr:colOff>
                    <xdr:row>28</xdr:row>
                    <xdr:rowOff>171450</xdr:rowOff>
                  </from>
                  <to>
                    <xdr:col>13</xdr:col>
                    <xdr:colOff>0</xdr:colOff>
                    <xdr:row>30</xdr:row>
                    <xdr:rowOff>19050</xdr:rowOff>
                  </to>
                </anchor>
              </controlPr>
            </control>
          </mc:Choice>
        </mc:AlternateContent>
        <mc:AlternateContent xmlns:mc="http://schemas.openxmlformats.org/markup-compatibility/2006">
          <mc:Choice Requires="x14">
            <control shapeId="2462" r:id="rId32" name="Check Box 414">
              <controlPr locked="0" defaultSize="0" autoFill="0" autoLine="0" autoPict="0">
                <anchor moveWithCells="1" sizeWithCells="1">
                  <from>
                    <xdr:col>12</xdr:col>
                    <xdr:colOff>19050</xdr:colOff>
                    <xdr:row>32</xdr:row>
                    <xdr:rowOff>0</xdr:rowOff>
                  </from>
                  <to>
                    <xdr:col>13</xdr:col>
                    <xdr:colOff>0</xdr:colOff>
                    <xdr:row>33</xdr:row>
                    <xdr:rowOff>0</xdr:rowOff>
                  </to>
                </anchor>
              </controlPr>
            </control>
          </mc:Choice>
        </mc:AlternateContent>
        <mc:AlternateContent xmlns:mc="http://schemas.openxmlformats.org/markup-compatibility/2006">
          <mc:Choice Requires="x14">
            <control shapeId="2463" r:id="rId33" name="Check Box 415">
              <controlPr locked="0" defaultSize="0" autoFill="0" autoLine="0" autoPict="0">
                <anchor moveWithCells="1" sizeWithCells="1">
                  <from>
                    <xdr:col>12</xdr:col>
                    <xdr:colOff>19050</xdr:colOff>
                    <xdr:row>26</xdr:row>
                    <xdr:rowOff>171450</xdr:rowOff>
                  </from>
                  <to>
                    <xdr:col>13</xdr:col>
                    <xdr:colOff>0</xdr:colOff>
                    <xdr:row>28</xdr:row>
                    <xdr:rowOff>19050</xdr:rowOff>
                  </to>
                </anchor>
              </controlPr>
            </control>
          </mc:Choice>
        </mc:AlternateContent>
        <mc:AlternateContent xmlns:mc="http://schemas.openxmlformats.org/markup-compatibility/2006">
          <mc:Choice Requires="x14">
            <control shapeId="2464" r:id="rId34" name="Check Box 416">
              <controlPr locked="0" defaultSize="0" autoFill="0" autoLine="0" autoPict="0">
                <anchor moveWithCells="1" sizeWithCells="1">
                  <from>
                    <xdr:col>12</xdr:col>
                    <xdr:colOff>19050</xdr:colOff>
                    <xdr:row>33</xdr:row>
                    <xdr:rowOff>0</xdr:rowOff>
                  </from>
                  <to>
                    <xdr:col>13</xdr:col>
                    <xdr:colOff>0</xdr:colOff>
                    <xdr:row>37</xdr:row>
                    <xdr:rowOff>171450</xdr:rowOff>
                  </to>
                </anchor>
              </controlPr>
            </control>
          </mc:Choice>
        </mc:AlternateContent>
        <mc:AlternateContent xmlns:mc="http://schemas.openxmlformats.org/markup-compatibility/2006">
          <mc:Choice Requires="x14">
            <control shapeId="2468" r:id="rId35" name="Check Box 420">
              <controlPr locked="0" defaultSize="0" autoFill="0" autoLine="0" autoPict="0">
                <anchor moveWithCells="1" sizeWithCells="1">
                  <from>
                    <xdr:col>13</xdr:col>
                    <xdr:colOff>57150</xdr:colOff>
                    <xdr:row>25</xdr:row>
                    <xdr:rowOff>171450</xdr:rowOff>
                  </from>
                  <to>
                    <xdr:col>15</xdr:col>
                    <xdr:colOff>0</xdr:colOff>
                    <xdr:row>27</xdr:row>
                    <xdr:rowOff>38100</xdr:rowOff>
                  </to>
                </anchor>
              </controlPr>
            </control>
          </mc:Choice>
        </mc:AlternateContent>
        <mc:AlternateContent xmlns:mc="http://schemas.openxmlformats.org/markup-compatibility/2006">
          <mc:Choice Requires="x14">
            <control shapeId="2469" r:id="rId36" name="Check Box 421">
              <controlPr locked="0" defaultSize="0" autoFill="0" autoLine="0" autoPict="0">
                <anchor moveWithCells="1" sizeWithCells="1">
                  <from>
                    <xdr:col>13</xdr:col>
                    <xdr:colOff>57150</xdr:colOff>
                    <xdr:row>27</xdr:row>
                    <xdr:rowOff>171450</xdr:rowOff>
                  </from>
                  <to>
                    <xdr:col>15</xdr:col>
                    <xdr:colOff>0</xdr:colOff>
                    <xdr:row>29</xdr:row>
                    <xdr:rowOff>19050</xdr:rowOff>
                  </to>
                </anchor>
              </controlPr>
            </control>
          </mc:Choice>
        </mc:AlternateContent>
        <mc:AlternateContent xmlns:mc="http://schemas.openxmlformats.org/markup-compatibility/2006">
          <mc:Choice Requires="x14">
            <control shapeId="2470" r:id="rId37" name="Check Box 422">
              <controlPr locked="0" defaultSize="0" autoFill="0" autoLine="0" autoPict="0">
                <anchor moveWithCells="1" sizeWithCells="1">
                  <from>
                    <xdr:col>13</xdr:col>
                    <xdr:colOff>57150</xdr:colOff>
                    <xdr:row>28</xdr:row>
                    <xdr:rowOff>171450</xdr:rowOff>
                  </from>
                  <to>
                    <xdr:col>15</xdr:col>
                    <xdr:colOff>0</xdr:colOff>
                    <xdr:row>30</xdr:row>
                    <xdr:rowOff>19050</xdr:rowOff>
                  </to>
                </anchor>
              </controlPr>
            </control>
          </mc:Choice>
        </mc:AlternateContent>
        <mc:AlternateContent xmlns:mc="http://schemas.openxmlformats.org/markup-compatibility/2006">
          <mc:Choice Requires="x14">
            <control shapeId="2471" r:id="rId38" name="Check Box 423">
              <controlPr locked="0" defaultSize="0" autoFill="0" autoLine="0" autoPict="0">
                <anchor moveWithCells="1" sizeWithCells="1">
                  <from>
                    <xdr:col>13</xdr:col>
                    <xdr:colOff>57150</xdr:colOff>
                    <xdr:row>32</xdr:row>
                    <xdr:rowOff>19050</xdr:rowOff>
                  </from>
                  <to>
                    <xdr:col>15</xdr:col>
                    <xdr:colOff>0</xdr:colOff>
                    <xdr:row>32</xdr:row>
                    <xdr:rowOff>171450</xdr:rowOff>
                  </to>
                </anchor>
              </controlPr>
            </control>
          </mc:Choice>
        </mc:AlternateContent>
        <mc:AlternateContent xmlns:mc="http://schemas.openxmlformats.org/markup-compatibility/2006">
          <mc:Choice Requires="x14">
            <control shapeId="2472" r:id="rId39" name="Check Box 424">
              <controlPr locked="0" defaultSize="0" autoFill="0" autoLine="0" autoPict="0">
                <anchor moveWithCells="1" sizeWithCells="1">
                  <from>
                    <xdr:col>13</xdr:col>
                    <xdr:colOff>57150</xdr:colOff>
                    <xdr:row>26</xdr:row>
                    <xdr:rowOff>171450</xdr:rowOff>
                  </from>
                  <to>
                    <xdr:col>15</xdr:col>
                    <xdr:colOff>0</xdr:colOff>
                    <xdr:row>28</xdr:row>
                    <xdr:rowOff>19050</xdr:rowOff>
                  </to>
                </anchor>
              </controlPr>
            </control>
          </mc:Choice>
        </mc:AlternateContent>
        <mc:AlternateContent xmlns:mc="http://schemas.openxmlformats.org/markup-compatibility/2006">
          <mc:Choice Requires="x14">
            <control shapeId="2473" r:id="rId40" name="Check Box 425">
              <controlPr locked="0" defaultSize="0" autoFill="0" autoLine="0" autoPict="0">
                <anchor moveWithCells="1" sizeWithCells="1">
                  <from>
                    <xdr:col>13</xdr:col>
                    <xdr:colOff>57150</xdr:colOff>
                    <xdr:row>32</xdr:row>
                    <xdr:rowOff>171450</xdr:rowOff>
                  </from>
                  <to>
                    <xdr:col>15</xdr:col>
                    <xdr:colOff>0</xdr:colOff>
                    <xdr:row>37</xdr:row>
                    <xdr:rowOff>190500</xdr:rowOff>
                  </to>
                </anchor>
              </controlPr>
            </control>
          </mc:Choice>
        </mc:AlternateContent>
        <mc:AlternateContent xmlns:mc="http://schemas.openxmlformats.org/markup-compatibility/2006">
          <mc:Choice Requires="x14">
            <control shapeId="2517" r:id="rId41" name="Check Box 469">
              <controlPr locked="0" defaultSize="0" autoFill="0" autoLine="0" autoPict="0">
                <anchor moveWithCells="1" sizeWithCells="1">
                  <from>
                    <xdr:col>16</xdr:col>
                    <xdr:colOff>19050</xdr:colOff>
                    <xdr:row>52</xdr:row>
                    <xdr:rowOff>0</xdr:rowOff>
                  </from>
                  <to>
                    <xdr:col>17</xdr:col>
                    <xdr:colOff>57150</xdr:colOff>
                    <xdr:row>53</xdr:row>
                    <xdr:rowOff>19050</xdr:rowOff>
                  </to>
                </anchor>
              </controlPr>
            </control>
          </mc:Choice>
        </mc:AlternateContent>
        <mc:AlternateContent xmlns:mc="http://schemas.openxmlformats.org/markup-compatibility/2006">
          <mc:Choice Requires="x14">
            <control shapeId="2533" r:id="rId42" name="Check Box 485">
              <controlPr locked="0" defaultSize="0" autoFill="0" autoLine="0" autoPict="0">
                <anchor moveWithCells="1" sizeWithCells="1">
                  <from>
                    <xdr:col>11</xdr:col>
                    <xdr:colOff>19050</xdr:colOff>
                    <xdr:row>29</xdr:row>
                    <xdr:rowOff>171450</xdr:rowOff>
                  </from>
                  <to>
                    <xdr:col>12</xdr:col>
                    <xdr:colOff>57150</xdr:colOff>
                    <xdr:row>31</xdr:row>
                    <xdr:rowOff>19050</xdr:rowOff>
                  </to>
                </anchor>
              </controlPr>
            </control>
          </mc:Choice>
        </mc:AlternateContent>
        <mc:AlternateContent xmlns:mc="http://schemas.openxmlformats.org/markup-compatibility/2006">
          <mc:Choice Requires="x14">
            <control shapeId="2534" r:id="rId43" name="Check Box 486">
              <controlPr locked="0" defaultSize="0" autoFill="0" autoLine="0" autoPict="0">
                <anchor moveWithCells="1" sizeWithCells="1">
                  <from>
                    <xdr:col>12</xdr:col>
                    <xdr:colOff>19050</xdr:colOff>
                    <xdr:row>29</xdr:row>
                    <xdr:rowOff>171450</xdr:rowOff>
                  </from>
                  <to>
                    <xdr:col>13</xdr:col>
                    <xdr:colOff>38100</xdr:colOff>
                    <xdr:row>31</xdr:row>
                    <xdr:rowOff>38100</xdr:rowOff>
                  </to>
                </anchor>
              </controlPr>
            </control>
          </mc:Choice>
        </mc:AlternateContent>
        <mc:AlternateContent xmlns:mc="http://schemas.openxmlformats.org/markup-compatibility/2006">
          <mc:Choice Requires="x14">
            <control shapeId="2535" r:id="rId44" name="Check Box 487">
              <controlPr locked="0" defaultSize="0" autoFill="0" autoLine="0" autoPict="0">
                <anchor moveWithCells="1" sizeWithCells="1">
                  <from>
                    <xdr:col>13</xdr:col>
                    <xdr:colOff>57150</xdr:colOff>
                    <xdr:row>29</xdr:row>
                    <xdr:rowOff>171450</xdr:rowOff>
                  </from>
                  <to>
                    <xdr:col>15</xdr:col>
                    <xdr:colOff>0</xdr:colOff>
                    <xdr:row>31</xdr:row>
                    <xdr:rowOff>19050</xdr:rowOff>
                  </to>
                </anchor>
              </controlPr>
            </control>
          </mc:Choice>
        </mc:AlternateContent>
        <mc:AlternateContent xmlns:mc="http://schemas.openxmlformats.org/markup-compatibility/2006">
          <mc:Choice Requires="x14">
            <control shapeId="2580" r:id="rId45" name="Check Box 532">
              <controlPr locked="0" defaultSize="0" autoFill="0" autoLine="0" autoPict="0">
                <anchor moveWithCells="1" sizeWithCells="1">
                  <from>
                    <xdr:col>3</xdr:col>
                    <xdr:colOff>0</xdr:colOff>
                    <xdr:row>55</xdr:row>
                    <xdr:rowOff>133350</xdr:rowOff>
                  </from>
                  <to>
                    <xdr:col>4</xdr:col>
                    <xdr:colOff>95250</xdr:colOff>
                    <xdr:row>57</xdr:row>
                    <xdr:rowOff>19050</xdr:rowOff>
                  </to>
                </anchor>
              </controlPr>
            </control>
          </mc:Choice>
        </mc:AlternateContent>
        <mc:AlternateContent xmlns:mc="http://schemas.openxmlformats.org/markup-compatibility/2006">
          <mc:Choice Requires="x14">
            <control shapeId="2586" r:id="rId46" name="Option Button 538">
              <controlPr defaultSize="0" autoFill="0" autoLine="0" autoPict="0">
                <anchor moveWithCells="1">
                  <from>
                    <xdr:col>17</xdr:col>
                    <xdr:colOff>304800</xdr:colOff>
                    <xdr:row>54</xdr:row>
                    <xdr:rowOff>152400</xdr:rowOff>
                  </from>
                  <to>
                    <xdr:col>18</xdr:col>
                    <xdr:colOff>1352550</xdr:colOff>
                    <xdr:row>55</xdr:row>
                    <xdr:rowOff>171450</xdr:rowOff>
                  </to>
                </anchor>
              </controlPr>
            </control>
          </mc:Choice>
        </mc:AlternateContent>
        <mc:AlternateContent xmlns:mc="http://schemas.openxmlformats.org/markup-compatibility/2006">
          <mc:Choice Requires="x14">
            <control shapeId="2587" r:id="rId47" name="Option Button 539">
              <controlPr defaultSize="0" autoFill="0" autoLine="0" autoPict="0">
                <anchor moveWithCells="1">
                  <from>
                    <xdr:col>17</xdr:col>
                    <xdr:colOff>304800</xdr:colOff>
                    <xdr:row>53</xdr:row>
                    <xdr:rowOff>152400</xdr:rowOff>
                  </from>
                  <to>
                    <xdr:col>18</xdr:col>
                    <xdr:colOff>1352550</xdr:colOff>
                    <xdr:row>54</xdr:row>
                    <xdr:rowOff>171450</xdr:rowOff>
                  </to>
                </anchor>
              </controlPr>
            </control>
          </mc:Choice>
        </mc:AlternateContent>
        <mc:AlternateContent xmlns:mc="http://schemas.openxmlformats.org/markup-compatibility/2006">
          <mc:Choice Requires="x14">
            <control shapeId="2588" r:id="rId48" name="Check Box 540">
              <controlPr defaultSize="0" autoFill="0" autoLine="0" autoPict="0">
                <anchor moveWithCells="1" sizeWithCells="1">
                  <from>
                    <xdr:col>18</xdr:col>
                    <xdr:colOff>990600</xdr:colOff>
                    <xdr:row>55</xdr:row>
                    <xdr:rowOff>95250</xdr:rowOff>
                  </from>
                  <to>
                    <xdr:col>19</xdr:col>
                    <xdr:colOff>95250</xdr:colOff>
                    <xdr:row>57</xdr:row>
                    <xdr:rowOff>38100</xdr:rowOff>
                  </to>
                </anchor>
              </controlPr>
            </control>
          </mc:Choice>
        </mc:AlternateContent>
        <mc:AlternateContent xmlns:mc="http://schemas.openxmlformats.org/markup-compatibility/2006">
          <mc:Choice Requires="x14">
            <control shapeId="2589" r:id="rId49" name="Check Box 541">
              <controlPr defaultSize="0" autoFill="0" autoLine="0" autoPict="0">
                <anchor moveWithCells="1" sizeWithCells="1">
                  <from>
                    <xdr:col>18</xdr:col>
                    <xdr:colOff>990600</xdr:colOff>
                    <xdr:row>56</xdr:row>
                    <xdr:rowOff>95250</xdr:rowOff>
                  </from>
                  <to>
                    <xdr:col>19</xdr:col>
                    <xdr:colOff>95250</xdr:colOff>
                    <xdr:row>58</xdr:row>
                    <xdr:rowOff>19050</xdr:rowOff>
                  </to>
                </anchor>
              </controlPr>
            </control>
          </mc:Choice>
        </mc:AlternateContent>
        <mc:AlternateContent xmlns:mc="http://schemas.openxmlformats.org/markup-compatibility/2006">
          <mc:Choice Requires="x14">
            <control shapeId="2635" r:id="rId50" name="Check Box 587">
              <controlPr locked="0" defaultSize="0" autoFill="0" autoLine="0" autoPict="0">
                <anchor moveWithCells="1" sizeWithCells="1">
                  <from>
                    <xdr:col>16</xdr:col>
                    <xdr:colOff>19050</xdr:colOff>
                    <xdr:row>33</xdr:row>
                    <xdr:rowOff>0</xdr:rowOff>
                  </from>
                  <to>
                    <xdr:col>17</xdr:col>
                    <xdr:colOff>57150</xdr:colOff>
                    <xdr:row>38</xdr:row>
                    <xdr:rowOff>0</xdr:rowOff>
                  </to>
                </anchor>
              </controlPr>
            </control>
          </mc:Choice>
        </mc:AlternateContent>
        <mc:AlternateContent xmlns:mc="http://schemas.openxmlformats.org/markup-compatibility/2006">
          <mc:Choice Requires="x14">
            <control shapeId="2637" r:id="rId51" name="Check Box 589">
              <controlPr locked="0" defaultSize="0" autoFill="0" autoLine="0" autoPict="0">
                <anchor moveWithCells="1" sizeWithCells="1">
                  <from>
                    <xdr:col>16</xdr:col>
                    <xdr:colOff>19050</xdr:colOff>
                    <xdr:row>32</xdr:row>
                    <xdr:rowOff>19050</xdr:rowOff>
                  </from>
                  <to>
                    <xdr:col>17</xdr:col>
                    <xdr:colOff>57150</xdr:colOff>
                    <xdr:row>33</xdr:row>
                    <xdr:rowOff>0</xdr:rowOff>
                  </to>
                </anchor>
              </controlPr>
            </control>
          </mc:Choice>
        </mc:AlternateContent>
        <mc:AlternateContent xmlns:mc="http://schemas.openxmlformats.org/markup-compatibility/2006">
          <mc:Choice Requires="x14">
            <control shapeId="2656" r:id="rId52" name="Check Box 608">
              <controlPr locked="0" defaultSize="0" autoFill="0" autoLine="0" autoPict="0">
                <anchor moveWithCells="1" sizeWithCells="1">
                  <from>
                    <xdr:col>3</xdr:col>
                    <xdr:colOff>0</xdr:colOff>
                    <xdr:row>31</xdr:row>
                    <xdr:rowOff>19050</xdr:rowOff>
                  </from>
                  <to>
                    <xdr:col>4</xdr:col>
                    <xdr:colOff>95250</xdr:colOff>
                    <xdr:row>32</xdr:row>
                    <xdr:rowOff>19050</xdr:rowOff>
                  </to>
                </anchor>
              </controlPr>
            </control>
          </mc:Choice>
        </mc:AlternateContent>
        <mc:AlternateContent xmlns:mc="http://schemas.openxmlformats.org/markup-compatibility/2006">
          <mc:Choice Requires="x14">
            <control shapeId="2657" r:id="rId53" name="Check Box 609">
              <controlPr locked="0" defaultSize="0" autoFill="0" autoLine="0" autoPict="0">
                <anchor moveWithCells="1" sizeWithCells="1">
                  <from>
                    <xdr:col>3</xdr:col>
                    <xdr:colOff>0</xdr:colOff>
                    <xdr:row>32</xdr:row>
                    <xdr:rowOff>0</xdr:rowOff>
                  </from>
                  <to>
                    <xdr:col>4</xdr:col>
                    <xdr:colOff>95250</xdr:colOff>
                    <xdr:row>33</xdr:row>
                    <xdr:rowOff>0</xdr:rowOff>
                  </to>
                </anchor>
              </controlPr>
            </control>
          </mc:Choice>
        </mc:AlternateContent>
        <mc:AlternateContent xmlns:mc="http://schemas.openxmlformats.org/markup-compatibility/2006">
          <mc:Choice Requires="x14">
            <control shapeId="2658" r:id="rId54" name="Check Box 610">
              <controlPr locked="0" defaultSize="0" autoFill="0" autoLine="0" autoPict="0">
                <anchor moveWithCells="1" sizeWithCells="1">
                  <from>
                    <xdr:col>3</xdr:col>
                    <xdr:colOff>0</xdr:colOff>
                    <xdr:row>37</xdr:row>
                    <xdr:rowOff>19050</xdr:rowOff>
                  </from>
                  <to>
                    <xdr:col>4</xdr:col>
                    <xdr:colOff>95250</xdr:colOff>
                    <xdr:row>38</xdr:row>
                    <xdr:rowOff>38100</xdr:rowOff>
                  </to>
                </anchor>
              </controlPr>
            </control>
          </mc:Choice>
        </mc:AlternateContent>
        <mc:AlternateContent xmlns:mc="http://schemas.openxmlformats.org/markup-compatibility/2006">
          <mc:Choice Requires="x14">
            <control shapeId="2659" r:id="rId55" name="Check Box 611">
              <controlPr locked="0" defaultSize="0" autoFill="0" autoLine="0" autoPict="0">
                <anchor moveWithCells="1" sizeWithCells="1">
                  <from>
                    <xdr:col>3</xdr:col>
                    <xdr:colOff>0</xdr:colOff>
                    <xdr:row>40</xdr:row>
                    <xdr:rowOff>171450</xdr:rowOff>
                  </from>
                  <to>
                    <xdr:col>4</xdr:col>
                    <xdr:colOff>95250</xdr:colOff>
                    <xdr:row>42</xdr:row>
                    <xdr:rowOff>19050</xdr:rowOff>
                  </to>
                </anchor>
              </controlPr>
            </control>
          </mc:Choice>
        </mc:AlternateContent>
        <mc:AlternateContent xmlns:mc="http://schemas.openxmlformats.org/markup-compatibility/2006">
          <mc:Choice Requires="x14">
            <control shapeId="2669" r:id="rId56" name="Check Box 621">
              <controlPr locked="0" defaultSize="0" autoFill="0" autoLine="0" autoPict="0">
                <anchor moveWithCells="1" sizeWithCells="1">
                  <from>
                    <xdr:col>11</xdr:col>
                    <xdr:colOff>19050</xdr:colOff>
                    <xdr:row>30</xdr:row>
                    <xdr:rowOff>190500</xdr:rowOff>
                  </from>
                  <to>
                    <xdr:col>12</xdr:col>
                    <xdr:colOff>57150</xdr:colOff>
                    <xdr:row>32</xdr:row>
                    <xdr:rowOff>0</xdr:rowOff>
                  </to>
                </anchor>
              </controlPr>
            </control>
          </mc:Choice>
        </mc:AlternateContent>
        <mc:AlternateContent xmlns:mc="http://schemas.openxmlformats.org/markup-compatibility/2006">
          <mc:Choice Requires="x14">
            <control shapeId="2670" r:id="rId57" name="Check Box 622">
              <controlPr locked="0" defaultSize="0" autoFill="0" autoLine="0" autoPict="0">
                <anchor moveWithCells="1" sizeWithCells="1">
                  <from>
                    <xdr:col>12</xdr:col>
                    <xdr:colOff>19050</xdr:colOff>
                    <xdr:row>30</xdr:row>
                    <xdr:rowOff>209550</xdr:rowOff>
                  </from>
                  <to>
                    <xdr:col>13</xdr:col>
                    <xdr:colOff>0</xdr:colOff>
                    <xdr:row>31</xdr:row>
                    <xdr:rowOff>171450</xdr:rowOff>
                  </to>
                </anchor>
              </controlPr>
            </control>
          </mc:Choice>
        </mc:AlternateContent>
        <mc:AlternateContent xmlns:mc="http://schemas.openxmlformats.org/markup-compatibility/2006">
          <mc:Choice Requires="x14">
            <control shapeId="2671" r:id="rId58" name="Check Box 623">
              <controlPr locked="0" defaultSize="0" autoFill="0" autoLine="0" autoPict="0">
                <anchor moveWithCells="1" sizeWithCells="1">
                  <from>
                    <xdr:col>13</xdr:col>
                    <xdr:colOff>57150</xdr:colOff>
                    <xdr:row>31</xdr:row>
                    <xdr:rowOff>0</xdr:rowOff>
                  </from>
                  <to>
                    <xdr:col>15</xdr:col>
                    <xdr:colOff>0</xdr:colOff>
                    <xdr:row>31</xdr:row>
                    <xdr:rowOff>171450</xdr:rowOff>
                  </to>
                </anchor>
              </controlPr>
            </control>
          </mc:Choice>
        </mc:AlternateContent>
        <mc:AlternateContent xmlns:mc="http://schemas.openxmlformats.org/markup-compatibility/2006">
          <mc:Choice Requires="x14">
            <control shapeId="2672" r:id="rId59" name="Check Box 624">
              <controlPr locked="0" defaultSize="0" autoFill="0" autoLine="0" autoPict="0">
                <anchor moveWithCells="1" sizeWithCells="1">
                  <from>
                    <xdr:col>11</xdr:col>
                    <xdr:colOff>19050</xdr:colOff>
                    <xdr:row>41</xdr:row>
                    <xdr:rowOff>19050</xdr:rowOff>
                  </from>
                  <to>
                    <xdr:col>12</xdr:col>
                    <xdr:colOff>57150</xdr:colOff>
                    <xdr:row>42</xdr:row>
                    <xdr:rowOff>38100</xdr:rowOff>
                  </to>
                </anchor>
              </controlPr>
            </control>
          </mc:Choice>
        </mc:AlternateContent>
        <mc:AlternateContent xmlns:mc="http://schemas.openxmlformats.org/markup-compatibility/2006">
          <mc:Choice Requires="x14">
            <control shapeId="2673" r:id="rId60" name="Check Box 625">
              <controlPr locked="0" defaultSize="0" autoFill="0" autoLine="0" autoPict="0">
                <anchor moveWithCells="1" sizeWithCells="1">
                  <from>
                    <xdr:col>12</xdr:col>
                    <xdr:colOff>19050</xdr:colOff>
                    <xdr:row>41</xdr:row>
                    <xdr:rowOff>19050</xdr:rowOff>
                  </from>
                  <to>
                    <xdr:col>13</xdr:col>
                    <xdr:colOff>0</xdr:colOff>
                    <xdr:row>42</xdr:row>
                    <xdr:rowOff>19050</xdr:rowOff>
                  </to>
                </anchor>
              </controlPr>
            </control>
          </mc:Choice>
        </mc:AlternateContent>
        <mc:AlternateContent xmlns:mc="http://schemas.openxmlformats.org/markup-compatibility/2006">
          <mc:Choice Requires="x14">
            <control shapeId="2674" r:id="rId61" name="Check Box 626">
              <controlPr locked="0" defaultSize="0" autoFill="0" autoLine="0" autoPict="0">
                <anchor moveWithCells="1" sizeWithCells="1">
                  <from>
                    <xdr:col>13</xdr:col>
                    <xdr:colOff>57150</xdr:colOff>
                    <xdr:row>41</xdr:row>
                    <xdr:rowOff>38100</xdr:rowOff>
                  </from>
                  <to>
                    <xdr:col>15</xdr:col>
                    <xdr:colOff>0</xdr:colOff>
                    <xdr:row>42</xdr:row>
                    <xdr:rowOff>19050</xdr:rowOff>
                  </to>
                </anchor>
              </controlPr>
            </control>
          </mc:Choice>
        </mc:AlternateContent>
        <mc:AlternateContent xmlns:mc="http://schemas.openxmlformats.org/markup-compatibility/2006">
          <mc:Choice Requires="x14">
            <control shapeId="2676" r:id="rId62" name="Check Box 628">
              <controlPr locked="0" defaultSize="0" autoFill="0" autoLine="0" autoPict="0">
                <anchor moveWithCells="1" sizeWithCells="1">
                  <from>
                    <xdr:col>3</xdr:col>
                    <xdr:colOff>0</xdr:colOff>
                    <xdr:row>41</xdr:row>
                    <xdr:rowOff>171450</xdr:rowOff>
                  </from>
                  <to>
                    <xdr:col>4</xdr:col>
                    <xdr:colOff>95250</xdr:colOff>
                    <xdr:row>43</xdr:row>
                    <xdr:rowOff>19050</xdr:rowOff>
                  </to>
                </anchor>
              </controlPr>
            </control>
          </mc:Choice>
        </mc:AlternateContent>
        <mc:AlternateContent xmlns:mc="http://schemas.openxmlformats.org/markup-compatibility/2006">
          <mc:Choice Requires="x14">
            <control shapeId="2679" r:id="rId63" name="Check Box 631">
              <controlPr locked="0" defaultSize="0" autoFill="0" autoLine="0" autoPict="0">
                <anchor moveWithCells="1" sizeWithCells="1">
                  <from>
                    <xdr:col>3</xdr:col>
                    <xdr:colOff>0</xdr:colOff>
                    <xdr:row>43</xdr:row>
                    <xdr:rowOff>0</xdr:rowOff>
                  </from>
                  <to>
                    <xdr:col>4</xdr:col>
                    <xdr:colOff>95250</xdr:colOff>
                    <xdr:row>43</xdr:row>
                    <xdr:rowOff>171450</xdr:rowOff>
                  </to>
                </anchor>
              </controlPr>
            </control>
          </mc:Choice>
        </mc:AlternateContent>
        <mc:AlternateContent xmlns:mc="http://schemas.openxmlformats.org/markup-compatibility/2006">
          <mc:Choice Requires="x14">
            <control shapeId="2682" r:id="rId64" name="Check Box 634">
              <controlPr locked="0" defaultSize="0" autoFill="0" autoLine="0" autoPict="0">
                <anchor moveWithCells="1" sizeWithCells="1">
                  <from>
                    <xdr:col>3</xdr:col>
                    <xdr:colOff>0</xdr:colOff>
                    <xdr:row>44</xdr:row>
                    <xdr:rowOff>0</xdr:rowOff>
                  </from>
                  <to>
                    <xdr:col>4</xdr:col>
                    <xdr:colOff>95250</xdr:colOff>
                    <xdr:row>49</xdr:row>
                    <xdr:rowOff>0</xdr:rowOff>
                  </to>
                </anchor>
              </controlPr>
            </control>
          </mc:Choice>
        </mc:AlternateContent>
        <mc:AlternateContent xmlns:mc="http://schemas.openxmlformats.org/markup-compatibility/2006">
          <mc:Choice Requires="x14">
            <control shapeId="2685" r:id="rId65" name="Check Box 637">
              <controlPr locked="0" defaultSize="0" autoFill="0" autoLine="0" autoPict="0">
                <anchor moveWithCells="1" sizeWithCells="1">
                  <from>
                    <xdr:col>11</xdr:col>
                    <xdr:colOff>19050</xdr:colOff>
                    <xdr:row>41</xdr:row>
                    <xdr:rowOff>171450</xdr:rowOff>
                  </from>
                  <to>
                    <xdr:col>12</xdr:col>
                    <xdr:colOff>57150</xdr:colOff>
                    <xdr:row>43</xdr:row>
                    <xdr:rowOff>19050</xdr:rowOff>
                  </to>
                </anchor>
              </controlPr>
            </control>
          </mc:Choice>
        </mc:AlternateContent>
        <mc:AlternateContent xmlns:mc="http://schemas.openxmlformats.org/markup-compatibility/2006">
          <mc:Choice Requires="x14">
            <control shapeId="2686" r:id="rId66" name="Check Box 638">
              <controlPr locked="0" defaultSize="0" autoFill="0" autoLine="0" autoPict="0">
                <anchor moveWithCells="1" sizeWithCells="1">
                  <from>
                    <xdr:col>12</xdr:col>
                    <xdr:colOff>19050</xdr:colOff>
                    <xdr:row>42</xdr:row>
                    <xdr:rowOff>0</xdr:rowOff>
                  </from>
                  <to>
                    <xdr:col>13</xdr:col>
                    <xdr:colOff>0</xdr:colOff>
                    <xdr:row>43</xdr:row>
                    <xdr:rowOff>0</xdr:rowOff>
                  </to>
                </anchor>
              </controlPr>
            </control>
          </mc:Choice>
        </mc:AlternateContent>
        <mc:AlternateContent xmlns:mc="http://schemas.openxmlformats.org/markup-compatibility/2006">
          <mc:Choice Requires="x14">
            <control shapeId="2687" r:id="rId67" name="Check Box 639">
              <controlPr locked="0" defaultSize="0" autoFill="0" autoLine="0" autoPict="0">
                <anchor moveWithCells="1" sizeWithCells="1">
                  <from>
                    <xdr:col>13</xdr:col>
                    <xdr:colOff>57150</xdr:colOff>
                    <xdr:row>42</xdr:row>
                    <xdr:rowOff>19050</xdr:rowOff>
                  </from>
                  <to>
                    <xdr:col>15</xdr:col>
                    <xdr:colOff>0</xdr:colOff>
                    <xdr:row>42</xdr:row>
                    <xdr:rowOff>171450</xdr:rowOff>
                  </to>
                </anchor>
              </controlPr>
            </control>
          </mc:Choice>
        </mc:AlternateContent>
        <mc:AlternateContent xmlns:mc="http://schemas.openxmlformats.org/markup-compatibility/2006">
          <mc:Choice Requires="x14">
            <control shapeId="2688" r:id="rId68" name="Check Box 640">
              <controlPr locked="0" defaultSize="0" autoFill="0" autoLine="0" autoPict="0">
                <anchor moveWithCells="1" sizeWithCells="1">
                  <from>
                    <xdr:col>11</xdr:col>
                    <xdr:colOff>19050</xdr:colOff>
                    <xdr:row>42</xdr:row>
                    <xdr:rowOff>171450</xdr:rowOff>
                  </from>
                  <to>
                    <xdr:col>12</xdr:col>
                    <xdr:colOff>57150</xdr:colOff>
                    <xdr:row>44</xdr:row>
                    <xdr:rowOff>0</xdr:rowOff>
                  </to>
                </anchor>
              </controlPr>
            </control>
          </mc:Choice>
        </mc:AlternateContent>
        <mc:AlternateContent xmlns:mc="http://schemas.openxmlformats.org/markup-compatibility/2006">
          <mc:Choice Requires="x14">
            <control shapeId="2689" r:id="rId69" name="Check Box 641">
              <controlPr locked="0" defaultSize="0" autoFill="0" autoLine="0" autoPict="0">
                <anchor moveWithCells="1" sizeWithCells="1">
                  <from>
                    <xdr:col>12</xdr:col>
                    <xdr:colOff>19050</xdr:colOff>
                    <xdr:row>42</xdr:row>
                    <xdr:rowOff>171450</xdr:rowOff>
                  </from>
                  <to>
                    <xdr:col>13</xdr:col>
                    <xdr:colOff>0</xdr:colOff>
                    <xdr:row>43</xdr:row>
                    <xdr:rowOff>171450</xdr:rowOff>
                  </to>
                </anchor>
              </controlPr>
            </control>
          </mc:Choice>
        </mc:AlternateContent>
        <mc:AlternateContent xmlns:mc="http://schemas.openxmlformats.org/markup-compatibility/2006">
          <mc:Choice Requires="x14">
            <control shapeId="2690" r:id="rId70" name="Check Box 642">
              <controlPr locked="0" defaultSize="0" autoFill="0" autoLine="0" autoPict="0">
                <anchor moveWithCells="1" sizeWithCells="1">
                  <from>
                    <xdr:col>13</xdr:col>
                    <xdr:colOff>57150</xdr:colOff>
                    <xdr:row>43</xdr:row>
                    <xdr:rowOff>0</xdr:rowOff>
                  </from>
                  <to>
                    <xdr:col>15</xdr:col>
                    <xdr:colOff>0</xdr:colOff>
                    <xdr:row>43</xdr:row>
                    <xdr:rowOff>171450</xdr:rowOff>
                  </to>
                </anchor>
              </controlPr>
            </control>
          </mc:Choice>
        </mc:AlternateContent>
        <mc:AlternateContent xmlns:mc="http://schemas.openxmlformats.org/markup-compatibility/2006">
          <mc:Choice Requires="x14">
            <control shapeId="2707" r:id="rId71" name="Check Box 659">
              <controlPr locked="0" defaultSize="0" autoFill="0" autoLine="0" autoPict="0">
                <anchor moveWithCells="1" sizeWithCells="1">
                  <from>
                    <xdr:col>3</xdr:col>
                    <xdr:colOff>0</xdr:colOff>
                    <xdr:row>52</xdr:row>
                    <xdr:rowOff>171450</xdr:rowOff>
                  </from>
                  <to>
                    <xdr:col>4</xdr:col>
                    <xdr:colOff>95250</xdr:colOff>
                    <xdr:row>54</xdr:row>
                    <xdr:rowOff>0</xdr:rowOff>
                  </to>
                </anchor>
              </controlPr>
            </control>
          </mc:Choice>
        </mc:AlternateContent>
        <mc:AlternateContent xmlns:mc="http://schemas.openxmlformats.org/markup-compatibility/2006">
          <mc:Choice Requires="x14">
            <control shapeId="2709" r:id="rId72" name="Check Box 661">
              <controlPr locked="0" defaultSize="0" autoFill="0" autoLine="0" autoPict="0">
                <anchor moveWithCells="1" sizeWithCells="1">
                  <from>
                    <xdr:col>3</xdr:col>
                    <xdr:colOff>0</xdr:colOff>
                    <xdr:row>52</xdr:row>
                    <xdr:rowOff>0</xdr:rowOff>
                  </from>
                  <to>
                    <xdr:col>4</xdr:col>
                    <xdr:colOff>95250</xdr:colOff>
                    <xdr:row>53</xdr:row>
                    <xdr:rowOff>0</xdr:rowOff>
                  </to>
                </anchor>
              </controlPr>
            </control>
          </mc:Choice>
        </mc:AlternateContent>
        <mc:AlternateContent xmlns:mc="http://schemas.openxmlformats.org/markup-compatibility/2006">
          <mc:Choice Requires="x14">
            <control shapeId="2718" r:id="rId73" name="Check Box 670">
              <controlPr locked="0" defaultSize="0" autoFill="0" autoLine="0" autoPict="0">
                <anchor moveWithCells="1" sizeWithCells="1">
                  <from>
                    <xdr:col>16</xdr:col>
                    <xdr:colOff>19050</xdr:colOff>
                    <xdr:row>44</xdr:row>
                    <xdr:rowOff>0</xdr:rowOff>
                  </from>
                  <to>
                    <xdr:col>17</xdr:col>
                    <xdr:colOff>57150</xdr:colOff>
                    <xdr:row>48</xdr:row>
                    <xdr:rowOff>171450</xdr:rowOff>
                  </to>
                </anchor>
              </controlPr>
            </control>
          </mc:Choice>
        </mc:AlternateContent>
        <mc:AlternateContent xmlns:mc="http://schemas.openxmlformats.org/markup-compatibility/2006">
          <mc:Choice Requires="x14">
            <control shapeId="2725" r:id="rId74" name="Check Box 677">
              <controlPr locked="0" defaultSize="0" autoFill="0" autoLine="0" autoPict="0">
                <anchor moveWithCells="1" sizeWithCells="1">
                  <from>
                    <xdr:col>11</xdr:col>
                    <xdr:colOff>38100</xdr:colOff>
                    <xdr:row>44</xdr:row>
                    <xdr:rowOff>0</xdr:rowOff>
                  </from>
                  <to>
                    <xdr:col>12</xdr:col>
                    <xdr:colOff>57150</xdr:colOff>
                    <xdr:row>49</xdr:row>
                    <xdr:rowOff>0</xdr:rowOff>
                  </to>
                </anchor>
              </controlPr>
            </control>
          </mc:Choice>
        </mc:AlternateContent>
        <mc:AlternateContent xmlns:mc="http://schemas.openxmlformats.org/markup-compatibility/2006">
          <mc:Choice Requires="x14">
            <control shapeId="2726" r:id="rId75" name="Check Box 678">
              <controlPr locked="0" defaultSize="0" autoFill="0" autoLine="0" autoPict="0">
                <anchor moveWithCells="1" sizeWithCells="1">
                  <from>
                    <xdr:col>12</xdr:col>
                    <xdr:colOff>0</xdr:colOff>
                    <xdr:row>44</xdr:row>
                    <xdr:rowOff>0</xdr:rowOff>
                  </from>
                  <to>
                    <xdr:col>13</xdr:col>
                    <xdr:colOff>57150</xdr:colOff>
                    <xdr:row>49</xdr:row>
                    <xdr:rowOff>0</xdr:rowOff>
                  </to>
                </anchor>
              </controlPr>
            </control>
          </mc:Choice>
        </mc:AlternateContent>
        <mc:AlternateContent xmlns:mc="http://schemas.openxmlformats.org/markup-compatibility/2006">
          <mc:Choice Requires="x14">
            <control shapeId="2727" r:id="rId76" name="Check Box 679">
              <controlPr locked="0" defaultSize="0" autoFill="0" autoLine="0" autoPict="0">
                <anchor moveWithCells="1" sizeWithCells="1">
                  <from>
                    <xdr:col>13</xdr:col>
                    <xdr:colOff>57150</xdr:colOff>
                    <xdr:row>44</xdr:row>
                    <xdr:rowOff>0</xdr:rowOff>
                  </from>
                  <to>
                    <xdr:col>15</xdr:col>
                    <xdr:colOff>19050</xdr:colOff>
                    <xdr:row>49</xdr:row>
                    <xdr:rowOff>0</xdr:rowOff>
                  </to>
                </anchor>
              </controlPr>
            </control>
          </mc:Choice>
        </mc:AlternateContent>
        <mc:AlternateContent xmlns:mc="http://schemas.openxmlformats.org/markup-compatibility/2006">
          <mc:Choice Requires="x14">
            <control shapeId="2728" r:id="rId77" name="Check Box 680">
              <controlPr locked="0" defaultSize="0" autoFill="0" autoLine="0" autoPict="0">
                <anchor moveWithCells="1" sizeWithCells="1">
                  <from>
                    <xdr:col>11</xdr:col>
                    <xdr:colOff>19050</xdr:colOff>
                    <xdr:row>49</xdr:row>
                    <xdr:rowOff>0</xdr:rowOff>
                  </from>
                  <to>
                    <xdr:col>12</xdr:col>
                    <xdr:colOff>57150</xdr:colOff>
                    <xdr:row>52</xdr:row>
                    <xdr:rowOff>0</xdr:rowOff>
                  </to>
                </anchor>
              </controlPr>
            </control>
          </mc:Choice>
        </mc:AlternateContent>
        <mc:AlternateContent xmlns:mc="http://schemas.openxmlformats.org/markup-compatibility/2006">
          <mc:Choice Requires="x14">
            <control shapeId="2729" r:id="rId78" name="Check Box 681">
              <controlPr locked="0" defaultSize="0" autoFill="0" autoLine="0" autoPict="0">
                <anchor moveWithCells="1" sizeWithCells="1">
                  <from>
                    <xdr:col>12</xdr:col>
                    <xdr:colOff>19050</xdr:colOff>
                    <xdr:row>49</xdr:row>
                    <xdr:rowOff>0</xdr:rowOff>
                  </from>
                  <to>
                    <xdr:col>12</xdr:col>
                    <xdr:colOff>209550</xdr:colOff>
                    <xdr:row>51</xdr:row>
                    <xdr:rowOff>171450</xdr:rowOff>
                  </to>
                </anchor>
              </controlPr>
            </control>
          </mc:Choice>
        </mc:AlternateContent>
        <mc:AlternateContent xmlns:mc="http://schemas.openxmlformats.org/markup-compatibility/2006">
          <mc:Choice Requires="x14">
            <control shapeId="2730" r:id="rId79" name="Check Box 682">
              <controlPr locked="0" defaultSize="0" autoFill="0" autoLine="0" autoPict="0">
                <anchor moveWithCells="1" sizeWithCells="1">
                  <from>
                    <xdr:col>13</xdr:col>
                    <xdr:colOff>57150</xdr:colOff>
                    <xdr:row>49</xdr:row>
                    <xdr:rowOff>0</xdr:rowOff>
                  </from>
                  <to>
                    <xdr:col>15</xdr:col>
                    <xdr:colOff>0</xdr:colOff>
                    <xdr:row>51</xdr:row>
                    <xdr:rowOff>171450</xdr:rowOff>
                  </to>
                </anchor>
              </controlPr>
            </control>
          </mc:Choice>
        </mc:AlternateContent>
        <mc:AlternateContent xmlns:mc="http://schemas.openxmlformats.org/markup-compatibility/2006">
          <mc:Choice Requires="x14">
            <control shapeId="2731" r:id="rId80" name="Check Box 683">
              <controlPr locked="0" defaultSize="0" autoFill="0" autoLine="0" autoPict="0">
                <anchor moveWithCells="1" sizeWithCells="1">
                  <from>
                    <xdr:col>11</xdr:col>
                    <xdr:colOff>19050</xdr:colOff>
                    <xdr:row>51</xdr:row>
                    <xdr:rowOff>171450</xdr:rowOff>
                  </from>
                  <to>
                    <xdr:col>12</xdr:col>
                    <xdr:colOff>57150</xdr:colOff>
                    <xdr:row>53</xdr:row>
                    <xdr:rowOff>0</xdr:rowOff>
                  </to>
                </anchor>
              </controlPr>
            </control>
          </mc:Choice>
        </mc:AlternateContent>
        <mc:AlternateContent xmlns:mc="http://schemas.openxmlformats.org/markup-compatibility/2006">
          <mc:Choice Requires="x14">
            <control shapeId="2732" r:id="rId81" name="Check Box 684">
              <controlPr locked="0" defaultSize="0" autoFill="0" autoLine="0" autoPict="0">
                <anchor moveWithCells="1" sizeWithCells="1">
                  <from>
                    <xdr:col>12</xdr:col>
                    <xdr:colOff>19050</xdr:colOff>
                    <xdr:row>51</xdr:row>
                    <xdr:rowOff>171450</xdr:rowOff>
                  </from>
                  <to>
                    <xdr:col>13</xdr:col>
                    <xdr:colOff>0</xdr:colOff>
                    <xdr:row>52</xdr:row>
                    <xdr:rowOff>171450</xdr:rowOff>
                  </to>
                </anchor>
              </controlPr>
            </control>
          </mc:Choice>
        </mc:AlternateContent>
        <mc:AlternateContent xmlns:mc="http://schemas.openxmlformats.org/markup-compatibility/2006">
          <mc:Choice Requires="x14">
            <control shapeId="2733" r:id="rId82" name="Check Box 685">
              <controlPr locked="0" defaultSize="0" autoFill="0" autoLine="0" autoPict="0">
                <anchor moveWithCells="1" sizeWithCells="1">
                  <from>
                    <xdr:col>13</xdr:col>
                    <xdr:colOff>57150</xdr:colOff>
                    <xdr:row>52</xdr:row>
                    <xdr:rowOff>0</xdr:rowOff>
                  </from>
                  <to>
                    <xdr:col>15</xdr:col>
                    <xdr:colOff>0</xdr:colOff>
                    <xdr:row>52</xdr:row>
                    <xdr:rowOff>171450</xdr:rowOff>
                  </to>
                </anchor>
              </controlPr>
            </control>
          </mc:Choice>
        </mc:AlternateContent>
        <mc:AlternateContent xmlns:mc="http://schemas.openxmlformats.org/markup-compatibility/2006">
          <mc:Choice Requires="x14">
            <control shapeId="2734" r:id="rId83" name="Check Box 686">
              <controlPr locked="0" defaultSize="0" autoFill="0" autoLine="0" autoPict="0">
                <anchor moveWithCells="1" sizeWithCells="1">
                  <from>
                    <xdr:col>11</xdr:col>
                    <xdr:colOff>19050</xdr:colOff>
                    <xdr:row>52</xdr:row>
                    <xdr:rowOff>171450</xdr:rowOff>
                  </from>
                  <to>
                    <xdr:col>12</xdr:col>
                    <xdr:colOff>57150</xdr:colOff>
                    <xdr:row>54</xdr:row>
                    <xdr:rowOff>0</xdr:rowOff>
                  </to>
                </anchor>
              </controlPr>
            </control>
          </mc:Choice>
        </mc:AlternateContent>
        <mc:AlternateContent xmlns:mc="http://schemas.openxmlformats.org/markup-compatibility/2006">
          <mc:Choice Requires="x14">
            <control shapeId="2735" r:id="rId84" name="Check Box 687">
              <controlPr locked="0" defaultSize="0" autoFill="0" autoLine="0" autoPict="0">
                <anchor moveWithCells="1" sizeWithCells="1">
                  <from>
                    <xdr:col>12</xdr:col>
                    <xdr:colOff>19050</xdr:colOff>
                    <xdr:row>52</xdr:row>
                    <xdr:rowOff>171450</xdr:rowOff>
                  </from>
                  <to>
                    <xdr:col>13</xdr:col>
                    <xdr:colOff>0</xdr:colOff>
                    <xdr:row>53</xdr:row>
                    <xdr:rowOff>171450</xdr:rowOff>
                  </to>
                </anchor>
              </controlPr>
            </control>
          </mc:Choice>
        </mc:AlternateContent>
        <mc:AlternateContent xmlns:mc="http://schemas.openxmlformats.org/markup-compatibility/2006">
          <mc:Choice Requires="x14">
            <control shapeId="2736" r:id="rId85" name="Check Box 688">
              <controlPr locked="0" defaultSize="0" autoFill="0" autoLine="0" autoPict="0">
                <anchor moveWithCells="1" sizeWithCells="1">
                  <from>
                    <xdr:col>13</xdr:col>
                    <xdr:colOff>57150</xdr:colOff>
                    <xdr:row>53</xdr:row>
                    <xdr:rowOff>0</xdr:rowOff>
                  </from>
                  <to>
                    <xdr:col>15</xdr:col>
                    <xdr:colOff>0</xdr:colOff>
                    <xdr:row>53</xdr:row>
                    <xdr:rowOff>171450</xdr:rowOff>
                  </to>
                </anchor>
              </controlPr>
            </control>
          </mc:Choice>
        </mc:AlternateContent>
        <mc:AlternateContent xmlns:mc="http://schemas.openxmlformats.org/markup-compatibility/2006">
          <mc:Choice Requires="x14">
            <control shapeId="2737" r:id="rId86" name="Check Box 689">
              <controlPr locked="0" defaultSize="0" autoFill="0" autoLine="0" autoPict="0">
                <anchor moveWithCells="1" sizeWithCells="1">
                  <from>
                    <xdr:col>11</xdr:col>
                    <xdr:colOff>19050</xdr:colOff>
                    <xdr:row>53</xdr:row>
                    <xdr:rowOff>171450</xdr:rowOff>
                  </from>
                  <to>
                    <xdr:col>12</xdr:col>
                    <xdr:colOff>57150</xdr:colOff>
                    <xdr:row>55</xdr:row>
                    <xdr:rowOff>19050</xdr:rowOff>
                  </to>
                </anchor>
              </controlPr>
            </control>
          </mc:Choice>
        </mc:AlternateContent>
        <mc:AlternateContent xmlns:mc="http://schemas.openxmlformats.org/markup-compatibility/2006">
          <mc:Choice Requires="x14">
            <control shapeId="2738" r:id="rId87" name="Check Box 690">
              <controlPr locked="0" defaultSize="0" autoFill="0" autoLine="0" autoPict="0">
                <anchor moveWithCells="1" sizeWithCells="1">
                  <from>
                    <xdr:col>12</xdr:col>
                    <xdr:colOff>19050</xdr:colOff>
                    <xdr:row>54</xdr:row>
                    <xdr:rowOff>0</xdr:rowOff>
                  </from>
                  <to>
                    <xdr:col>13</xdr:col>
                    <xdr:colOff>0</xdr:colOff>
                    <xdr:row>55</xdr:row>
                    <xdr:rowOff>0</xdr:rowOff>
                  </to>
                </anchor>
              </controlPr>
            </control>
          </mc:Choice>
        </mc:AlternateContent>
        <mc:AlternateContent xmlns:mc="http://schemas.openxmlformats.org/markup-compatibility/2006">
          <mc:Choice Requires="x14">
            <control shapeId="2739" r:id="rId88" name="Check Box 691">
              <controlPr locked="0" defaultSize="0" autoFill="0" autoLine="0" autoPict="0">
                <anchor moveWithCells="1" sizeWithCells="1">
                  <from>
                    <xdr:col>13</xdr:col>
                    <xdr:colOff>57150</xdr:colOff>
                    <xdr:row>54</xdr:row>
                    <xdr:rowOff>19050</xdr:rowOff>
                  </from>
                  <to>
                    <xdr:col>15</xdr:col>
                    <xdr:colOff>0</xdr:colOff>
                    <xdr:row>54</xdr:row>
                    <xdr:rowOff>171450</xdr:rowOff>
                  </to>
                </anchor>
              </controlPr>
            </control>
          </mc:Choice>
        </mc:AlternateContent>
        <mc:AlternateContent xmlns:mc="http://schemas.openxmlformats.org/markup-compatibility/2006">
          <mc:Choice Requires="x14">
            <control shapeId="2754" r:id="rId89" name="Check Box 706">
              <controlPr locked="0" defaultSize="0" autoFill="0" autoLine="0" autoPict="0">
                <anchor moveWithCells="1" sizeWithCells="1">
                  <from>
                    <xdr:col>3</xdr:col>
                    <xdr:colOff>0</xdr:colOff>
                    <xdr:row>54</xdr:row>
                    <xdr:rowOff>0</xdr:rowOff>
                  </from>
                  <to>
                    <xdr:col>4</xdr:col>
                    <xdr:colOff>95250</xdr:colOff>
                    <xdr:row>55</xdr:row>
                    <xdr:rowOff>0</xdr:rowOff>
                  </to>
                </anchor>
              </controlPr>
            </control>
          </mc:Choice>
        </mc:AlternateContent>
        <mc:AlternateContent xmlns:mc="http://schemas.openxmlformats.org/markup-compatibility/2006">
          <mc:Choice Requires="x14">
            <control shapeId="2755" r:id="rId90" name="Check Box 707">
              <controlPr locked="0" defaultSize="0" autoFill="0" autoLine="0" autoPict="0">
                <anchor moveWithCells="1" sizeWithCells="1">
                  <from>
                    <xdr:col>3</xdr:col>
                    <xdr:colOff>0</xdr:colOff>
                    <xdr:row>51</xdr:row>
                    <xdr:rowOff>19050</xdr:rowOff>
                  </from>
                  <to>
                    <xdr:col>4</xdr:col>
                    <xdr:colOff>95250</xdr:colOff>
                    <xdr:row>52</xdr:row>
                    <xdr:rowOff>19050</xdr:rowOff>
                  </to>
                </anchor>
              </controlPr>
            </control>
          </mc:Choice>
        </mc:AlternateContent>
        <mc:AlternateContent xmlns:mc="http://schemas.openxmlformats.org/markup-compatibility/2006">
          <mc:Choice Requires="x14">
            <control shapeId="2801" r:id="rId91" name="Check Box 753">
              <controlPr locked="0" defaultSize="0" autoFill="0" autoLine="0" autoPict="0">
                <anchor moveWithCells="1" sizeWithCells="1">
                  <from>
                    <xdr:col>11</xdr:col>
                    <xdr:colOff>19050</xdr:colOff>
                    <xdr:row>55</xdr:row>
                    <xdr:rowOff>171450</xdr:rowOff>
                  </from>
                  <to>
                    <xdr:col>12</xdr:col>
                    <xdr:colOff>57150</xdr:colOff>
                    <xdr:row>56</xdr:row>
                    <xdr:rowOff>171450</xdr:rowOff>
                  </to>
                </anchor>
              </controlPr>
            </control>
          </mc:Choice>
        </mc:AlternateContent>
        <mc:AlternateContent xmlns:mc="http://schemas.openxmlformats.org/markup-compatibility/2006">
          <mc:Choice Requires="x14">
            <control shapeId="2802" r:id="rId92" name="Check Box 754">
              <controlPr locked="0" defaultSize="0" autoFill="0" autoLine="0" autoPict="0">
                <anchor moveWithCells="1" sizeWithCells="1">
                  <from>
                    <xdr:col>12</xdr:col>
                    <xdr:colOff>19050</xdr:colOff>
                    <xdr:row>55</xdr:row>
                    <xdr:rowOff>190500</xdr:rowOff>
                  </from>
                  <to>
                    <xdr:col>13</xdr:col>
                    <xdr:colOff>0</xdr:colOff>
                    <xdr:row>56</xdr:row>
                    <xdr:rowOff>171450</xdr:rowOff>
                  </to>
                </anchor>
              </controlPr>
            </control>
          </mc:Choice>
        </mc:AlternateContent>
        <mc:AlternateContent xmlns:mc="http://schemas.openxmlformats.org/markup-compatibility/2006">
          <mc:Choice Requires="x14">
            <control shapeId="2803" r:id="rId93" name="Check Box 755">
              <controlPr locked="0" defaultSize="0" autoFill="0" autoLine="0" autoPict="0">
                <anchor moveWithCells="1" sizeWithCells="1">
                  <from>
                    <xdr:col>13</xdr:col>
                    <xdr:colOff>57150</xdr:colOff>
                    <xdr:row>55</xdr:row>
                    <xdr:rowOff>209550</xdr:rowOff>
                  </from>
                  <to>
                    <xdr:col>15</xdr:col>
                    <xdr:colOff>0</xdr:colOff>
                    <xdr:row>56</xdr:row>
                    <xdr:rowOff>171450</xdr:rowOff>
                  </to>
                </anchor>
              </controlPr>
            </control>
          </mc:Choice>
        </mc:AlternateContent>
        <mc:AlternateContent xmlns:mc="http://schemas.openxmlformats.org/markup-compatibility/2006">
          <mc:Choice Requires="x14">
            <control shapeId="2807" r:id="rId94" name="Check Box 759">
              <controlPr locked="0" defaultSize="0" autoFill="0" autoLine="0" autoPict="0">
                <anchor moveWithCells="1" sizeWithCells="1">
                  <from>
                    <xdr:col>16</xdr:col>
                    <xdr:colOff>19050</xdr:colOff>
                    <xdr:row>41</xdr:row>
                    <xdr:rowOff>171450</xdr:rowOff>
                  </from>
                  <to>
                    <xdr:col>17</xdr:col>
                    <xdr:colOff>57150</xdr:colOff>
                    <xdr:row>42</xdr:row>
                    <xdr:rowOff>171450</xdr:rowOff>
                  </to>
                </anchor>
              </controlPr>
            </control>
          </mc:Choice>
        </mc:AlternateContent>
        <mc:AlternateContent xmlns:mc="http://schemas.openxmlformats.org/markup-compatibility/2006">
          <mc:Choice Requires="x14">
            <control shapeId="2815" r:id="rId95" name="Check Box 767">
              <controlPr locked="0" defaultSize="0" autoFill="0" autoLine="0" autoPict="0">
                <anchor moveWithCells="1" sizeWithCells="1">
                  <from>
                    <xdr:col>16</xdr:col>
                    <xdr:colOff>19050</xdr:colOff>
                    <xdr:row>42</xdr:row>
                    <xdr:rowOff>171450</xdr:rowOff>
                  </from>
                  <to>
                    <xdr:col>17</xdr:col>
                    <xdr:colOff>57150</xdr:colOff>
                    <xdr:row>43</xdr:row>
                    <xdr:rowOff>171450</xdr:rowOff>
                  </to>
                </anchor>
              </controlPr>
            </control>
          </mc:Choice>
        </mc:AlternateContent>
        <mc:AlternateContent xmlns:mc="http://schemas.openxmlformats.org/markup-compatibility/2006">
          <mc:Choice Requires="x14">
            <control shapeId="2909" r:id="rId96" name="Check Box 861">
              <controlPr locked="0" defaultSize="0" autoFill="0" autoLine="0" autoPict="0">
                <anchor moveWithCells="1" sizeWithCells="1">
                  <from>
                    <xdr:col>13</xdr:col>
                    <xdr:colOff>57150</xdr:colOff>
                    <xdr:row>33</xdr:row>
                    <xdr:rowOff>0</xdr:rowOff>
                  </from>
                  <to>
                    <xdr:col>15</xdr:col>
                    <xdr:colOff>0</xdr:colOff>
                    <xdr:row>33</xdr:row>
                    <xdr:rowOff>0</xdr:rowOff>
                  </to>
                </anchor>
              </controlPr>
            </control>
          </mc:Choice>
        </mc:AlternateContent>
        <mc:AlternateContent xmlns:mc="http://schemas.openxmlformats.org/markup-compatibility/2006">
          <mc:Choice Requires="x14">
            <control shapeId="2910" r:id="rId97" name="Check Box 862">
              <controlPr locked="0" defaultSize="0" autoFill="0" autoLine="0" autoPict="0">
                <anchor moveWithCells="1" sizeWithCells="1">
                  <from>
                    <xdr:col>11</xdr:col>
                    <xdr:colOff>19050</xdr:colOff>
                    <xdr:row>33</xdr:row>
                    <xdr:rowOff>0</xdr:rowOff>
                  </from>
                  <to>
                    <xdr:col>12</xdr:col>
                    <xdr:colOff>38100</xdr:colOff>
                    <xdr:row>33</xdr:row>
                    <xdr:rowOff>0</xdr:rowOff>
                  </to>
                </anchor>
              </controlPr>
            </control>
          </mc:Choice>
        </mc:AlternateContent>
        <mc:AlternateContent xmlns:mc="http://schemas.openxmlformats.org/markup-compatibility/2006">
          <mc:Choice Requires="x14">
            <control shapeId="2911" r:id="rId98" name="Check Box 863">
              <controlPr locked="0" defaultSize="0" autoFill="0" autoLine="0" autoPict="0">
                <anchor moveWithCells="1" sizeWithCells="1">
                  <from>
                    <xdr:col>12</xdr:col>
                    <xdr:colOff>19050</xdr:colOff>
                    <xdr:row>33</xdr:row>
                    <xdr:rowOff>0</xdr:rowOff>
                  </from>
                  <to>
                    <xdr:col>13</xdr:col>
                    <xdr:colOff>0</xdr:colOff>
                    <xdr:row>33</xdr:row>
                    <xdr:rowOff>0</xdr:rowOff>
                  </to>
                </anchor>
              </controlPr>
            </control>
          </mc:Choice>
        </mc:AlternateContent>
        <mc:AlternateContent xmlns:mc="http://schemas.openxmlformats.org/markup-compatibility/2006">
          <mc:Choice Requires="x14">
            <control shapeId="2912" r:id="rId99" name="Check Box 864">
              <controlPr locked="0" defaultSize="0" autoFill="0" autoLine="0" autoPict="0">
                <anchor moveWithCells="1" sizeWithCells="1">
                  <from>
                    <xdr:col>13</xdr:col>
                    <xdr:colOff>57150</xdr:colOff>
                    <xdr:row>33</xdr:row>
                    <xdr:rowOff>0</xdr:rowOff>
                  </from>
                  <to>
                    <xdr:col>15</xdr:col>
                    <xdr:colOff>0</xdr:colOff>
                    <xdr:row>33</xdr:row>
                    <xdr:rowOff>0</xdr:rowOff>
                  </to>
                </anchor>
              </controlPr>
            </control>
          </mc:Choice>
        </mc:AlternateContent>
        <mc:AlternateContent xmlns:mc="http://schemas.openxmlformats.org/markup-compatibility/2006">
          <mc:Choice Requires="x14">
            <control shapeId="2913" r:id="rId100" name="Check Box 865">
              <controlPr locked="0" defaultSize="0" autoFill="0" autoLine="0" autoPict="0">
                <anchor moveWithCells="1" sizeWithCells="1">
                  <from>
                    <xdr:col>11</xdr:col>
                    <xdr:colOff>19050</xdr:colOff>
                    <xdr:row>33</xdr:row>
                    <xdr:rowOff>0</xdr:rowOff>
                  </from>
                  <to>
                    <xdr:col>12</xdr:col>
                    <xdr:colOff>38100</xdr:colOff>
                    <xdr:row>33</xdr:row>
                    <xdr:rowOff>0</xdr:rowOff>
                  </to>
                </anchor>
              </controlPr>
            </control>
          </mc:Choice>
        </mc:AlternateContent>
        <mc:AlternateContent xmlns:mc="http://schemas.openxmlformats.org/markup-compatibility/2006">
          <mc:Choice Requires="x14">
            <control shapeId="2914" r:id="rId101" name="Check Box 866">
              <controlPr locked="0" defaultSize="0" autoFill="0" autoLine="0" autoPict="0">
                <anchor moveWithCells="1" sizeWithCells="1">
                  <from>
                    <xdr:col>12</xdr:col>
                    <xdr:colOff>19050</xdr:colOff>
                    <xdr:row>33</xdr:row>
                    <xdr:rowOff>0</xdr:rowOff>
                  </from>
                  <to>
                    <xdr:col>13</xdr:col>
                    <xdr:colOff>0</xdr:colOff>
                    <xdr:row>33</xdr:row>
                    <xdr:rowOff>0</xdr:rowOff>
                  </to>
                </anchor>
              </controlPr>
            </control>
          </mc:Choice>
        </mc:AlternateContent>
        <mc:AlternateContent xmlns:mc="http://schemas.openxmlformats.org/markup-compatibility/2006">
          <mc:Choice Requires="x14">
            <control shapeId="2915" r:id="rId102" name="Check Box 867">
              <controlPr locked="0" defaultSize="0" autoFill="0" autoLine="0" autoPict="0">
                <anchor moveWithCells="1" sizeWithCells="1">
                  <from>
                    <xdr:col>13</xdr:col>
                    <xdr:colOff>57150</xdr:colOff>
                    <xdr:row>33</xdr:row>
                    <xdr:rowOff>0</xdr:rowOff>
                  </from>
                  <to>
                    <xdr:col>15</xdr:col>
                    <xdr:colOff>0</xdr:colOff>
                    <xdr:row>33</xdr:row>
                    <xdr:rowOff>0</xdr:rowOff>
                  </to>
                </anchor>
              </controlPr>
            </control>
          </mc:Choice>
        </mc:AlternateContent>
        <mc:AlternateContent xmlns:mc="http://schemas.openxmlformats.org/markup-compatibility/2006">
          <mc:Choice Requires="x14">
            <control shapeId="2916" r:id="rId103" name="Check Box 868">
              <controlPr locked="0" defaultSize="0" autoFill="0" autoLine="0" autoPict="0">
                <anchor moveWithCells="1" sizeWithCells="1">
                  <from>
                    <xdr:col>11</xdr:col>
                    <xdr:colOff>19050</xdr:colOff>
                    <xdr:row>33</xdr:row>
                    <xdr:rowOff>0</xdr:rowOff>
                  </from>
                  <to>
                    <xdr:col>12</xdr:col>
                    <xdr:colOff>57150</xdr:colOff>
                    <xdr:row>33</xdr:row>
                    <xdr:rowOff>0</xdr:rowOff>
                  </to>
                </anchor>
              </controlPr>
            </control>
          </mc:Choice>
        </mc:AlternateContent>
        <mc:AlternateContent xmlns:mc="http://schemas.openxmlformats.org/markup-compatibility/2006">
          <mc:Choice Requires="x14">
            <control shapeId="2917" r:id="rId104" name="Check Box 869">
              <controlPr locked="0" defaultSize="0" autoFill="0" autoLine="0" autoPict="0">
                <anchor moveWithCells="1" sizeWithCells="1">
                  <from>
                    <xdr:col>12</xdr:col>
                    <xdr:colOff>19050</xdr:colOff>
                    <xdr:row>33</xdr:row>
                    <xdr:rowOff>0</xdr:rowOff>
                  </from>
                  <to>
                    <xdr:col>13</xdr:col>
                    <xdr:colOff>19050</xdr:colOff>
                    <xdr:row>33</xdr:row>
                    <xdr:rowOff>0</xdr:rowOff>
                  </to>
                </anchor>
              </controlPr>
            </control>
          </mc:Choice>
        </mc:AlternateContent>
        <mc:AlternateContent xmlns:mc="http://schemas.openxmlformats.org/markup-compatibility/2006">
          <mc:Choice Requires="x14">
            <control shapeId="2918" r:id="rId105" name="Check Box 870">
              <controlPr locked="0" defaultSize="0" autoFill="0" autoLine="0" autoPict="0">
                <anchor moveWithCells="1" sizeWithCells="1">
                  <from>
                    <xdr:col>13</xdr:col>
                    <xdr:colOff>57150</xdr:colOff>
                    <xdr:row>33</xdr:row>
                    <xdr:rowOff>0</xdr:rowOff>
                  </from>
                  <to>
                    <xdr:col>15</xdr:col>
                    <xdr:colOff>19050</xdr:colOff>
                    <xdr:row>33</xdr:row>
                    <xdr:rowOff>0</xdr:rowOff>
                  </to>
                </anchor>
              </controlPr>
            </control>
          </mc:Choice>
        </mc:AlternateContent>
        <mc:AlternateContent xmlns:mc="http://schemas.openxmlformats.org/markup-compatibility/2006">
          <mc:Choice Requires="x14">
            <control shapeId="2919" r:id="rId106" name="Check Box 871">
              <controlPr locked="0" defaultSize="0" autoFill="0" autoLine="0" autoPict="0">
                <anchor moveWithCells="1" sizeWithCells="1">
                  <from>
                    <xdr:col>11</xdr:col>
                    <xdr:colOff>19050</xdr:colOff>
                    <xdr:row>37</xdr:row>
                    <xdr:rowOff>171450</xdr:rowOff>
                  </from>
                  <to>
                    <xdr:col>12</xdr:col>
                    <xdr:colOff>57150</xdr:colOff>
                    <xdr:row>38</xdr:row>
                    <xdr:rowOff>171450</xdr:rowOff>
                  </to>
                </anchor>
              </controlPr>
            </control>
          </mc:Choice>
        </mc:AlternateContent>
        <mc:AlternateContent xmlns:mc="http://schemas.openxmlformats.org/markup-compatibility/2006">
          <mc:Choice Requires="x14">
            <control shapeId="2920" r:id="rId107" name="Check Box 872">
              <controlPr locked="0" defaultSize="0" autoFill="0" autoLine="0" autoPict="0">
                <anchor moveWithCells="1" sizeWithCells="1">
                  <from>
                    <xdr:col>12</xdr:col>
                    <xdr:colOff>19050</xdr:colOff>
                    <xdr:row>38</xdr:row>
                    <xdr:rowOff>0</xdr:rowOff>
                  </from>
                  <to>
                    <xdr:col>13</xdr:col>
                    <xdr:colOff>0</xdr:colOff>
                    <xdr:row>38</xdr:row>
                    <xdr:rowOff>171450</xdr:rowOff>
                  </to>
                </anchor>
              </controlPr>
            </control>
          </mc:Choice>
        </mc:AlternateContent>
        <mc:AlternateContent xmlns:mc="http://schemas.openxmlformats.org/markup-compatibility/2006">
          <mc:Choice Requires="x14">
            <control shapeId="2921" r:id="rId108" name="Check Box 873">
              <controlPr locked="0" defaultSize="0" autoFill="0" autoLine="0" autoPict="0">
                <anchor moveWithCells="1" sizeWithCells="1">
                  <from>
                    <xdr:col>13</xdr:col>
                    <xdr:colOff>57150</xdr:colOff>
                    <xdr:row>38</xdr:row>
                    <xdr:rowOff>0</xdr:rowOff>
                  </from>
                  <to>
                    <xdr:col>15</xdr:col>
                    <xdr:colOff>0</xdr:colOff>
                    <xdr:row>38</xdr:row>
                    <xdr:rowOff>171450</xdr:rowOff>
                  </to>
                </anchor>
              </controlPr>
            </control>
          </mc:Choice>
        </mc:AlternateContent>
        <mc:AlternateContent xmlns:mc="http://schemas.openxmlformats.org/markup-compatibility/2006">
          <mc:Choice Requires="x14">
            <control shapeId="2922" r:id="rId109" name="Check Box 874">
              <controlPr locked="0" defaultSize="0" autoFill="0" autoLine="0" autoPict="0">
                <anchor moveWithCells="1" sizeWithCells="1">
                  <from>
                    <xdr:col>11</xdr:col>
                    <xdr:colOff>19050</xdr:colOff>
                    <xdr:row>38</xdr:row>
                    <xdr:rowOff>152400</xdr:rowOff>
                  </from>
                  <to>
                    <xdr:col>12</xdr:col>
                    <xdr:colOff>57150</xdr:colOff>
                    <xdr:row>39</xdr:row>
                    <xdr:rowOff>171450</xdr:rowOff>
                  </to>
                </anchor>
              </controlPr>
            </control>
          </mc:Choice>
        </mc:AlternateContent>
        <mc:AlternateContent xmlns:mc="http://schemas.openxmlformats.org/markup-compatibility/2006">
          <mc:Choice Requires="x14">
            <control shapeId="2923" r:id="rId110" name="Check Box 875">
              <controlPr locked="0" defaultSize="0" autoFill="0" autoLine="0" autoPict="0">
                <anchor moveWithCells="1" sizeWithCells="1">
                  <from>
                    <xdr:col>12</xdr:col>
                    <xdr:colOff>19050</xdr:colOff>
                    <xdr:row>38</xdr:row>
                    <xdr:rowOff>171450</xdr:rowOff>
                  </from>
                  <to>
                    <xdr:col>13</xdr:col>
                    <xdr:colOff>0</xdr:colOff>
                    <xdr:row>39</xdr:row>
                    <xdr:rowOff>152400</xdr:rowOff>
                  </to>
                </anchor>
              </controlPr>
            </control>
          </mc:Choice>
        </mc:AlternateContent>
        <mc:AlternateContent xmlns:mc="http://schemas.openxmlformats.org/markup-compatibility/2006">
          <mc:Choice Requires="x14">
            <control shapeId="2924" r:id="rId111" name="Check Box 876">
              <controlPr locked="0" defaultSize="0" autoFill="0" autoLine="0" autoPict="0">
                <anchor moveWithCells="1" sizeWithCells="1">
                  <from>
                    <xdr:col>13</xdr:col>
                    <xdr:colOff>57150</xdr:colOff>
                    <xdr:row>38</xdr:row>
                    <xdr:rowOff>171450</xdr:rowOff>
                  </from>
                  <to>
                    <xdr:col>15</xdr:col>
                    <xdr:colOff>0</xdr:colOff>
                    <xdr:row>39</xdr:row>
                    <xdr:rowOff>171450</xdr:rowOff>
                  </to>
                </anchor>
              </controlPr>
            </control>
          </mc:Choice>
        </mc:AlternateContent>
        <mc:AlternateContent xmlns:mc="http://schemas.openxmlformats.org/markup-compatibility/2006">
          <mc:Choice Requires="x14">
            <control shapeId="2926" r:id="rId112" name="Check Box 878">
              <controlPr locked="0" defaultSize="0" autoFill="0" autoLine="0" autoPict="0">
                <anchor moveWithCells="1" sizeWithCells="1">
                  <from>
                    <xdr:col>11</xdr:col>
                    <xdr:colOff>19050</xdr:colOff>
                    <xdr:row>43</xdr:row>
                    <xdr:rowOff>171450</xdr:rowOff>
                  </from>
                  <to>
                    <xdr:col>12</xdr:col>
                    <xdr:colOff>38100</xdr:colOff>
                    <xdr:row>44</xdr:row>
                    <xdr:rowOff>0</xdr:rowOff>
                  </to>
                </anchor>
              </controlPr>
            </control>
          </mc:Choice>
        </mc:AlternateContent>
        <mc:AlternateContent xmlns:mc="http://schemas.openxmlformats.org/markup-compatibility/2006">
          <mc:Choice Requires="x14">
            <control shapeId="2927" r:id="rId113" name="Check Box 879">
              <controlPr locked="0" defaultSize="0" autoFill="0" autoLine="0" autoPict="0">
                <anchor moveWithCells="1" sizeWithCells="1">
                  <from>
                    <xdr:col>12</xdr:col>
                    <xdr:colOff>19050</xdr:colOff>
                    <xdr:row>43</xdr:row>
                    <xdr:rowOff>171450</xdr:rowOff>
                  </from>
                  <to>
                    <xdr:col>13</xdr:col>
                    <xdr:colOff>0</xdr:colOff>
                    <xdr:row>44</xdr:row>
                    <xdr:rowOff>0</xdr:rowOff>
                  </to>
                </anchor>
              </controlPr>
            </control>
          </mc:Choice>
        </mc:AlternateContent>
        <mc:AlternateContent xmlns:mc="http://schemas.openxmlformats.org/markup-compatibility/2006">
          <mc:Choice Requires="x14">
            <control shapeId="2928" r:id="rId114" name="Check Box 880">
              <controlPr locked="0" defaultSize="0" autoFill="0" autoLine="0" autoPict="0">
                <anchor moveWithCells="1" sizeWithCells="1">
                  <from>
                    <xdr:col>13</xdr:col>
                    <xdr:colOff>57150</xdr:colOff>
                    <xdr:row>44</xdr:row>
                    <xdr:rowOff>0</xdr:rowOff>
                  </from>
                  <to>
                    <xdr:col>15</xdr:col>
                    <xdr:colOff>0</xdr:colOff>
                    <xdr:row>44</xdr:row>
                    <xdr:rowOff>0</xdr:rowOff>
                  </to>
                </anchor>
              </controlPr>
            </control>
          </mc:Choice>
        </mc:AlternateContent>
        <mc:AlternateContent xmlns:mc="http://schemas.openxmlformats.org/markup-compatibility/2006">
          <mc:Choice Requires="x14">
            <control shapeId="2929" r:id="rId115" name="Check Box 881">
              <controlPr locked="0" defaultSize="0" autoFill="0" autoLine="0" autoPict="0">
                <anchor moveWithCells="1" sizeWithCells="1">
                  <from>
                    <xdr:col>11</xdr:col>
                    <xdr:colOff>19050</xdr:colOff>
                    <xdr:row>44</xdr:row>
                    <xdr:rowOff>0</xdr:rowOff>
                  </from>
                  <to>
                    <xdr:col>12</xdr:col>
                    <xdr:colOff>38100</xdr:colOff>
                    <xdr:row>44</xdr:row>
                    <xdr:rowOff>0</xdr:rowOff>
                  </to>
                </anchor>
              </controlPr>
            </control>
          </mc:Choice>
        </mc:AlternateContent>
        <mc:AlternateContent xmlns:mc="http://schemas.openxmlformats.org/markup-compatibility/2006">
          <mc:Choice Requires="x14">
            <control shapeId="2930" r:id="rId116" name="Check Box 882">
              <controlPr locked="0" defaultSize="0" autoFill="0" autoLine="0" autoPict="0">
                <anchor moveWithCells="1" sizeWithCells="1">
                  <from>
                    <xdr:col>12</xdr:col>
                    <xdr:colOff>19050</xdr:colOff>
                    <xdr:row>44</xdr:row>
                    <xdr:rowOff>0</xdr:rowOff>
                  </from>
                  <to>
                    <xdr:col>13</xdr:col>
                    <xdr:colOff>0</xdr:colOff>
                    <xdr:row>44</xdr:row>
                    <xdr:rowOff>0</xdr:rowOff>
                  </to>
                </anchor>
              </controlPr>
            </control>
          </mc:Choice>
        </mc:AlternateContent>
        <mc:AlternateContent xmlns:mc="http://schemas.openxmlformats.org/markup-compatibility/2006">
          <mc:Choice Requires="x14">
            <control shapeId="2931" r:id="rId117" name="Check Box 883">
              <controlPr locked="0" defaultSize="0" autoFill="0" autoLine="0" autoPict="0">
                <anchor moveWithCells="1" sizeWithCells="1">
                  <from>
                    <xdr:col>13</xdr:col>
                    <xdr:colOff>57150</xdr:colOff>
                    <xdr:row>44</xdr:row>
                    <xdr:rowOff>0</xdr:rowOff>
                  </from>
                  <to>
                    <xdr:col>15</xdr:col>
                    <xdr:colOff>0</xdr:colOff>
                    <xdr:row>44</xdr:row>
                    <xdr:rowOff>0</xdr:rowOff>
                  </to>
                </anchor>
              </controlPr>
            </control>
          </mc:Choice>
        </mc:AlternateContent>
        <mc:AlternateContent xmlns:mc="http://schemas.openxmlformats.org/markup-compatibility/2006">
          <mc:Choice Requires="x14">
            <control shapeId="2932" r:id="rId118" name="Check Box 884">
              <controlPr locked="0" defaultSize="0" autoFill="0" autoLine="0" autoPict="0">
                <anchor moveWithCells="1" sizeWithCells="1">
                  <from>
                    <xdr:col>11</xdr:col>
                    <xdr:colOff>19050</xdr:colOff>
                    <xdr:row>44</xdr:row>
                    <xdr:rowOff>0</xdr:rowOff>
                  </from>
                  <to>
                    <xdr:col>12</xdr:col>
                    <xdr:colOff>38100</xdr:colOff>
                    <xdr:row>44</xdr:row>
                    <xdr:rowOff>0</xdr:rowOff>
                  </to>
                </anchor>
              </controlPr>
            </control>
          </mc:Choice>
        </mc:AlternateContent>
        <mc:AlternateContent xmlns:mc="http://schemas.openxmlformats.org/markup-compatibility/2006">
          <mc:Choice Requires="x14">
            <control shapeId="2933" r:id="rId119" name="Check Box 885">
              <controlPr locked="0" defaultSize="0" autoFill="0" autoLine="0" autoPict="0">
                <anchor moveWithCells="1" sizeWithCells="1">
                  <from>
                    <xdr:col>12</xdr:col>
                    <xdr:colOff>19050</xdr:colOff>
                    <xdr:row>44</xdr:row>
                    <xdr:rowOff>0</xdr:rowOff>
                  </from>
                  <to>
                    <xdr:col>13</xdr:col>
                    <xdr:colOff>0</xdr:colOff>
                    <xdr:row>44</xdr:row>
                    <xdr:rowOff>0</xdr:rowOff>
                  </to>
                </anchor>
              </controlPr>
            </control>
          </mc:Choice>
        </mc:AlternateContent>
        <mc:AlternateContent xmlns:mc="http://schemas.openxmlformats.org/markup-compatibility/2006">
          <mc:Choice Requires="x14">
            <control shapeId="2934" r:id="rId120" name="Check Box 886">
              <controlPr locked="0" defaultSize="0" autoFill="0" autoLine="0" autoPict="0">
                <anchor moveWithCells="1" sizeWithCells="1">
                  <from>
                    <xdr:col>13</xdr:col>
                    <xdr:colOff>57150</xdr:colOff>
                    <xdr:row>44</xdr:row>
                    <xdr:rowOff>0</xdr:rowOff>
                  </from>
                  <to>
                    <xdr:col>15</xdr:col>
                    <xdr:colOff>0</xdr:colOff>
                    <xdr:row>44</xdr:row>
                    <xdr:rowOff>0</xdr:rowOff>
                  </to>
                </anchor>
              </controlPr>
            </control>
          </mc:Choice>
        </mc:AlternateContent>
        <mc:AlternateContent xmlns:mc="http://schemas.openxmlformats.org/markup-compatibility/2006">
          <mc:Choice Requires="x14">
            <control shapeId="2935" r:id="rId121" name="Check Box 887">
              <controlPr locked="0" defaultSize="0" autoFill="0" autoLine="0" autoPict="0">
                <anchor moveWithCells="1" sizeWithCells="1">
                  <from>
                    <xdr:col>11</xdr:col>
                    <xdr:colOff>19050</xdr:colOff>
                    <xdr:row>44</xdr:row>
                    <xdr:rowOff>0</xdr:rowOff>
                  </from>
                  <to>
                    <xdr:col>12</xdr:col>
                    <xdr:colOff>57150</xdr:colOff>
                    <xdr:row>44</xdr:row>
                    <xdr:rowOff>0</xdr:rowOff>
                  </to>
                </anchor>
              </controlPr>
            </control>
          </mc:Choice>
        </mc:AlternateContent>
        <mc:AlternateContent xmlns:mc="http://schemas.openxmlformats.org/markup-compatibility/2006">
          <mc:Choice Requires="x14">
            <control shapeId="2936" r:id="rId122" name="Check Box 888">
              <controlPr locked="0" defaultSize="0" autoFill="0" autoLine="0" autoPict="0">
                <anchor moveWithCells="1" sizeWithCells="1">
                  <from>
                    <xdr:col>12</xdr:col>
                    <xdr:colOff>19050</xdr:colOff>
                    <xdr:row>44</xdr:row>
                    <xdr:rowOff>0</xdr:rowOff>
                  </from>
                  <to>
                    <xdr:col>13</xdr:col>
                    <xdr:colOff>19050</xdr:colOff>
                    <xdr:row>44</xdr:row>
                    <xdr:rowOff>0</xdr:rowOff>
                  </to>
                </anchor>
              </controlPr>
            </control>
          </mc:Choice>
        </mc:AlternateContent>
        <mc:AlternateContent xmlns:mc="http://schemas.openxmlformats.org/markup-compatibility/2006">
          <mc:Choice Requires="x14">
            <control shapeId="2937" r:id="rId123" name="Check Box 889">
              <controlPr locked="0" defaultSize="0" autoFill="0" autoLine="0" autoPict="0">
                <anchor moveWithCells="1" sizeWithCells="1">
                  <from>
                    <xdr:col>13</xdr:col>
                    <xdr:colOff>57150</xdr:colOff>
                    <xdr:row>44</xdr:row>
                    <xdr:rowOff>0</xdr:rowOff>
                  </from>
                  <to>
                    <xdr:col>15</xdr:col>
                    <xdr:colOff>19050</xdr:colOff>
                    <xdr:row>44</xdr:row>
                    <xdr:rowOff>0</xdr:rowOff>
                  </to>
                </anchor>
              </controlPr>
            </control>
          </mc:Choice>
        </mc:AlternateContent>
        <mc:AlternateContent xmlns:mc="http://schemas.openxmlformats.org/markup-compatibility/2006">
          <mc:Choice Requires="x14">
            <control shapeId="2940" r:id="rId124" name="Check Box 892">
              <controlPr locked="0" defaultSize="0" autoFill="0" autoLine="0" autoPict="0">
                <anchor moveWithCells="1" sizeWithCells="1">
                  <from>
                    <xdr:col>11</xdr:col>
                    <xdr:colOff>19050</xdr:colOff>
                    <xdr:row>48</xdr:row>
                    <xdr:rowOff>171450</xdr:rowOff>
                  </from>
                  <to>
                    <xdr:col>12</xdr:col>
                    <xdr:colOff>57150</xdr:colOff>
                    <xdr:row>49</xdr:row>
                    <xdr:rowOff>0</xdr:rowOff>
                  </to>
                </anchor>
              </controlPr>
            </control>
          </mc:Choice>
        </mc:AlternateContent>
        <mc:AlternateContent xmlns:mc="http://schemas.openxmlformats.org/markup-compatibility/2006">
          <mc:Choice Requires="x14">
            <control shapeId="2941" r:id="rId125" name="Check Box 893">
              <controlPr locked="0" defaultSize="0" autoFill="0" autoLine="0" autoPict="0">
                <anchor moveWithCells="1" sizeWithCells="1">
                  <from>
                    <xdr:col>12</xdr:col>
                    <xdr:colOff>19050</xdr:colOff>
                    <xdr:row>49</xdr:row>
                    <xdr:rowOff>0</xdr:rowOff>
                  </from>
                  <to>
                    <xdr:col>13</xdr:col>
                    <xdr:colOff>0</xdr:colOff>
                    <xdr:row>49</xdr:row>
                    <xdr:rowOff>0</xdr:rowOff>
                  </to>
                </anchor>
              </controlPr>
            </control>
          </mc:Choice>
        </mc:AlternateContent>
        <mc:AlternateContent xmlns:mc="http://schemas.openxmlformats.org/markup-compatibility/2006">
          <mc:Choice Requires="x14">
            <control shapeId="2942" r:id="rId126" name="Check Box 894">
              <controlPr locked="0" defaultSize="0" autoFill="0" autoLine="0" autoPict="0">
                <anchor moveWithCells="1" sizeWithCells="1">
                  <from>
                    <xdr:col>13</xdr:col>
                    <xdr:colOff>57150</xdr:colOff>
                    <xdr:row>49</xdr:row>
                    <xdr:rowOff>0</xdr:rowOff>
                  </from>
                  <to>
                    <xdr:col>15</xdr:col>
                    <xdr:colOff>0</xdr:colOff>
                    <xdr:row>49</xdr:row>
                    <xdr:rowOff>0</xdr:rowOff>
                  </to>
                </anchor>
              </controlPr>
            </control>
          </mc:Choice>
        </mc:AlternateContent>
        <mc:AlternateContent xmlns:mc="http://schemas.openxmlformats.org/markup-compatibility/2006">
          <mc:Choice Requires="x14">
            <control shapeId="2943" r:id="rId127" name="Check Box 895">
              <controlPr locked="0" defaultSize="0" autoFill="0" autoLine="0" autoPict="0">
                <anchor moveWithCells="1" sizeWithCells="1">
                  <from>
                    <xdr:col>11</xdr:col>
                    <xdr:colOff>19050</xdr:colOff>
                    <xdr:row>49</xdr:row>
                    <xdr:rowOff>0</xdr:rowOff>
                  </from>
                  <to>
                    <xdr:col>12</xdr:col>
                    <xdr:colOff>57150</xdr:colOff>
                    <xdr:row>49</xdr:row>
                    <xdr:rowOff>0</xdr:rowOff>
                  </to>
                </anchor>
              </controlPr>
            </control>
          </mc:Choice>
        </mc:AlternateContent>
        <mc:AlternateContent xmlns:mc="http://schemas.openxmlformats.org/markup-compatibility/2006">
          <mc:Choice Requires="x14">
            <control shapeId="2944" r:id="rId128" name="Check Box 896">
              <controlPr locked="0" defaultSize="0" autoFill="0" autoLine="0" autoPict="0">
                <anchor moveWithCells="1" sizeWithCells="1">
                  <from>
                    <xdr:col>12</xdr:col>
                    <xdr:colOff>19050</xdr:colOff>
                    <xdr:row>49</xdr:row>
                    <xdr:rowOff>0</xdr:rowOff>
                  </from>
                  <to>
                    <xdr:col>13</xdr:col>
                    <xdr:colOff>0</xdr:colOff>
                    <xdr:row>49</xdr:row>
                    <xdr:rowOff>0</xdr:rowOff>
                  </to>
                </anchor>
              </controlPr>
            </control>
          </mc:Choice>
        </mc:AlternateContent>
        <mc:AlternateContent xmlns:mc="http://schemas.openxmlformats.org/markup-compatibility/2006">
          <mc:Choice Requires="x14">
            <control shapeId="2945" r:id="rId129" name="Check Box 897">
              <controlPr locked="0" defaultSize="0" autoFill="0" autoLine="0" autoPict="0">
                <anchor moveWithCells="1" sizeWithCells="1">
                  <from>
                    <xdr:col>13</xdr:col>
                    <xdr:colOff>57150</xdr:colOff>
                    <xdr:row>49</xdr:row>
                    <xdr:rowOff>0</xdr:rowOff>
                  </from>
                  <to>
                    <xdr:col>15</xdr:col>
                    <xdr:colOff>0</xdr:colOff>
                    <xdr:row>49</xdr:row>
                    <xdr:rowOff>0</xdr:rowOff>
                  </to>
                </anchor>
              </controlPr>
            </control>
          </mc:Choice>
        </mc:AlternateContent>
        <mc:AlternateContent xmlns:mc="http://schemas.openxmlformats.org/markup-compatibility/2006">
          <mc:Choice Requires="x14">
            <control shapeId="2954" r:id="rId130" name="Check Box 906">
              <controlPr locked="0" defaultSize="0" autoFill="0" autoLine="0" autoPict="0">
                <anchor moveWithCells="1" sizeWithCells="1">
                  <from>
                    <xdr:col>3</xdr:col>
                    <xdr:colOff>0</xdr:colOff>
                    <xdr:row>38</xdr:row>
                    <xdr:rowOff>0</xdr:rowOff>
                  </from>
                  <to>
                    <xdr:col>4</xdr:col>
                    <xdr:colOff>95250</xdr:colOff>
                    <xdr:row>39</xdr:row>
                    <xdr:rowOff>0</xdr:rowOff>
                  </to>
                </anchor>
              </controlPr>
            </control>
          </mc:Choice>
        </mc:AlternateContent>
        <mc:AlternateContent xmlns:mc="http://schemas.openxmlformats.org/markup-compatibility/2006">
          <mc:Choice Requires="x14">
            <control shapeId="2955" r:id="rId131" name="Check Box 907">
              <controlPr locked="0" defaultSize="0" autoFill="0" autoLine="0" autoPict="0">
                <anchor moveWithCells="1" sizeWithCells="1">
                  <from>
                    <xdr:col>3</xdr:col>
                    <xdr:colOff>0</xdr:colOff>
                    <xdr:row>39</xdr:row>
                    <xdr:rowOff>0</xdr:rowOff>
                  </from>
                  <to>
                    <xdr:col>4</xdr:col>
                    <xdr:colOff>95250</xdr:colOff>
                    <xdr:row>40</xdr:row>
                    <xdr:rowOff>0</xdr:rowOff>
                  </to>
                </anchor>
              </controlPr>
            </control>
          </mc:Choice>
        </mc:AlternateContent>
        <mc:AlternateContent xmlns:mc="http://schemas.openxmlformats.org/markup-compatibility/2006">
          <mc:Choice Requires="x14">
            <control shapeId="2956" r:id="rId132" name="Check Box 908">
              <controlPr locked="0" defaultSize="0" autoFill="0" autoLine="0" autoPict="0">
                <anchor moveWithCells="1" sizeWithCells="1">
                  <from>
                    <xdr:col>3</xdr:col>
                    <xdr:colOff>0</xdr:colOff>
                    <xdr:row>44</xdr:row>
                    <xdr:rowOff>0</xdr:rowOff>
                  </from>
                  <to>
                    <xdr:col>4</xdr:col>
                    <xdr:colOff>95250</xdr:colOff>
                    <xdr:row>44</xdr:row>
                    <xdr:rowOff>0</xdr:rowOff>
                  </to>
                </anchor>
              </controlPr>
            </control>
          </mc:Choice>
        </mc:AlternateContent>
        <mc:AlternateContent xmlns:mc="http://schemas.openxmlformats.org/markup-compatibility/2006">
          <mc:Choice Requires="x14">
            <control shapeId="2957" r:id="rId133" name="Check Box 909">
              <controlPr locked="0" defaultSize="0" autoFill="0" autoLine="0" autoPict="0">
                <anchor moveWithCells="1" sizeWithCells="1">
                  <from>
                    <xdr:col>3</xdr:col>
                    <xdr:colOff>0</xdr:colOff>
                    <xdr:row>44</xdr:row>
                    <xdr:rowOff>0</xdr:rowOff>
                  </from>
                  <to>
                    <xdr:col>4</xdr:col>
                    <xdr:colOff>95250</xdr:colOff>
                    <xdr:row>44</xdr:row>
                    <xdr:rowOff>0</xdr:rowOff>
                  </to>
                </anchor>
              </controlPr>
            </control>
          </mc:Choice>
        </mc:AlternateContent>
        <mc:AlternateContent xmlns:mc="http://schemas.openxmlformats.org/markup-compatibility/2006">
          <mc:Choice Requires="x14">
            <control shapeId="2958" r:id="rId134" name="Check Box 910">
              <controlPr locked="0" defaultSize="0" autoFill="0" autoLine="0" autoPict="0">
                <anchor moveWithCells="1" sizeWithCells="1">
                  <from>
                    <xdr:col>3</xdr:col>
                    <xdr:colOff>0</xdr:colOff>
                    <xdr:row>44</xdr:row>
                    <xdr:rowOff>0</xdr:rowOff>
                  </from>
                  <to>
                    <xdr:col>4</xdr:col>
                    <xdr:colOff>95250</xdr:colOff>
                    <xdr:row>44</xdr:row>
                    <xdr:rowOff>0</xdr:rowOff>
                  </to>
                </anchor>
              </controlPr>
            </control>
          </mc:Choice>
        </mc:AlternateContent>
        <mc:AlternateContent xmlns:mc="http://schemas.openxmlformats.org/markup-compatibility/2006">
          <mc:Choice Requires="x14">
            <control shapeId="2959" r:id="rId135" name="Check Box 911">
              <controlPr locked="0" defaultSize="0" autoFill="0" autoLine="0" autoPict="0">
                <anchor moveWithCells="1" sizeWithCells="1">
                  <from>
                    <xdr:col>3</xdr:col>
                    <xdr:colOff>0</xdr:colOff>
                    <xdr:row>44</xdr:row>
                    <xdr:rowOff>0</xdr:rowOff>
                  </from>
                  <to>
                    <xdr:col>4</xdr:col>
                    <xdr:colOff>95250</xdr:colOff>
                    <xdr:row>48</xdr:row>
                    <xdr:rowOff>19050</xdr:rowOff>
                  </to>
                </anchor>
              </controlPr>
            </control>
          </mc:Choice>
        </mc:AlternateContent>
        <mc:AlternateContent xmlns:mc="http://schemas.openxmlformats.org/markup-compatibility/2006">
          <mc:Choice Requires="x14">
            <control shapeId="2960" r:id="rId136" name="Check Box 912">
              <controlPr locked="0" defaultSize="0" autoFill="0" autoLine="0" autoPict="0">
                <anchor moveWithCells="1" sizeWithCells="1">
                  <from>
                    <xdr:col>3</xdr:col>
                    <xdr:colOff>0</xdr:colOff>
                    <xdr:row>33</xdr:row>
                    <xdr:rowOff>0</xdr:rowOff>
                  </from>
                  <to>
                    <xdr:col>4</xdr:col>
                    <xdr:colOff>95250</xdr:colOff>
                    <xdr:row>33</xdr:row>
                    <xdr:rowOff>0</xdr:rowOff>
                  </to>
                </anchor>
              </controlPr>
            </control>
          </mc:Choice>
        </mc:AlternateContent>
        <mc:AlternateContent xmlns:mc="http://schemas.openxmlformats.org/markup-compatibility/2006">
          <mc:Choice Requires="x14">
            <control shapeId="2961" r:id="rId137" name="Check Box 913">
              <controlPr locked="0" defaultSize="0" autoFill="0" autoLine="0" autoPict="0">
                <anchor moveWithCells="1" sizeWithCells="1">
                  <from>
                    <xdr:col>3</xdr:col>
                    <xdr:colOff>0</xdr:colOff>
                    <xdr:row>33</xdr:row>
                    <xdr:rowOff>0</xdr:rowOff>
                  </from>
                  <to>
                    <xdr:col>4</xdr:col>
                    <xdr:colOff>95250</xdr:colOff>
                    <xdr:row>33</xdr:row>
                    <xdr:rowOff>0</xdr:rowOff>
                  </to>
                </anchor>
              </controlPr>
            </control>
          </mc:Choice>
        </mc:AlternateContent>
        <mc:AlternateContent xmlns:mc="http://schemas.openxmlformats.org/markup-compatibility/2006">
          <mc:Choice Requires="x14">
            <control shapeId="2962" r:id="rId138" name="Check Box 914">
              <controlPr locked="0" defaultSize="0" autoFill="0" autoLine="0" autoPict="0">
                <anchor moveWithCells="1" sizeWithCells="1">
                  <from>
                    <xdr:col>3</xdr:col>
                    <xdr:colOff>0</xdr:colOff>
                    <xdr:row>33</xdr:row>
                    <xdr:rowOff>0</xdr:rowOff>
                  </from>
                  <to>
                    <xdr:col>4</xdr:col>
                    <xdr:colOff>95250</xdr:colOff>
                    <xdr:row>33</xdr:row>
                    <xdr:rowOff>0</xdr:rowOff>
                  </to>
                </anchor>
              </controlPr>
            </control>
          </mc:Choice>
        </mc:AlternateContent>
        <mc:AlternateContent xmlns:mc="http://schemas.openxmlformats.org/markup-compatibility/2006">
          <mc:Choice Requires="x14">
            <control shapeId="2963" r:id="rId139" name="Check Box 915">
              <controlPr locked="0" defaultSize="0" autoFill="0" autoLine="0" autoPict="0">
                <anchor moveWithCells="1" sizeWithCells="1">
                  <from>
                    <xdr:col>3</xdr:col>
                    <xdr:colOff>0</xdr:colOff>
                    <xdr:row>33</xdr:row>
                    <xdr:rowOff>0</xdr:rowOff>
                  </from>
                  <to>
                    <xdr:col>4</xdr:col>
                    <xdr:colOff>95250</xdr:colOff>
                    <xdr:row>37</xdr:row>
                    <xdr:rowOff>19050</xdr:rowOff>
                  </to>
                </anchor>
              </controlPr>
            </control>
          </mc:Choice>
        </mc:AlternateContent>
        <mc:AlternateContent xmlns:mc="http://schemas.openxmlformats.org/markup-compatibility/2006">
          <mc:Choice Requires="x14">
            <control shapeId="2965" r:id="rId140" name="Check Box 917">
              <controlPr locked="0" defaultSize="0" autoFill="0" autoLine="0" autoPict="0">
                <anchor moveWithCells="1" sizeWithCells="1">
                  <from>
                    <xdr:col>3</xdr:col>
                    <xdr:colOff>0</xdr:colOff>
                    <xdr:row>49</xdr:row>
                    <xdr:rowOff>0</xdr:rowOff>
                  </from>
                  <to>
                    <xdr:col>4</xdr:col>
                    <xdr:colOff>95250</xdr:colOff>
                    <xdr:row>49</xdr:row>
                    <xdr:rowOff>0</xdr:rowOff>
                  </to>
                </anchor>
              </controlPr>
            </control>
          </mc:Choice>
        </mc:AlternateContent>
        <mc:AlternateContent xmlns:mc="http://schemas.openxmlformats.org/markup-compatibility/2006">
          <mc:Choice Requires="x14">
            <control shapeId="2966" r:id="rId141" name="Check Box 918">
              <controlPr locked="0" defaultSize="0" autoFill="0" autoLine="0" autoPict="0">
                <anchor moveWithCells="1" sizeWithCells="1">
                  <from>
                    <xdr:col>3</xdr:col>
                    <xdr:colOff>0</xdr:colOff>
                    <xdr:row>49</xdr:row>
                    <xdr:rowOff>0</xdr:rowOff>
                  </from>
                  <to>
                    <xdr:col>4</xdr:col>
                    <xdr:colOff>95250</xdr:colOff>
                    <xdr:row>51</xdr:row>
                    <xdr:rowOff>19050</xdr:rowOff>
                  </to>
                </anchor>
              </controlPr>
            </control>
          </mc:Choice>
        </mc:AlternateContent>
        <mc:AlternateContent xmlns:mc="http://schemas.openxmlformats.org/markup-compatibility/2006">
          <mc:Choice Requires="x14">
            <control shapeId="2981" r:id="rId142" name="Check Box 933">
              <controlPr locked="0" defaultSize="0" autoFill="0" autoLine="0" autoPict="0">
                <anchor moveWithCells="1" sizeWithCells="1">
                  <from>
                    <xdr:col>16</xdr:col>
                    <xdr:colOff>19050</xdr:colOff>
                    <xdr:row>39</xdr:row>
                    <xdr:rowOff>0</xdr:rowOff>
                  </from>
                  <to>
                    <xdr:col>17</xdr:col>
                    <xdr:colOff>57150</xdr:colOff>
                    <xdr:row>40</xdr:row>
                    <xdr:rowOff>0</xdr:rowOff>
                  </to>
                </anchor>
              </controlPr>
            </control>
          </mc:Choice>
        </mc:AlternateContent>
        <mc:AlternateContent xmlns:mc="http://schemas.openxmlformats.org/markup-compatibility/2006">
          <mc:Choice Requires="x14">
            <control shapeId="2982" r:id="rId143" name="Check Box 934">
              <controlPr locked="0" defaultSize="0" autoFill="0" autoLine="0" autoPict="0">
                <anchor moveWithCells="1" sizeWithCells="1">
                  <from>
                    <xdr:col>3</xdr:col>
                    <xdr:colOff>0</xdr:colOff>
                    <xdr:row>55</xdr:row>
                    <xdr:rowOff>0</xdr:rowOff>
                  </from>
                  <to>
                    <xdr:col>4</xdr:col>
                    <xdr:colOff>95250</xdr:colOff>
                    <xdr:row>56</xdr:row>
                    <xdr:rowOff>0</xdr:rowOff>
                  </to>
                </anchor>
              </controlPr>
            </control>
          </mc:Choice>
        </mc:AlternateContent>
        <mc:AlternateContent xmlns:mc="http://schemas.openxmlformats.org/markup-compatibility/2006">
          <mc:Choice Requires="x14">
            <control shapeId="2983" r:id="rId144" name="Check Box 935">
              <controlPr locked="0" defaultSize="0" autoFill="0" autoLine="0" autoPict="0">
                <anchor moveWithCells="1" sizeWithCells="1">
                  <from>
                    <xdr:col>11</xdr:col>
                    <xdr:colOff>19050</xdr:colOff>
                    <xdr:row>54</xdr:row>
                    <xdr:rowOff>171450</xdr:rowOff>
                  </from>
                  <to>
                    <xdr:col>12</xdr:col>
                    <xdr:colOff>57150</xdr:colOff>
                    <xdr:row>56</xdr:row>
                    <xdr:rowOff>19050</xdr:rowOff>
                  </to>
                </anchor>
              </controlPr>
            </control>
          </mc:Choice>
        </mc:AlternateContent>
        <mc:AlternateContent xmlns:mc="http://schemas.openxmlformats.org/markup-compatibility/2006">
          <mc:Choice Requires="x14">
            <control shapeId="2984" r:id="rId145" name="Check Box 936">
              <controlPr locked="0" defaultSize="0" autoFill="0" autoLine="0" autoPict="0">
                <anchor moveWithCells="1" sizeWithCells="1">
                  <from>
                    <xdr:col>12</xdr:col>
                    <xdr:colOff>19050</xdr:colOff>
                    <xdr:row>55</xdr:row>
                    <xdr:rowOff>0</xdr:rowOff>
                  </from>
                  <to>
                    <xdr:col>13</xdr:col>
                    <xdr:colOff>0</xdr:colOff>
                    <xdr:row>56</xdr:row>
                    <xdr:rowOff>0</xdr:rowOff>
                  </to>
                </anchor>
              </controlPr>
            </control>
          </mc:Choice>
        </mc:AlternateContent>
        <mc:AlternateContent xmlns:mc="http://schemas.openxmlformats.org/markup-compatibility/2006">
          <mc:Choice Requires="x14">
            <control shapeId="2985" r:id="rId146" name="Check Box 937">
              <controlPr locked="0" defaultSize="0" autoFill="0" autoLine="0" autoPict="0">
                <anchor moveWithCells="1" sizeWithCells="1">
                  <from>
                    <xdr:col>13</xdr:col>
                    <xdr:colOff>57150</xdr:colOff>
                    <xdr:row>55</xdr:row>
                    <xdr:rowOff>19050</xdr:rowOff>
                  </from>
                  <to>
                    <xdr:col>15</xdr:col>
                    <xdr:colOff>0</xdr:colOff>
                    <xdr:row>55</xdr:row>
                    <xdr:rowOff>171450</xdr:rowOff>
                  </to>
                </anchor>
              </controlPr>
            </control>
          </mc:Choice>
        </mc:AlternateContent>
        <mc:AlternateContent xmlns:mc="http://schemas.openxmlformats.org/markup-compatibility/2006">
          <mc:Choice Requires="x14">
            <control shapeId="3007" r:id="rId147" name="Check Box 959">
              <controlPr locked="0" defaultSize="0" autoFill="0" autoLine="0" autoPict="0">
                <anchor moveWithCells="1" sizeWithCells="1">
                  <from>
                    <xdr:col>16</xdr:col>
                    <xdr:colOff>19050</xdr:colOff>
                    <xdr:row>40</xdr:row>
                    <xdr:rowOff>0</xdr:rowOff>
                  </from>
                  <to>
                    <xdr:col>17</xdr:col>
                    <xdr:colOff>57150</xdr:colOff>
                    <xdr:row>41</xdr:row>
                    <xdr:rowOff>0</xdr:rowOff>
                  </to>
                </anchor>
              </controlPr>
            </control>
          </mc:Choice>
        </mc:AlternateContent>
        <mc:AlternateContent xmlns:mc="http://schemas.openxmlformats.org/markup-compatibility/2006">
          <mc:Choice Requires="x14">
            <control shapeId="3008" r:id="rId148" name="Check Box 960">
              <controlPr locked="0" defaultSize="0" autoFill="0" autoLine="0" autoPict="0">
                <anchor moveWithCells="1" sizeWithCells="1">
                  <from>
                    <xdr:col>16</xdr:col>
                    <xdr:colOff>19050</xdr:colOff>
                    <xdr:row>40</xdr:row>
                    <xdr:rowOff>0</xdr:rowOff>
                  </from>
                  <to>
                    <xdr:col>17</xdr:col>
                    <xdr:colOff>57150</xdr:colOff>
                    <xdr:row>41</xdr:row>
                    <xdr:rowOff>0</xdr:rowOff>
                  </to>
                </anchor>
              </controlPr>
            </control>
          </mc:Choice>
        </mc:AlternateContent>
        <mc:AlternateContent xmlns:mc="http://schemas.openxmlformats.org/markup-compatibility/2006">
          <mc:Choice Requires="x14">
            <control shapeId="3012" r:id="rId149" name="Check Box 964">
              <controlPr locked="0" defaultSize="0" autoFill="0" autoLine="0" autoPict="0">
                <anchor moveWithCells="1" sizeWithCells="1">
                  <from>
                    <xdr:col>16</xdr:col>
                    <xdr:colOff>19050</xdr:colOff>
                    <xdr:row>38</xdr:row>
                    <xdr:rowOff>0</xdr:rowOff>
                  </from>
                  <to>
                    <xdr:col>17</xdr:col>
                    <xdr:colOff>57150</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tabColor rgb="FF00B050"/>
    <outlinePr summaryBelow="0"/>
  </sheetPr>
  <dimension ref="B1:Z89"/>
  <sheetViews>
    <sheetView topLeftCell="A59" zoomScaleNormal="100" workbookViewId="0">
      <selection activeCell="Q40" sqref="Q40"/>
    </sheetView>
  </sheetViews>
  <sheetFormatPr defaultColWidth="9.140625" defaultRowHeight="12.75" outlineLevelRow="2"/>
  <cols>
    <col min="1" max="2" width="1.140625" style="21" customWidth="1"/>
    <col min="3" max="3" width="4.42578125" style="21" customWidth="1"/>
    <col min="4" max="4" width="6.140625" style="21" hidden="1" customWidth="1"/>
    <col min="5" max="8" width="7.42578125" style="21" hidden="1" customWidth="1"/>
    <col min="9" max="14" width="6.140625" style="21" hidden="1" customWidth="1"/>
    <col min="15" max="15" width="8" style="21" hidden="1" customWidth="1"/>
    <col min="16" max="16" width="58.7109375" style="21" customWidth="1"/>
    <col min="17" max="17" width="20.42578125" style="21" customWidth="1"/>
    <col min="18" max="18" width="16.42578125" style="21" customWidth="1"/>
    <col min="19" max="19" width="12.42578125" style="21" customWidth="1"/>
    <col min="20" max="20" width="11.7109375" style="21" customWidth="1"/>
    <col min="21" max="21" width="12.42578125" style="21" customWidth="1"/>
    <col min="22" max="23" width="15.42578125" style="21" customWidth="1"/>
    <col min="24" max="24" width="46.42578125" style="21" customWidth="1"/>
    <col min="25" max="25" width="35" style="21" bestFit="1" customWidth="1"/>
    <col min="26" max="26" width="0.42578125" style="21" customWidth="1"/>
    <col min="27" max="16384" width="9.140625" style="21"/>
  </cols>
  <sheetData>
    <row r="1" spans="2:26" ht="13.5" thickBot="1"/>
    <row r="2" spans="2:26" ht="13.5" thickTop="1">
      <c r="B2" s="25"/>
      <c r="C2" s="26"/>
      <c r="D2" s="26"/>
      <c r="E2" s="26"/>
      <c r="F2" s="26"/>
      <c r="G2" s="26"/>
      <c r="H2" s="26"/>
      <c r="I2" s="26"/>
      <c r="J2" s="26"/>
      <c r="K2" s="26"/>
      <c r="L2" s="26"/>
      <c r="M2" s="26"/>
      <c r="N2" s="26"/>
      <c r="O2" s="26"/>
      <c r="P2" s="26"/>
      <c r="Q2" s="26"/>
      <c r="R2" s="26"/>
      <c r="S2" s="26"/>
      <c r="T2" s="26"/>
      <c r="U2" s="26"/>
      <c r="V2" s="26"/>
      <c r="W2" s="26"/>
      <c r="X2" s="26"/>
      <c r="Y2" s="26"/>
      <c r="Z2" s="27"/>
    </row>
    <row r="3" spans="2:26">
      <c r="B3" s="28"/>
      <c r="P3" s="29"/>
      <c r="Q3" s="29"/>
      <c r="R3" s="29"/>
      <c r="S3" s="29"/>
      <c r="T3" s="29"/>
      <c r="U3" s="29"/>
      <c r="V3" s="29"/>
      <c r="W3" s="29"/>
      <c r="X3" s="29"/>
      <c r="Y3" s="29"/>
      <c r="Z3" s="30"/>
    </row>
    <row r="4" spans="2:26" ht="25.5">
      <c r="B4" s="28"/>
      <c r="P4" s="29"/>
      <c r="Q4" s="53" t="s">
        <v>231</v>
      </c>
      <c r="R4" s="53"/>
      <c r="S4" s="53"/>
      <c r="T4" s="53"/>
      <c r="U4" s="53"/>
      <c r="V4" s="53"/>
      <c r="W4" s="53"/>
      <c r="X4" s="53"/>
      <c r="Y4" s="53"/>
      <c r="Z4" s="30"/>
    </row>
    <row r="5" spans="2:26">
      <c r="B5" s="28"/>
      <c r="P5" s="29"/>
      <c r="Q5" s="29"/>
      <c r="R5" s="29"/>
      <c r="S5" s="29"/>
      <c r="T5" s="29"/>
      <c r="U5" s="29"/>
      <c r="V5" s="29"/>
      <c r="W5" s="29"/>
      <c r="X5" s="29"/>
      <c r="Y5" s="29"/>
      <c r="Z5" s="30"/>
    </row>
    <row r="6" spans="2:26">
      <c r="B6" s="28"/>
      <c r="Z6" s="30"/>
    </row>
    <row r="7" spans="2:26" ht="18">
      <c r="B7" s="28"/>
      <c r="C7" s="420" t="s">
        <v>232</v>
      </c>
      <c r="D7" s="420"/>
      <c r="E7" s="420"/>
      <c r="F7" s="420"/>
      <c r="G7" s="420"/>
      <c r="H7" s="420"/>
      <c r="I7" s="420"/>
      <c r="J7" s="420"/>
      <c r="K7" s="420"/>
      <c r="L7" s="420"/>
      <c r="M7" s="420"/>
      <c r="N7" s="420"/>
      <c r="O7" s="420"/>
      <c r="P7" s="420"/>
      <c r="Q7" s="420"/>
      <c r="R7" s="420"/>
      <c r="S7" s="420"/>
      <c r="T7" s="420"/>
      <c r="U7" s="420"/>
      <c r="V7" s="420"/>
      <c r="W7" s="420"/>
      <c r="X7" s="420"/>
      <c r="Y7" s="420"/>
      <c r="Z7" s="30"/>
    </row>
    <row r="8" spans="2:26" ht="18">
      <c r="B8" s="28"/>
      <c r="C8" s="149"/>
      <c r="D8" s="149"/>
      <c r="E8" s="149"/>
      <c r="F8" s="149"/>
      <c r="G8" s="149"/>
      <c r="H8" s="149"/>
      <c r="I8" s="149"/>
      <c r="J8" s="149"/>
      <c r="K8" s="149"/>
      <c r="L8" s="149"/>
      <c r="M8" s="149"/>
      <c r="N8" s="149"/>
      <c r="O8" s="149"/>
      <c r="P8" s="149"/>
      <c r="Q8" s="149"/>
      <c r="R8" s="149"/>
      <c r="S8" s="149"/>
      <c r="T8" s="149"/>
      <c r="U8" s="149"/>
      <c r="V8" s="149"/>
      <c r="W8" s="149"/>
      <c r="X8" s="149"/>
      <c r="Y8" s="149"/>
      <c r="Z8" s="30"/>
    </row>
    <row r="9" spans="2:26" ht="18">
      <c r="B9" s="28"/>
      <c r="C9" s="420" t="s">
        <v>233</v>
      </c>
      <c r="D9" s="420"/>
      <c r="E9" s="420"/>
      <c r="F9" s="420"/>
      <c r="G9" s="420"/>
      <c r="H9" s="420"/>
      <c r="I9" s="420"/>
      <c r="J9" s="420"/>
      <c r="K9" s="420"/>
      <c r="L9" s="420"/>
      <c r="M9" s="420"/>
      <c r="N9" s="420"/>
      <c r="O9" s="420"/>
      <c r="P9" s="420"/>
      <c r="Q9" s="420"/>
      <c r="R9" s="420"/>
      <c r="S9" s="420"/>
      <c r="T9" s="420"/>
      <c r="U9" s="420"/>
      <c r="V9" s="420"/>
      <c r="W9" s="420"/>
      <c r="X9" s="420"/>
      <c r="Y9" s="420"/>
      <c r="Z9" s="30"/>
    </row>
    <row r="10" spans="2:26" s="24" customFormat="1" ht="25.5" outlineLevel="1">
      <c r="B10" s="46"/>
      <c r="C10" s="170"/>
      <c r="D10" s="170"/>
      <c r="E10" s="170"/>
      <c r="F10" s="170"/>
      <c r="G10" s="170"/>
      <c r="H10" s="170"/>
      <c r="I10" s="170"/>
      <c r="J10" s="170"/>
      <c r="K10" s="170"/>
      <c r="L10" s="170"/>
      <c r="M10" s="170"/>
      <c r="N10" s="170"/>
      <c r="O10" s="170"/>
      <c r="P10" s="51" t="s">
        <v>234</v>
      </c>
      <c r="Q10" s="150" t="str">
        <f>'Matriz de Evaluación'!F8</f>
        <v>Solicitud Paso a Producción Actualización Fondos de Inversion</v>
      </c>
      <c r="R10" s="151"/>
      <c r="S10" s="152"/>
      <c r="T10" s="152"/>
      <c r="U10" s="152"/>
      <c r="V10" s="153"/>
      <c r="W10" s="153"/>
      <c r="X10" s="152"/>
      <c r="Y10" s="153"/>
      <c r="Z10" s="47"/>
    </row>
    <row r="11" spans="2:26" ht="16.5" outlineLevel="1">
      <c r="B11" s="28"/>
      <c r="P11" s="51" t="s">
        <v>235</v>
      </c>
      <c r="Q11" s="425" t="str">
        <f>+'Matriz de Evaluación'!F6</f>
        <v>Bancolombia</v>
      </c>
      <c r="R11" s="425"/>
      <c r="S11" s="425"/>
      <c r="T11" s="425"/>
      <c r="U11" s="425"/>
      <c r="V11" s="425"/>
      <c r="W11" s="425"/>
      <c r="X11" s="425"/>
      <c r="Y11" s="425"/>
      <c r="Z11" s="30"/>
    </row>
    <row r="12" spans="2:26" ht="16.5" outlineLevel="1">
      <c r="B12" s="28"/>
      <c r="P12" s="51" t="s">
        <v>236</v>
      </c>
      <c r="Q12" s="426" t="str">
        <f>+'Matriz de Evaluación'!F10</f>
        <v>Cordial saludo
Se requiere Actualización para agregar un nuevo fondo en el aplicativo fondo de inversión, se requiere agregar el archivo, refic4.txt, que se encuentran adjuntos a la ruta /wrkdirr/consultarFondosConfig, para el ambiente 8.5 y /wrkdirr/recursos/consultarFondosConfig para el ambiente 9, se debe dar permisos al archivo 664.
Se debe actualizar las entries, con la siguiente información en ConsultarFondosFiduciariaResource , agregar las siguientes entries: 
refic4.txt.nit  = 901574370-1   
refic4.txt.nombre  = Cerrado Renta Fija III
refic4.txt.sociedadadmin  = Fiduciaria Bancolombia S.A. 
Finalmente, reinicio del aplicativo consultarFondosEAR, a petición del usuario.
reiniciar aplicativos:
consultarFondosEAR
Servidores:
#========================= WAS 8.5 ==============================#
Dallas
xrbcppor01d - 10.73.29.71
xrbcppor02d - 10.73.29.72
Washington
xrbcppor01h - 10.170.187.10
xrbcppor02h - 10.170.187.11
#========================= WAS 9.0 ==============================#
WDC04:
Xrbcppor03w -&gt; 10.170.187.29
Xrbcppor04w -&gt; 10.170.187.30
Xrbcppor05w -&gt; 10.170.187.31
DAL13:
Xrbcppor03d -&gt; 10.73.29.101
Xrbcppor04d -&gt; 10.73.29.102
Xrbcppor05d -&gt; 10.73.29.103
Aplicativo impactado:
Ninguno
Problema o Situación Actual:
Se requiere actualizar agregar los nuevos fondos a petición del usuario 
Solución para implementar:
actualización entries
Impacto:
No hay impacto</v>
      </c>
      <c r="R12" s="426"/>
      <c r="S12" s="426"/>
      <c r="T12" s="426"/>
      <c r="U12" s="426"/>
      <c r="V12" s="426"/>
      <c r="W12" s="426"/>
      <c r="X12" s="426"/>
      <c r="Y12" s="426"/>
      <c r="Z12" s="30"/>
    </row>
    <row r="13" spans="2:26" ht="16.5" outlineLevel="1">
      <c r="B13" s="28"/>
      <c r="P13" s="51" t="s">
        <v>237</v>
      </c>
      <c r="Q13" s="422"/>
      <c r="R13" s="422"/>
      <c r="S13" s="422"/>
      <c r="T13" s="148"/>
      <c r="Z13" s="30"/>
    </row>
    <row r="14" spans="2:26" ht="16.5" outlineLevel="1">
      <c r="B14" s="28"/>
      <c r="P14" s="51"/>
      <c r="Q14" s="70"/>
      <c r="R14" s="70"/>
      <c r="S14" s="71"/>
      <c r="T14" s="71"/>
      <c r="U14" s="55"/>
      <c r="V14" s="55"/>
      <c r="W14" s="55"/>
      <c r="X14" s="71"/>
      <c r="Y14" s="55"/>
      <c r="Z14" s="30"/>
    </row>
    <row r="15" spans="2:26" ht="25.5" outlineLevel="1">
      <c r="B15" s="28"/>
      <c r="P15" s="51" t="s">
        <v>238</v>
      </c>
      <c r="Q15" s="243" t="str">
        <f>'Matriz de Evaluación'!F17</f>
        <v>Johan Sebastian Hernandez Garcia</v>
      </c>
      <c r="R15" s="243"/>
      <c r="S15" s="243"/>
      <c r="T15" s="243"/>
      <c r="U15" s="243"/>
      <c r="V15" s="243"/>
      <c r="W15" s="243"/>
      <c r="X15" s="243"/>
      <c r="Y15" s="243"/>
      <c r="Z15" s="30"/>
    </row>
    <row r="16" spans="2:26" ht="16.5">
      <c r="B16" s="28"/>
      <c r="P16" s="31"/>
      <c r="Z16" s="30"/>
    </row>
    <row r="17" spans="2:26" ht="18">
      <c r="B17" s="28"/>
      <c r="C17" s="421" t="s">
        <v>239</v>
      </c>
      <c r="D17" s="421"/>
      <c r="E17" s="421"/>
      <c r="F17" s="421"/>
      <c r="G17" s="421"/>
      <c r="H17" s="421"/>
      <c r="I17" s="421"/>
      <c r="J17" s="421"/>
      <c r="K17" s="421"/>
      <c r="L17" s="421"/>
      <c r="M17" s="421"/>
      <c r="N17" s="421"/>
      <c r="O17" s="421"/>
      <c r="P17" s="421"/>
      <c r="Q17" s="421"/>
      <c r="R17" s="421"/>
      <c r="S17" s="421"/>
      <c r="T17" s="421"/>
      <c r="U17" s="421"/>
      <c r="V17" s="421"/>
      <c r="W17" s="421"/>
      <c r="X17" s="421"/>
      <c r="Y17" s="421"/>
      <c r="Z17" s="30"/>
    </row>
    <row r="18" spans="2:26" s="22" customFormat="1" ht="38.25" outlineLevel="1" collapsed="1">
      <c r="B18" s="48"/>
      <c r="C18" s="171"/>
      <c r="D18" s="171" t="s">
        <v>240</v>
      </c>
      <c r="E18" s="171" t="s">
        <v>241</v>
      </c>
      <c r="F18" s="171" t="s">
        <v>183</v>
      </c>
      <c r="G18" s="171" t="s">
        <v>185</v>
      </c>
      <c r="H18" s="171" t="s">
        <v>242</v>
      </c>
      <c r="I18" s="171" t="s">
        <v>243</v>
      </c>
      <c r="J18" s="171" t="s">
        <v>244</v>
      </c>
      <c r="K18" s="171" t="s">
        <v>245</v>
      </c>
      <c r="L18" s="171" t="s">
        <v>246</v>
      </c>
      <c r="M18" s="171" t="s">
        <v>247</v>
      </c>
      <c r="N18" s="171" t="s">
        <v>248</v>
      </c>
      <c r="O18" s="171" t="s">
        <v>249</v>
      </c>
      <c r="P18" s="171" t="s">
        <v>250</v>
      </c>
      <c r="Q18" s="35" t="s">
        <v>251</v>
      </c>
      <c r="R18" s="35" t="s">
        <v>252</v>
      </c>
      <c r="S18" s="35" t="s">
        <v>253</v>
      </c>
      <c r="T18" s="35" t="s">
        <v>254</v>
      </c>
      <c r="U18" s="35" t="s">
        <v>255</v>
      </c>
      <c r="V18" s="35" t="s">
        <v>256</v>
      </c>
      <c r="W18" s="35" t="s">
        <v>257</v>
      </c>
      <c r="X18" s="35" t="s">
        <v>258</v>
      </c>
      <c r="Y18" s="43" t="s">
        <v>259</v>
      </c>
      <c r="Z18" s="49"/>
    </row>
    <row r="19" spans="2:26" s="73" customFormat="1" outlineLevel="1">
      <c r="B19" s="72"/>
      <c r="C19" s="82">
        <v>1</v>
      </c>
      <c r="D19" s="82"/>
      <c r="E19" s="82"/>
      <c r="F19" s="82"/>
      <c r="G19" s="82"/>
      <c r="H19" s="82"/>
      <c r="I19" s="82"/>
      <c r="J19" s="82"/>
      <c r="K19" s="82"/>
      <c r="L19" s="82"/>
      <c r="M19" s="82"/>
      <c r="N19" s="82"/>
      <c r="O19" s="82"/>
      <c r="P19" s="65"/>
      <c r="Q19" s="59"/>
      <c r="R19" s="257"/>
      <c r="S19" s="173"/>
      <c r="T19" s="173"/>
      <c r="U19" s="61"/>
      <c r="V19" s="61"/>
      <c r="W19" s="61"/>
      <c r="X19" s="81"/>
      <c r="Y19" s="68">
        <v>3182210932</v>
      </c>
      <c r="Z19" s="77"/>
    </row>
    <row r="20" spans="2:26" s="73" customFormat="1" outlineLevel="1">
      <c r="B20" s="72"/>
      <c r="C20" s="82">
        <v>2</v>
      </c>
      <c r="D20" s="82"/>
      <c r="E20" s="82"/>
      <c r="F20" s="82"/>
      <c r="G20" s="82"/>
      <c r="H20" s="82"/>
      <c r="I20" s="82"/>
      <c r="J20" s="82"/>
      <c r="K20" s="82"/>
      <c r="L20" s="82"/>
      <c r="M20" s="82"/>
      <c r="N20" s="82"/>
      <c r="O20" s="82"/>
      <c r="P20" s="65"/>
      <c r="Q20" s="59"/>
      <c r="R20" s="257"/>
      <c r="S20" s="173"/>
      <c r="T20" s="173"/>
      <c r="U20" s="61"/>
      <c r="V20" s="61"/>
      <c r="W20" s="61"/>
      <c r="X20" s="66"/>
      <c r="Y20" s="68"/>
      <c r="Z20" s="77"/>
    </row>
    <row r="21" spans="2:26" s="73" customFormat="1" outlineLevel="1">
      <c r="B21" s="72"/>
      <c r="C21" s="82">
        <v>3</v>
      </c>
      <c r="D21" s="82"/>
      <c r="E21" s="82"/>
      <c r="F21" s="82"/>
      <c r="G21" s="82"/>
      <c r="H21" s="82"/>
      <c r="I21" s="82"/>
      <c r="J21" s="82"/>
      <c r="K21" s="82"/>
      <c r="L21" s="82"/>
      <c r="M21" s="82"/>
      <c r="N21" s="82"/>
      <c r="O21" s="82"/>
      <c r="P21" s="65"/>
      <c r="Q21" s="59"/>
      <c r="R21" s="257"/>
      <c r="S21" s="173"/>
      <c r="T21" s="173"/>
      <c r="U21" s="61"/>
      <c r="V21" s="61"/>
      <c r="W21" s="61"/>
      <c r="X21" s="66"/>
      <c r="Y21" s="68"/>
      <c r="Z21" s="77"/>
    </row>
    <row r="22" spans="2:26" s="73" customFormat="1" outlineLevel="1">
      <c r="B22" s="72"/>
      <c r="C22" s="82">
        <v>4</v>
      </c>
      <c r="D22" s="82"/>
      <c r="E22" s="82"/>
      <c r="F22" s="82"/>
      <c r="G22" s="82"/>
      <c r="H22" s="82"/>
      <c r="I22" s="82"/>
      <c r="J22" s="82"/>
      <c r="K22" s="82"/>
      <c r="L22" s="82"/>
      <c r="M22" s="82"/>
      <c r="N22" s="82"/>
      <c r="O22" s="82"/>
      <c r="P22" s="65"/>
      <c r="Q22" s="59"/>
      <c r="R22" s="257"/>
      <c r="S22" s="173"/>
      <c r="T22" s="173"/>
      <c r="U22" s="61"/>
      <c r="V22" s="61"/>
      <c r="W22" s="61"/>
      <c r="X22" s="66"/>
      <c r="Y22" s="68"/>
      <c r="Z22" s="77"/>
    </row>
    <row r="23" spans="2:26" s="73" customFormat="1" outlineLevel="1">
      <c r="B23" s="72"/>
      <c r="C23" s="82">
        <v>5</v>
      </c>
      <c r="D23" s="82"/>
      <c r="E23" s="82"/>
      <c r="F23" s="82"/>
      <c r="G23" s="82"/>
      <c r="H23" s="82"/>
      <c r="I23" s="82"/>
      <c r="J23" s="82"/>
      <c r="K23" s="82"/>
      <c r="L23" s="82"/>
      <c r="M23" s="82"/>
      <c r="N23" s="82"/>
      <c r="O23" s="82"/>
      <c r="P23" s="65"/>
      <c r="Q23" s="59"/>
      <c r="R23" s="257"/>
      <c r="S23" s="173"/>
      <c r="T23" s="173"/>
      <c r="U23" s="61"/>
      <c r="V23" s="61"/>
      <c r="W23" s="61"/>
      <c r="X23" s="66"/>
      <c r="Y23" s="68"/>
      <c r="Z23" s="77"/>
    </row>
    <row r="24" spans="2:26" s="73" customFormat="1" outlineLevel="1">
      <c r="B24" s="72"/>
      <c r="C24" s="82">
        <v>6</v>
      </c>
      <c r="D24" s="82"/>
      <c r="E24" s="82"/>
      <c r="F24" s="82"/>
      <c r="G24" s="82"/>
      <c r="H24" s="82"/>
      <c r="I24" s="82"/>
      <c r="J24" s="82"/>
      <c r="K24" s="82"/>
      <c r="L24" s="82"/>
      <c r="M24" s="82"/>
      <c r="N24" s="82"/>
      <c r="O24" s="82"/>
      <c r="P24" s="65"/>
      <c r="Q24" s="59"/>
      <c r="R24" s="257"/>
      <c r="S24" s="173"/>
      <c r="T24" s="173"/>
      <c r="U24" s="61"/>
      <c r="V24" s="61"/>
      <c r="W24" s="61"/>
      <c r="X24" s="66"/>
      <c r="Y24" s="68"/>
      <c r="Z24" s="77"/>
    </row>
    <row r="25" spans="2:26" s="73" customFormat="1" outlineLevel="1">
      <c r="B25" s="72"/>
      <c r="C25" s="82">
        <v>7</v>
      </c>
      <c r="D25" s="82"/>
      <c r="E25" s="82"/>
      <c r="F25" s="82"/>
      <c r="G25" s="82"/>
      <c r="H25" s="82"/>
      <c r="I25" s="82"/>
      <c r="J25" s="82"/>
      <c r="K25" s="82"/>
      <c r="L25" s="82"/>
      <c r="M25" s="82"/>
      <c r="N25" s="82"/>
      <c r="O25" s="82"/>
      <c r="P25" s="65"/>
      <c r="Q25" s="59"/>
      <c r="R25" s="257"/>
      <c r="S25" s="173"/>
      <c r="T25" s="173"/>
      <c r="U25" s="61"/>
      <c r="V25" s="61"/>
      <c r="W25" s="61"/>
      <c r="X25" s="66"/>
      <c r="Y25" s="68"/>
      <c r="Z25" s="77"/>
    </row>
    <row r="26" spans="2:26" s="73" customFormat="1" outlineLevel="1">
      <c r="B26" s="72"/>
      <c r="C26" s="82">
        <v>8</v>
      </c>
      <c r="D26" s="82"/>
      <c r="E26" s="82"/>
      <c r="F26" s="82"/>
      <c r="G26" s="82"/>
      <c r="H26" s="82"/>
      <c r="I26" s="82"/>
      <c r="J26" s="82"/>
      <c r="K26" s="82"/>
      <c r="L26" s="82"/>
      <c r="M26" s="82"/>
      <c r="N26" s="82"/>
      <c r="O26" s="82"/>
      <c r="P26" s="65"/>
      <c r="Q26" s="59"/>
      <c r="R26" s="257"/>
      <c r="S26" s="173"/>
      <c r="T26" s="173"/>
      <c r="U26" s="61"/>
      <c r="V26" s="61"/>
      <c r="W26" s="61"/>
      <c r="X26" s="66"/>
      <c r="Y26" s="68"/>
      <c r="Z26" s="77"/>
    </row>
    <row r="27" spans="2:26" s="73" customFormat="1" outlineLevel="1">
      <c r="B27" s="72"/>
      <c r="C27" s="82">
        <v>9</v>
      </c>
      <c r="D27" s="82"/>
      <c r="E27" s="82"/>
      <c r="F27" s="82"/>
      <c r="G27" s="82"/>
      <c r="H27" s="82"/>
      <c r="I27" s="82"/>
      <c r="J27" s="82"/>
      <c r="K27" s="82"/>
      <c r="L27" s="82"/>
      <c r="M27" s="82"/>
      <c r="N27" s="82"/>
      <c r="O27" s="82"/>
      <c r="P27" s="65"/>
      <c r="Q27" s="59"/>
      <c r="R27" s="257"/>
      <c r="S27" s="173"/>
      <c r="T27" s="173"/>
      <c r="U27" s="61"/>
      <c r="V27" s="61"/>
      <c r="W27" s="61"/>
      <c r="X27" s="66"/>
      <c r="Y27" s="68"/>
      <c r="Z27" s="77"/>
    </row>
    <row r="28" spans="2:26" s="73" customFormat="1" outlineLevel="1">
      <c r="B28" s="72"/>
      <c r="C28" s="82">
        <v>10</v>
      </c>
      <c r="D28" s="82"/>
      <c r="E28" s="82"/>
      <c r="F28" s="82"/>
      <c r="G28" s="82"/>
      <c r="H28" s="82"/>
      <c r="I28" s="82"/>
      <c r="J28" s="82"/>
      <c r="K28" s="82"/>
      <c r="L28" s="82"/>
      <c r="M28" s="82"/>
      <c r="N28" s="82"/>
      <c r="O28" s="82"/>
      <c r="P28" s="65"/>
      <c r="Q28" s="59"/>
      <c r="R28" s="257"/>
      <c r="S28" s="173"/>
      <c r="T28" s="173"/>
      <c r="U28" s="67"/>
      <c r="V28" s="61"/>
      <c r="W28" s="61"/>
      <c r="X28" s="66"/>
      <c r="Y28" s="68"/>
      <c r="Z28" s="77"/>
    </row>
    <row r="29" spans="2:26" s="73" customFormat="1" outlineLevel="1">
      <c r="B29" s="72"/>
      <c r="C29" s="82">
        <v>11</v>
      </c>
      <c r="D29" s="82"/>
      <c r="E29" s="82"/>
      <c r="F29" s="82"/>
      <c r="G29" s="82"/>
      <c r="H29" s="82"/>
      <c r="I29" s="82"/>
      <c r="J29" s="82"/>
      <c r="K29" s="82"/>
      <c r="L29" s="82"/>
      <c r="M29" s="82"/>
      <c r="N29" s="82"/>
      <c r="O29" s="82"/>
      <c r="P29" s="65"/>
      <c r="Q29" s="59"/>
      <c r="R29" s="257"/>
      <c r="S29" s="173"/>
      <c r="T29" s="173"/>
      <c r="U29" s="67"/>
      <c r="V29" s="61"/>
      <c r="W29" s="61"/>
      <c r="X29" s="66"/>
      <c r="Y29" s="68"/>
      <c r="Z29" s="77"/>
    </row>
    <row r="30" spans="2:26" s="73" customFormat="1" outlineLevel="1">
      <c r="B30" s="72"/>
      <c r="C30" s="82">
        <v>12</v>
      </c>
      <c r="D30" s="82"/>
      <c r="E30" s="82"/>
      <c r="F30" s="82"/>
      <c r="G30" s="82"/>
      <c r="H30" s="82"/>
      <c r="I30" s="82"/>
      <c r="J30" s="82"/>
      <c r="K30" s="82"/>
      <c r="L30" s="82"/>
      <c r="M30" s="82"/>
      <c r="N30" s="82"/>
      <c r="O30" s="82"/>
      <c r="P30" s="65"/>
      <c r="Q30" s="59"/>
      <c r="R30" s="257"/>
      <c r="S30" s="173"/>
      <c r="T30" s="173"/>
      <c r="U30" s="67"/>
      <c r="V30" s="61"/>
      <c r="W30" s="61"/>
      <c r="X30" s="66"/>
      <c r="Y30" s="68"/>
      <c r="Z30" s="77"/>
    </row>
    <row r="31" spans="2:26" s="73" customFormat="1" outlineLevel="1">
      <c r="B31" s="72"/>
      <c r="C31" s="82">
        <v>13</v>
      </c>
      <c r="D31" s="82"/>
      <c r="E31" s="82"/>
      <c r="F31" s="82"/>
      <c r="G31" s="82"/>
      <c r="H31" s="82"/>
      <c r="I31" s="82"/>
      <c r="J31" s="82"/>
      <c r="K31" s="82"/>
      <c r="L31" s="82"/>
      <c r="M31" s="82"/>
      <c r="N31" s="82"/>
      <c r="O31" s="82"/>
      <c r="P31" s="65"/>
      <c r="Q31" s="59"/>
      <c r="R31" s="257"/>
      <c r="S31" s="173"/>
      <c r="T31" s="173"/>
      <c r="U31" s="67"/>
      <c r="V31" s="61"/>
      <c r="W31" s="61"/>
      <c r="X31" s="66"/>
      <c r="Y31" s="68"/>
      <c r="Z31" s="77"/>
    </row>
    <row r="32" spans="2:26" s="73" customFormat="1" outlineLevel="1">
      <c r="B32" s="72"/>
      <c r="C32" s="82" t="s">
        <v>260</v>
      </c>
      <c r="D32" s="82"/>
      <c r="E32" s="82"/>
      <c r="F32" s="82"/>
      <c r="G32" s="82"/>
      <c r="H32" s="82"/>
      <c r="I32" s="82"/>
      <c r="J32" s="82"/>
      <c r="K32" s="82"/>
      <c r="L32" s="82"/>
      <c r="M32" s="82"/>
      <c r="N32" s="82"/>
      <c r="O32" s="82"/>
      <c r="P32" s="157" t="s">
        <v>261</v>
      </c>
      <c r="Q32" s="59"/>
      <c r="R32" s="257"/>
      <c r="S32" s="173"/>
      <c r="T32" s="173"/>
      <c r="U32" s="67"/>
      <c r="V32" s="61"/>
      <c r="W32" s="61"/>
      <c r="X32" s="66"/>
      <c r="Y32" s="68"/>
      <c r="Z32" s="77"/>
    </row>
    <row r="33" spans="2:26" s="73" customFormat="1" outlineLevel="2">
      <c r="B33" s="72"/>
      <c r="C33" s="82" t="e">
        <f>+#REF!+1</f>
        <v>#REF!</v>
      </c>
      <c r="D33" s="82"/>
      <c r="E33" s="82"/>
      <c r="F33" s="82"/>
      <c r="G33" s="82"/>
      <c r="H33" s="82"/>
      <c r="I33" s="82"/>
      <c r="J33" s="82"/>
      <c r="K33" s="82"/>
      <c r="L33" s="82"/>
      <c r="M33" s="82"/>
      <c r="N33" s="82"/>
      <c r="O33" s="82"/>
      <c r="P33" s="65"/>
      <c r="Q33" s="59"/>
      <c r="R33" s="257"/>
      <c r="S33" s="173"/>
      <c r="T33" s="173"/>
      <c r="U33" s="67"/>
      <c r="V33" s="61"/>
      <c r="W33" s="61"/>
      <c r="X33" s="66"/>
      <c r="Y33" s="68"/>
      <c r="Z33" s="77"/>
    </row>
    <row r="34" spans="2:26" s="73" customFormat="1" outlineLevel="1">
      <c r="B34" s="72"/>
      <c r="C34" s="227"/>
      <c r="D34" s="227"/>
      <c r="E34" s="227"/>
      <c r="F34" s="227"/>
      <c r="G34" s="227"/>
      <c r="H34" s="227"/>
      <c r="I34" s="227"/>
      <c r="J34" s="227"/>
      <c r="K34" s="227"/>
      <c r="L34" s="227"/>
      <c r="M34" s="227"/>
      <c r="N34" s="227"/>
      <c r="O34" s="227"/>
      <c r="P34" s="227" t="s">
        <v>262</v>
      </c>
      <c r="Q34" s="227"/>
      <c r="R34" s="227"/>
      <c r="S34" s="175">
        <f>SUM(S19:S33)</f>
        <v>0</v>
      </c>
      <c r="T34" s="175"/>
      <c r="U34" s="154"/>
      <c r="V34" s="155"/>
      <c r="W34" s="155"/>
      <c r="Y34" s="156"/>
      <c r="Z34" s="77"/>
    </row>
    <row r="35" spans="2:26">
      <c r="B35" s="28"/>
      <c r="C35" s="45"/>
      <c r="D35" s="45"/>
      <c r="E35" s="45"/>
      <c r="F35" s="45"/>
      <c r="G35" s="45"/>
      <c r="H35" s="45"/>
      <c r="I35" s="45"/>
      <c r="J35" s="45"/>
      <c r="K35" s="45"/>
      <c r="L35" s="45"/>
      <c r="M35" s="45"/>
      <c r="N35" s="45"/>
      <c r="O35" s="45"/>
      <c r="P35" s="36"/>
      <c r="Q35" s="37"/>
      <c r="R35" s="37"/>
      <c r="S35" s="38"/>
      <c r="T35" s="38"/>
      <c r="U35" s="24"/>
      <c r="V35" s="39"/>
      <c r="W35" s="39"/>
      <c r="X35" s="24"/>
      <c r="Y35" s="44"/>
      <c r="Z35" s="30"/>
    </row>
    <row r="36" spans="2:26" ht="18.75">
      <c r="B36" s="28"/>
      <c r="C36" s="222"/>
      <c r="D36" s="222"/>
      <c r="E36" s="222"/>
      <c r="F36" s="222"/>
      <c r="G36" s="222"/>
      <c r="H36" s="222"/>
      <c r="I36" s="222"/>
      <c r="J36" s="222"/>
      <c r="K36" s="222"/>
      <c r="L36" s="222"/>
      <c r="M36" s="222"/>
      <c r="N36" s="222"/>
      <c r="O36" s="222"/>
      <c r="P36" s="423" t="s">
        <v>263</v>
      </c>
      <c r="Q36" s="423"/>
      <c r="R36" s="423"/>
      <c r="S36" s="423"/>
      <c r="T36" s="423"/>
      <c r="U36" s="423"/>
      <c r="V36" s="423"/>
      <c r="W36" s="423"/>
      <c r="X36" s="423"/>
      <c r="Y36" s="423"/>
      <c r="Z36" s="30"/>
    </row>
    <row r="37" spans="2:26" s="22" customFormat="1" ht="16.5" outlineLevel="1">
      <c r="B37" s="48"/>
      <c r="C37" s="223"/>
      <c r="D37" s="223"/>
      <c r="E37" s="223"/>
      <c r="F37" s="223"/>
      <c r="G37" s="223"/>
      <c r="H37" s="223"/>
      <c r="I37" s="223"/>
      <c r="J37" s="223"/>
      <c r="K37" s="223"/>
      <c r="L37" s="223"/>
      <c r="M37" s="223"/>
      <c r="N37" s="223"/>
      <c r="O37" s="223"/>
      <c r="P37" s="224" t="s">
        <v>264</v>
      </c>
      <c r="Q37" s="59">
        <v>44816.791666666664</v>
      </c>
      <c r="R37" s="427" t="s">
        <v>265</v>
      </c>
      <c r="S37" s="428"/>
      <c r="T37" s="429"/>
      <c r="U37" s="430">
        <v>44816.875</v>
      </c>
      <c r="V37" s="431"/>
      <c r="W37" s="244"/>
      <c r="X37" s="35"/>
      <c r="Y37" s="43"/>
      <c r="Z37" s="49"/>
    </row>
    <row r="38" spans="2:26" s="22" customFormat="1" ht="38.25" outlineLevel="1">
      <c r="B38" s="48"/>
      <c r="C38" s="171"/>
      <c r="D38" s="171" t="s">
        <v>240</v>
      </c>
      <c r="E38" s="171"/>
      <c r="F38" s="171"/>
      <c r="G38" s="171"/>
      <c r="H38" s="171"/>
      <c r="I38" s="171" t="s">
        <v>243</v>
      </c>
      <c r="J38" s="171" t="s">
        <v>244</v>
      </c>
      <c r="K38" s="171" t="s">
        <v>245</v>
      </c>
      <c r="L38" s="171" t="s">
        <v>266</v>
      </c>
      <c r="M38" s="171"/>
      <c r="N38" s="171"/>
      <c r="O38" s="171"/>
      <c r="P38" s="171" t="s">
        <v>250</v>
      </c>
      <c r="Q38" s="35" t="s">
        <v>251</v>
      </c>
      <c r="R38" s="35" t="s">
        <v>252</v>
      </c>
      <c r="S38" s="35" t="s">
        <v>267</v>
      </c>
      <c r="T38" s="35" t="s">
        <v>254</v>
      </c>
      <c r="U38" s="35" t="s">
        <v>255</v>
      </c>
      <c r="V38" s="35" t="s">
        <v>256</v>
      </c>
      <c r="W38" s="35" t="s">
        <v>257</v>
      </c>
      <c r="X38" s="35" t="s">
        <v>258</v>
      </c>
      <c r="Y38" s="43" t="s">
        <v>259</v>
      </c>
      <c r="Z38" s="49"/>
    </row>
    <row r="39" spans="2:26" s="73" customFormat="1" outlineLevel="1">
      <c r="B39" s="72"/>
      <c r="C39" s="82">
        <v>1</v>
      </c>
      <c r="D39" s="169"/>
      <c r="E39" s="169"/>
      <c r="F39" s="169"/>
      <c r="G39" s="169"/>
      <c r="H39" s="169"/>
      <c r="I39" s="169"/>
      <c r="J39" s="169"/>
      <c r="K39" s="169"/>
      <c r="L39" s="169"/>
      <c r="M39" s="169"/>
      <c r="N39" s="169"/>
      <c r="O39" s="169"/>
      <c r="P39" s="261" t="s">
        <v>268</v>
      </c>
      <c r="Q39" s="59">
        <v>44816.791666666664</v>
      </c>
      <c r="R39" s="59">
        <f t="shared" ref="R39:R44" si="0">+Q39+S39/24+T39/24</f>
        <v>44816.799999999996</v>
      </c>
      <c r="S39" s="173">
        <v>0.2</v>
      </c>
      <c r="T39" s="173"/>
      <c r="U39" s="61"/>
      <c r="V39" s="61" t="s">
        <v>269</v>
      </c>
      <c r="W39" s="61"/>
      <c r="X39" s="66"/>
      <c r="Y39" s="68"/>
      <c r="Z39" s="77"/>
    </row>
    <row r="40" spans="2:26" s="73" customFormat="1" outlineLevel="1">
      <c r="B40" s="72"/>
      <c r="C40" s="82">
        <v>2</v>
      </c>
      <c r="D40" s="169"/>
      <c r="E40" s="169"/>
      <c r="F40" s="169"/>
      <c r="G40" s="169"/>
      <c r="H40" s="169"/>
      <c r="I40" s="169"/>
      <c r="J40" s="169"/>
      <c r="K40" s="169"/>
      <c r="L40" s="169"/>
      <c r="M40" s="169"/>
      <c r="N40" s="169"/>
      <c r="O40" s="169"/>
      <c r="P40" s="261" t="s">
        <v>270</v>
      </c>
      <c r="Q40" s="59">
        <f>+R39</f>
        <v>44816.799999999996</v>
      </c>
      <c r="R40" s="59">
        <f t="shared" si="0"/>
        <v>44816.804166666661</v>
      </c>
      <c r="S40" s="173">
        <v>0.1</v>
      </c>
      <c r="T40" s="173"/>
      <c r="U40" s="61"/>
      <c r="V40" s="61" t="s">
        <v>269</v>
      </c>
      <c r="W40" s="61"/>
      <c r="X40" s="66"/>
      <c r="Y40" s="68"/>
      <c r="Z40" s="77"/>
    </row>
    <row r="41" spans="2:26" s="73" customFormat="1" outlineLevel="1">
      <c r="B41" s="72"/>
      <c r="C41" s="82">
        <v>3</v>
      </c>
      <c r="D41" s="82"/>
      <c r="E41" s="82"/>
      <c r="F41" s="82"/>
      <c r="G41" s="82"/>
      <c r="H41" s="82"/>
      <c r="I41" s="82"/>
      <c r="J41" s="82"/>
      <c r="K41" s="82"/>
      <c r="L41" s="82"/>
      <c r="M41" s="82"/>
      <c r="N41" s="82"/>
      <c r="O41" s="82"/>
      <c r="P41" s="261" t="s">
        <v>271</v>
      </c>
      <c r="Q41" s="59">
        <f>+R40</f>
        <v>44816.804166666661</v>
      </c>
      <c r="R41" s="59">
        <f t="shared" si="0"/>
        <v>44816.808333333327</v>
      </c>
      <c r="S41" s="173">
        <v>0.1</v>
      </c>
      <c r="T41" s="173"/>
      <c r="U41" s="61"/>
      <c r="V41" s="61" t="s">
        <v>269</v>
      </c>
      <c r="W41" s="61"/>
      <c r="X41" s="66"/>
      <c r="Y41" s="68"/>
      <c r="Z41" s="77"/>
    </row>
    <row r="42" spans="2:26" s="73" customFormat="1" outlineLevel="1">
      <c r="B42" s="72"/>
      <c r="C42" s="82">
        <v>4</v>
      </c>
      <c r="D42" s="82"/>
      <c r="E42" s="82"/>
      <c r="F42" s="82"/>
      <c r="G42" s="82"/>
      <c r="H42" s="82"/>
      <c r="I42" s="82"/>
      <c r="J42" s="82"/>
      <c r="K42" s="82"/>
      <c r="L42" s="82"/>
      <c r="M42" s="82"/>
      <c r="N42" s="82"/>
      <c r="O42" s="82"/>
      <c r="P42" s="261" t="s">
        <v>272</v>
      </c>
      <c r="Q42" s="59">
        <f>+R41</f>
        <v>44816.808333333327</v>
      </c>
      <c r="R42" s="59">
        <f t="shared" si="0"/>
        <v>44816.849999999991</v>
      </c>
      <c r="S42" s="173">
        <v>1</v>
      </c>
      <c r="T42" s="173"/>
      <c r="U42" s="61"/>
      <c r="V42" s="61" t="s">
        <v>269</v>
      </c>
      <c r="W42" s="61"/>
      <c r="X42" s="66"/>
      <c r="Y42" s="68"/>
      <c r="Z42" s="77"/>
    </row>
    <row r="43" spans="2:26" s="73" customFormat="1" outlineLevel="1">
      <c r="B43" s="72"/>
      <c r="C43" s="82">
        <v>5</v>
      </c>
      <c r="D43" s="82"/>
      <c r="E43" s="82"/>
      <c r="F43" s="82"/>
      <c r="G43" s="82"/>
      <c r="H43" s="82"/>
      <c r="I43" s="82"/>
      <c r="J43" s="82"/>
      <c r="K43" s="82"/>
      <c r="L43" s="82"/>
      <c r="M43" s="82"/>
      <c r="N43" s="82"/>
      <c r="O43" s="82"/>
      <c r="P43" s="261" t="s">
        <v>273</v>
      </c>
      <c r="Q43" s="59">
        <f>+R42</f>
        <v>44816.849999999991</v>
      </c>
      <c r="R43" s="59">
        <f t="shared" si="0"/>
        <v>44816.854166666657</v>
      </c>
      <c r="S43" s="173">
        <v>0.1</v>
      </c>
      <c r="T43" s="173"/>
      <c r="U43" s="61"/>
      <c r="V43" s="61" t="s">
        <v>269</v>
      </c>
      <c r="W43" s="61"/>
      <c r="X43" s="66"/>
      <c r="Y43" s="68"/>
      <c r="Z43" s="77"/>
    </row>
    <row r="44" spans="2:26" s="73" customFormat="1" outlineLevel="1">
      <c r="B44" s="72"/>
      <c r="C44" s="82">
        <v>6</v>
      </c>
      <c r="D44" s="82"/>
      <c r="E44" s="82"/>
      <c r="F44" s="82"/>
      <c r="G44" s="82"/>
      <c r="H44" s="82"/>
      <c r="I44" s="82"/>
      <c r="J44" s="82"/>
      <c r="K44" s="82"/>
      <c r="L44" s="82"/>
      <c r="M44" s="82"/>
      <c r="N44" s="82"/>
      <c r="O44" s="82"/>
      <c r="P44" s="65" t="s">
        <v>274</v>
      </c>
      <c r="Q44" s="59">
        <f>+R43</f>
        <v>44816.854166666657</v>
      </c>
      <c r="R44" s="59">
        <f t="shared" si="0"/>
        <v>44816.858333333323</v>
      </c>
      <c r="S44" s="173">
        <v>0.1</v>
      </c>
      <c r="T44" s="173"/>
      <c r="U44" s="67"/>
      <c r="V44" s="61" t="s">
        <v>269</v>
      </c>
      <c r="W44" s="61"/>
      <c r="X44" s="66"/>
      <c r="Y44" s="68"/>
      <c r="Z44" s="77"/>
    </row>
    <row r="45" spans="2:26" s="73" customFormat="1" outlineLevel="1">
      <c r="B45" s="72"/>
      <c r="C45" s="82">
        <v>7</v>
      </c>
      <c r="D45" s="82"/>
      <c r="E45" s="82"/>
      <c r="F45" s="82"/>
      <c r="G45" s="82"/>
      <c r="H45" s="82"/>
      <c r="I45" s="82"/>
      <c r="J45" s="82"/>
      <c r="K45" s="82"/>
      <c r="L45" s="82"/>
      <c r="M45" s="82"/>
      <c r="N45" s="82"/>
      <c r="O45" s="82"/>
      <c r="P45" s="65"/>
      <c r="Q45" s="59"/>
      <c r="R45" s="59"/>
      <c r="S45" s="173"/>
      <c r="T45" s="173"/>
      <c r="U45" s="61"/>
      <c r="V45" s="61"/>
      <c r="W45" s="61"/>
      <c r="X45" s="66"/>
      <c r="Y45" s="68"/>
      <c r="Z45" s="77"/>
    </row>
    <row r="46" spans="2:26" s="73" customFormat="1" outlineLevel="1">
      <c r="B46" s="72"/>
      <c r="C46" s="82">
        <v>8</v>
      </c>
      <c r="D46" s="82"/>
      <c r="E46" s="82"/>
      <c r="F46" s="82"/>
      <c r="G46" s="82"/>
      <c r="H46" s="82"/>
      <c r="I46" s="82"/>
      <c r="J46" s="82"/>
      <c r="K46" s="82"/>
      <c r="L46" s="82"/>
      <c r="M46" s="82"/>
      <c r="N46" s="82"/>
      <c r="O46" s="82"/>
      <c r="P46" s="65"/>
      <c r="Q46" s="59"/>
      <c r="R46" s="59"/>
      <c r="S46" s="173"/>
      <c r="T46" s="173"/>
      <c r="U46" s="61"/>
      <c r="V46" s="61"/>
      <c r="W46" s="61"/>
      <c r="X46" s="81"/>
      <c r="Y46" s="68"/>
      <c r="Z46" s="77"/>
    </row>
    <row r="47" spans="2:26" s="73" customFormat="1" outlineLevel="1">
      <c r="B47" s="72"/>
      <c r="C47" s="82">
        <v>10</v>
      </c>
      <c r="D47" s="82"/>
      <c r="E47" s="82"/>
      <c r="F47" s="82"/>
      <c r="G47" s="82"/>
      <c r="H47" s="82"/>
      <c r="I47" s="82"/>
      <c r="J47" s="82"/>
      <c r="K47" s="82"/>
      <c r="L47" s="82"/>
      <c r="M47" s="82"/>
      <c r="N47" s="82"/>
      <c r="O47" s="82"/>
      <c r="P47" s="65"/>
      <c r="Q47" s="59"/>
      <c r="R47" s="59"/>
      <c r="S47" s="173"/>
      <c r="T47" s="173"/>
      <c r="U47" s="61"/>
      <c r="V47" s="61"/>
      <c r="W47" s="61"/>
      <c r="X47" s="66"/>
      <c r="Y47" s="68"/>
      <c r="Z47" s="77"/>
    </row>
    <row r="48" spans="2:26" outlineLevel="1">
      <c r="B48" s="28"/>
      <c r="C48" s="225"/>
      <c r="D48" s="225"/>
      <c r="E48" s="225"/>
      <c r="F48" s="225"/>
      <c r="G48" s="225"/>
      <c r="H48" s="225"/>
      <c r="I48" s="225"/>
      <c r="J48" s="225"/>
      <c r="K48" s="225"/>
      <c r="L48" s="225"/>
      <c r="M48" s="225"/>
      <c r="N48" s="225"/>
      <c r="O48" s="225"/>
      <c r="P48" s="225" t="s">
        <v>262</v>
      </c>
      <c r="Q48" s="225"/>
      <c r="R48" s="225"/>
      <c r="S48" s="175">
        <f>SUM(S39:S47)</f>
        <v>1.6</v>
      </c>
      <c r="T48" s="175"/>
      <c r="U48" s="23"/>
      <c r="X48" s="23"/>
      <c r="Z48" s="30"/>
    </row>
    <row r="49" spans="2:26" ht="16.5">
      <c r="B49" s="28"/>
      <c r="P49" s="31"/>
      <c r="Z49" s="30"/>
    </row>
    <row r="50" spans="2:26" ht="18">
      <c r="B50" s="28"/>
      <c r="C50" s="226"/>
      <c r="D50" s="226"/>
      <c r="E50" s="226"/>
      <c r="F50" s="226"/>
      <c r="G50" s="226"/>
      <c r="H50" s="226"/>
      <c r="I50" s="226"/>
      <c r="J50" s="226"/>
      <c r="K50" s="226"/>
      <c r="L50" s="226"/>
      <c r="M50" s="226"/>
      <c r="N50" s="226"/>
      <c r="O50" s="226"/>
      <c r="P50" s="424" t="s">
        <v>275</v>
      </c>
      <c r="Q50" s="424"/>
      <c r="R50" s="424"/>
      <c r="S50" s="424"/>
      <c r="T50" s="424"/>
      <c r="U50" s="424"/>
      <c r="V50" s="424"/>
      <c r="W50" s="424"/>
      <c r="X50" s="424"/>
      <c r="Y50" s="424"/>
      <c r="Z50" s="30"/>
    </row>
    <row r="51" spans="2:26" s="22" customFormat="1" ht="38.25" outlineLevel="1">
      <c r="B51" s="48"/>
      <c r="C51" s="171"/>
      <c r="D51" s="171" t="s">
        <v>240</v>
      </c>
      <c r="E51" s="171"/>
      <c r="F51" s="171"/>
      <c r="G51" s="171"/>
      <c r="H51" s="171"/>
      <c r="I51" s="171" t="s">
        <v>243</v>
      </c>
      <c r="J51" s="171" t="s">
        <v>244</v>
      </c>
      <c r="K51" s="171" t="s">
        <v>245</v>
      </c>
      <c r="L51" s="171" t="s">
        <v>266</v>
      </c>
      <c r="M51" s="171"/>
      <c r="N51" s="171"/>
      <c r="O51" s="171"/>
      <c r="P51" s="171" t="s">
        <v>250</v>
      </c>
      <c r="Q51" s="35" t="s">
        <v>251</v>
      </c>
      <c r="R51" s="35" t="s">
        <v>252</v>
      </c>
      <c r="S51" s="35" t="s">
        <v>253</v>
      </c>
      <c r="T51" s="35" t="s">
        <v>254</v>
      </c>
      <c r="U51" s="35" t="s">
        <v>255</v>
      </c>
      <c r="V51" s="35" t="s">
        <v>256</v>
      </c>
      <c r="W51" s="35" t="s">
        <v>257</v>
      </c>
      <c r="X51" s="35" t="s">
        <v>258</v>
      </c>
      <c r="Y51" s="43" t="s">
        <v>259</v>
      </c>
      <c r="Z51" s="49"/>
    </row>
    <row r="52" spans="2:26" s="73" customFormat="1" outlineLevel="1">
      <c r="B52" s="72"/>
      <c r="C52" s="82">
        <v>1</v>
      </c>
      <c r="D52" s="82"/>
      <c r="E52" s="82"/>
      <c r="F52" s="82"/>
      <c r="G52" s="82"/>
      <c r="H52" s="82"/>
      <c r="I52" s="82"/>
      <c r="J52" s="82"/>
      <c r="K52" s="82"/>
      <c r="L52" s="82"/>
      <c r="M52" s="82"/>
      <c r="N52" s="82"/>
      <c r="O52" s="82"/>
      <c r="P52" s="69"/>
      <c r="Q52" s="59"/>
      <c r="R52" s="257"/>
      <c r="S52" s="173"/>
      <c r="T52" s="173"/>
      <c r="U52" s="61"/>
      <c r="V52" s="61"/>
      <c r="W52" s="61"/>
      <c r="X52" s="81"/>
      <c r="Y52" s="68"/>
      <c r="Z52" s="77"/>
    </row>
    <row r="53" spans="2:26" s="73" customFormat="1" outlineLevel="1">
      <c r="B53" s="72"/>
      <c r="C53" s="82">
        <v>2</v>
      </c>
      <c r="D53" s="82"/>
      <c r="E53" s="82"/>
      <c r="F53" s="82"/>
      <c r="G53" s="82"/>
      <c r="H53" s="82"/>
      <c r="I53" s="82"/>
      <c r="J53" s="82"/>
      <c r="K53" s="82"/>
      <c r="L53" s="82"/>
      <c r="M53" s="82"/>
      <c r="N53" s="82"/>
      <c r="O53" s="82"/>
      <c r="P53" s="65"/>
      <c r="Q53" s="59"/>
      <c r="R53" s="257"/>
      <c r="S53" s="174"/>
      <c r="T53" s="173"/>
      <c r="U53" s="61"/>
      <c r="V53" s="61"/>
      <c r="W53" s="61"/>
      <c r="X53" s="66"/>
      <c r="Y53" s="68"/>
      <c r="Z53" s="77"/>
    </row>
    <row r="54" spans="2:26" s="73" customFormat="1" outlineLevel="1">
      <c r="B54" s="72"/>
      <c r="C54" s="82"/>
      <c r="D54" s="82"/>
      <c r="E54" s="82"/>
      <c r="F54" s="82"/>
      <c r="G54" s="82"/>
      <c r="H54" s="82"/>
      <c r="I54" s="82"/>
      <c r="J54" s="82"/>
      <c r="K54" s="82"/>
      <c r="L54" s="82"/>
      <c r="M54" s="82"/>
      <c r="N54" s="82"/>
      <c r="O54" s="82"/>
      <c r="P54" s="65"/>
      <c r="Q54" s="59"/>
      <c r="R54" s="257"/>
      <c r="S54" s="174"/>
      <c r="T54" s="173"/>
      <c r="U54" s="61"/>
      <c r="V54" s="61"/>
      <c r="W54" s="61"/>
      <c r="X54" s="66"/>
      <c r="Y54" s="68"/>
      <c r="Z54" s="77"/>
    </row>
    <row r="55" spans="2:26" s="73" customFormat="1" outlineLevel="1">
      <c r="B55" s="72"/>
      <c r="C55" s="82"/>
      <c r="D55" s="82"/>
      <c r="E55" s="82"/>
      <c r="F55" s="82"/>
      <c r="G55" s="82"/>
      <c r="H55" s="82"/>
      <c r="I55" s="82"/>
      <c r="J55" s="82"/>
      <c r="K55" s="82"/>
      <c r="L55" s="82"/>
      <c r="M55" s="82"/>
      <c r="N55" s="82"/>
      <c r="O55" s="82"/>
      <c r="P55" s="65"/>
      <c r="Q55" s="59"/>
      <c r="R55" s="257"/>
      <c r="S55" s="174"/>
      <c r="T55" s="173"/>
      <c r="U55" s="61"/>
      <c r="V55" s="61"/>
      <c r="W55" s="61"/>
      <c r="X55" s="66"/>
      <c r="Y55" s="68"/>
      <c r="Z55" s="77"/>
    </row>
    <row r="56" spans="2:26" s="73" customFormat="1" outlineLevel="1">
      <c r="B56" s="72"/>
      <c r="C56" s="82"/>
      <c r="D56" s="82"/>
      <c r="E56" s="82"/>
      <c r="F56" s="82"/>
      <c r="G56" s="82"/>
      <c r="H56" s="82"/>
      <c r="I56" s="82"/>
      <c r="J56" s="82"/>
      <c r="K56" s="82"/>
      <c r="L56" s="82"/>
      <c r="M56" s="82"/>
      <c r="N56" s="82"/>
      <c r="O56" s="82"/>
      <c r="P56" s="65"/>
      <c r="Q56" s="59"/>
      <c r="R56" s="257"/>
      <c r="S56" s="174"/>
      <c r="T56" s="173"/>
      <c r="U56" s="61"/>
      <c r="V56" s="61"/>
      <c r="W56" s="61"/>
      <c r="X56" s="66"/>
      <c r="Y56" s="68"/>
      <c r="Z56" s="77"/>
    </row>
    <row r="57" spans="2:26" s="73" customFormat="1" outlineLevel="1">
      <c r="B57" s="72"/>
      <c r="C57" s="82"/>
      <c r="D57" s="82"/>
      <c r="E57" s="82"/>
      <c r="F57" s="82"/>
      <c r="G57" s="82"/>
      <c r="H57" s="82"/>
      <c r="I57" s="82"/>
      <c r="J57" s="82"/>
      <c r="K57" s="82"/>
      <c r="L57" s="82"/>
      <c r="M57" s="82"/>
      <c r="N57" s="82"/>
      <c r="O57" s="82"/>
      <c r="P57" s="65"/>
      <c r="Q57" s="59"/>
      <c r="R57" s="257"/>
      <c r="S57" s="174"/>
      <c r="T57" s="173"/>
      <c r="U57" s="61"/>
      <c r="V57" s="61"/>
      <c r="W57" s="61"/>
      <c r="X57" s="66"/>
      <c r="Y57" s="68"/>
      <c r="Z57" s="77"/>
    </row>
    <row r="58" spans="2:26" s="73" customFormat="1" outlineLevel="1">
      <c r="B58" s="72"/>
      <c r="C58" s="82"/>
      <c r="D58" s="82"/>
      <c r="E58" s="82"/>
      <c r="F58" s="82"/>
      <c r="G58" s="82"/>
      <c r="H58" s="82"/>
      <c r="I58" s="82"/>
      <c r="J58" s="82"/>
      <c r="K58" s="82"/>
      <c r="L58" s="82"/>
      <c r="M58" s="82"/>
      <c r="N58" s="82"/>
      <c r="O58" s="82"/>
      <c r="P58" s="65"/>
      <c r="Q58" s="59"/>
      <c r="R58" s="257"/>
      <c r="S58" s="174"/>
      <c r="T58" s="173"/>
      <c r="U58" s="61"/>
      <c r="V58" s="61"/>
      <c r="W58" s="61"/>
      <c r="X58" s="66"/>
      <c r="Y58" s="68"/>
      <c r="Z58" s="77"/>
    </row>
    <row r="59" spans="2:26" s="73" customFormat="1" outlineLevel="1">
      <c r="B59" s="72"/>
      <c r="C59" s="82"/>
      <c r="D59" s="82"/>
      <c r="E59" s="82"/>
      <c r="F59" s="82"/>
      <c r="G59" s="82"/>
      <c r="H59" s="82"/>
      <c r="I59" s="82"/>
      <c r="J59" s="82"/>
      <c r="K59" s="82"/>
      <c r="L59" s="82"/>
      <c r="M59" s="82"/>
      <c r="N59" s="82"/>
      <c r="O59" s="82"/>
      <c r="P59" s="65"/>
      <c r="Q59" s="59"/>
      <c r="R59" s="257"/>
      <c r="S59" s="174"/>
      <c r="T59" s="173"/>
      <c r="U59" s="61"/>
      <c r="V59" s="61"/>
      <c r="W59" s="61"/>
      <c r="X59" s="66"/>
      <c r="Y59" s="68"/>
      <c r="Z59" s="77"/>
    </row>
    <row r="60" spans="2:26" s="73" customFormat="1" outlineLevel="1">
      <c r="B60" s="72"/>
      <c r="C60" s="82"/>
      <c r="D60" s="82"/>
      <c r="E60" s="82"/>
      <c r="F60" s="82"/>
      <c r="G60" s="82"/>
      <c r="H60" s="82"/>
      <c r="I60" s="82"/>
      <c r="J60" s="82"/>
      <c r="K60" s="82"/>
      <c r="L60" s="82"/>
      <c r="M60" s="82"/>
      <c r="N60" s="82"/>
      <c r="O60" s="82"/>
      <c r="P60" s="65"/>
      <c r="Q60" s="59"/>
      <c r="R60" s="257"/>
      <c r="S60" s="174"/>
      <c r="T60" s="173"/>
      <c r="U60" s="61"/>
      <c r="V60" s="61"/>
      <c r="W60" s="61"/>
      <c r="X60" s="66"/>
      <c r="Y60" s="68"/>
      <c r="Z60" s="77"/>
    </row>
    <row r="61" spans="2:26" s="73" customFormat="1" outlineLevel="1">
      <c r="B61" s="72"/>
      <c r="C61" s="82"/>
      <c r="D61" s="82"/>
      <c r="E61" s="82"/>
      <c r="F61" s="82"/>
      <c r="G61" s="82"/>
      <c r="H61" s="82"/>
      <c r="I61" s="82"/>
      <c r="J61" s="82"/>
      <c r="K61" s="82"/>
      <c r="L61" s="82"/>
      <c r="M61" s="82"/>
      <c r="N61" s="82"/>
      <c r="O61" s="82"/>
      <c r="P61" s="65"/>
      <c r="Q61" s="59"/>
      <c r="R61" s="257"/>
      <c r="S61" s="174"/>
      <c r="T61" s="173"/>
      <c r="U61" s="61"/>
      <c r="V61" s="61"/>
      <c r="W61" s="61"/>
      <c r="X61" s="66"/>
      <c r="Y61" s="68"/>
      <c r="Z61" s="77"/>
    </row>
    <row r="62" spans="2:26" s="73" customFormat="1" outlineLevel="1">
      <c r="B62" s="72"/>
      <c r="C62" s="82"/>
      <c r="D62" s="82"/>
      <c r="E62" s="82"/>
      <c r="F62" s="82"/>
      <c r="G62" s="82"/>
      <c r="H62" s="82"/>
      <c r="I62" s="82"/>
      <c r="J62" s="82"/>
      <c r="K62" s="82"/>
      <c r="L62" s="82"/>
      <c r="M62" s="82"/>
      <c r="N62" s="82"/>
      <c r="O62" s="82"/>
      <c r="P62" s="65"/>
      <c r="Q62" s="59"/>
      <c r="R62" s="257"/>
      <c r="S62" s="174"/>
      <c r="T62" s="173"/>
      <c r="U62" s="61"/>
      <c r="V62" s="61"/>
      <c r="W62" s="61"/>
      <c r="X62" s="66"/>
      <c r="Y62" s="68"/>
      <c r="Z62" s="77"/>
    </row>
    <row r="63" spans="2:26" s="73" customFormat="1" outlineLevel="1">
      <c r="B63" s="72"/>
      <c r="C63" s="82"/>
      <c r="D63" s="82"/>
      <c r="E63" s="82"/>
      <c r="F63" s="82"/>
      <c r="G63" s="82"/>
      <c r="H63" s="82"/>
      <c r="I63" s="82"/>
      <c r="J63" s="82"/>
      <c r="K63" s="82"/>
      <c r="L63" s="82"/>
      <c r="M63" s="82"/>
      <c r="N63" s="82"/>
      <c r="O63" s="82"/>
      <c r="P63" s="65"/>
      <c r="Q63" s="59"/>
      <c r="R63" s="257"/>
      <c r="S63" s="174"/>
      <c r="T63" s="173"/>
      <c r="U63" s="61"/>
      <c r="V63" s="61"/>
      <c r="W63" s="61"/>
      <c r="X63" s="66"/>
      <c r="Y63" s="68"/>
      <c r="Z63" s="77"/>
    </row>
    <row r="64" spans="2:26" s="73" customFormat="1" outlineLevel="1">
      <c r="B64" s="72"/>
      <c r="C64" s="82"/>
      <c r="D64" s="82"/>
      <c r="E64" s="82"/>
      <c r="F64" s="82"/>
      <c r="G64" s="82"/>
      <c r="H64" s="82"/>
      <c r="I64" s="82"/>
      <c r="J64" s="82"/>
      <c r="K64" s="82"/>
      <c r="L64" s="82"/>
      <c r="M64" s="82"/>
      <c r="N64" s="82"/>
      <c r="O64" s="82"/>
      <c r="P64" s="65"/>
      <c r="Q64" s="59"/>
      <c r="R64" s="257"/>
      <c r="S64" s="174"/>
      <c r="T64" s="173"/>
      <c r="U64" s="61"/>
      <c r="V64" s="61"/>
      <c r="W64" s="61"/>
      <c r="X64" s="66"/>
      <c r="Y64" s="68"/>
      <c r="Z64" s="77"/>
    </row>
    <row r="65" spans="2:26" s="73" customFormat="1" outlineLevel="1">
      <c r="B65" s="72"/>
      <c r="C65" s="82"/>
      <c r="D65" s="82"/>
      <c r="E65" s="82"/>
      <c r="F65" s="82"/>
      <c r="G65" s="82"/>
      <c r="H65" s="82"/>
      <c r="I65" s="82"/>
      <c r="J65" s="82"/>
      <c r="K65" s="82"/>
      <c r="L65" s="82"/>
      <c r="M65" s="82"/>
      <c r="N65" s="82"/>
      <c r="O65" s="82"/>
      <c r="P65" s="65"/>
      <c r="Q65" s="59"/>
      <c r="R65" s="257"/>
      <c r="S65" s="174"/>
      <c r="T65" s="173"/>
      <c r="U65" s="61"/>
      <c r="V65" s="61"/>
      <c r="W65" s="61"/>
      <c r="X65" s="66"/>
      <c r="Y65" s="68"/>
      <c r="Z65" s="77"/>
    </row>
    <row r="66" spans="2:26" s="73" customFormat="1" outlineLevel="1">
      <c r="B66" s="72"/>
      <c r="C66" s="82"/>
      <c r="D66" s="82"/>
      <c r="E66" s="82"/>
      <c r="F66" s="82"/>
      <c r="G66" s="82"/>
      <c r="H66" s="82"/>
      <c r="I66" s="82"/>
      <c r="J66" s="82"/>
      <c r="K66" s="82"/>
      <c r="L66" s="82"/>
      <c r="M66" s="82"/>
      <c r="N66" s="82"/>
      <c r="O66" s="82"/>
      <c r="P66" s="65"/>
      <c r="Q66" s="59"/>
      <c r="R66" s="257"/>
      <c r="S66" s="174"/>
      <c r="T66" s="173"/>
      <c r="U66" s="61"/>
      <c r="V66" s="61"/>
      <c r="W66" s="61"/>
      <c r="X66" s="66"/>
      <c r="Y66" s="68"/>
      <c r="Z66" s="77"/>
    </row>
    <row r="67" spans="2:26" s="73" customFormat="1" outlineLevel="1">
      <c r="B67" s="72"/>
      <c r="C67" s="82"/>
      <c r="D67" s="82"/>
      <c r="E67" s="82"/>
      <c r="F67" s="82"/>
      <c r="G67" s="82"/>
      <c r="H67" s="82"/>
      <c r="I67" s="82"/>
      <c r="J67" s="82"/>
      <c r="K67" s="82"/>
      <c r="L67" s="82"/>
      <c r="M67" s="82"/>
      <c r="N67" s="82"/>
      <c r="O67" s="82"/>
      <c r="P67" s="65"/>
      <c r="Q67" s="59"/>
      <c r="R67" s="257"/>
      <c r="S67" s="174"/>
      <c r="T67" s="173"/>
      <c r="U67" s="61"/>
      <c r="V67" s="61"/>
      <c r="W67" s="61"/>
      <c r="X67" s="66"/>
      <c r="Y67" s="68"/>
      <c r="Z67" s="77"/>
    </row>
    <row r="68" spans="2:26" s="73" customFormat="1" outlineLevel="1">
      <c r="B68" s="72"/>
      <c r="C68" s="82">
        <v>3</v>
      </c>
      <c r="D68" s="82"/>
      <c r="E68" s="82"/>
      <c r="F68" s="82"/>
      <c r="G68" s="82"/>
      <c r="H68" s="82"/>
      <c r="I68" s="82"/>
      <c r="J68" s="82"/>
      <c r="K68" s="82"/>
      <c r="L68" s="82"/>
      <c r="M68" s="82"/>
      <c r="N68" s="82"/>
      <c r="O68" s="82"/>
      <c r="P68" s="65"/>
      <c r="Q68" s="59"/>
      <c r="R68" s="257"/>
      <c r="S68" s="173"/>
      <c r="T68" s="173"/>
      <c r="U68" s="61"/>
      <c r="V68" s="61"/>
      <c r="W68" s="61"/>
      <c r="X68" s="66"/>
      <c r="Y68" s="68"/>
      <c r="Z68" s="77"/>
    </row>
    <row r="69" spans="2:26" s="73" customFormat="1" outlineLevel="1">
      <c r="B69" s="72"/>
      <c r="C69" s="82" t="s">
        <v>260</v>
      </c>
      <c r="D69" s="82"/>
      <c r="E69" s="82"/>
      <c r="F69" s="82"/>
      <c r="G69" s="82"/>
      <c r="H69" s="82"/>
      <c r="I69" s="82"/>
      <c r="J69" s="82"/>
      <c r="K69" s="82"/>
      <c r="L69" s="82"/>
      <c r="M69" s="82"/>
      <c r="N69" s="82"/>
      <c r="O69" s="82"/>
      <c r="P69" s="157" t="s">
        <v>261</v>
      </c>
      <c r="Q69" s="59"/>
      <c r="R69" s="257"/>
      <c r="S69" s="173"/>
      <c r="T69" s="173"/>
      <c r="U69" s="61"/>
      <c r="V69" s="61"/>
      <c r="W69" s="61"/>
      <c r="X69" s="66"/>
      <c r="Y69" s="68"/>
      <c r="Z69" s="77"/>
    </row>
    <row r="70" spans="2:26" s="73" customFormat="1" outlineLevel="2">
      <c r="B70" s="72"/>
      <c r="C70" s="176"/>
      <c r="D70" s="176"/>
      <c r="E70" s="176"/>
      <c r="F70" s="176"/>
      <c r="G70" s="176"/>
      <c r="H70" s="176"/>
      <c r="I70" s="176"/>
      <c r="J70" s="176"/>
      <c r="K70" s="176"/>
      <c r="L70" s="176"/>
      <c r="M70" s="176"/>
      <c r="N70" s="176"/>
      <c r="O70" s="176"/>
      <c r="P70" s="177"/>
      <c r="Q70" s="258"/>
      <c r="R70" s="258"/>
      <c r="S70" s="178"/>
      <c r="T70" s="178"/>
      <c r="U70" s="154"/>
      <c r="V70" s="155"/>
      <c r="W70" s="155"/>
      <c r="Y70" s="156"/>
      <c r="Z70" s="77"/>
    </row>
    <row r="71" spans="2:26" s="73" customFormat="1" outlineLevel="2">
      <c r="B71" s="72"/>
      <c r="C71" s="176"/>
      <c r="D71" s="176"/>
      <c r="E71" s="176"/>
      <c r="F71" s="176"/>
      <c r="G71" s="176"/>
      <c r="H71" s="176"/>
      <c r="I71" s="176"/>
      <c r="J71" s="176"/>
      <c r="K71" s="176"/>
      <c r="L71" s="176"/>
      <c r="M71" s="176"/>
      <c r="N71" s="176"/>
      <c r="O71" s="176"/>
      <c r="P71" s="177"/>
      <c r="Q71" s="258"/>
      <c r="R71" s="258"/>
      <c r="S71" s="178"/>
      <c r="T71" s="178"/>
      <c r="U71" s="154"/>
      <c r="V71" s="155"/>
      <c r="W71" s="155"/>
      <c r="Y71" s="156"/>
      <c r="Z71" s="77"/>
    </row>
    <row r="72" spans="2:26" s="73" customFormat="1" outlineLevel="1">
      <c r="B72" s="72"/>
      <c r="C72" s="227"/>
      <c r="D72" s="227"/>
      <c r="E72" s="227"/>
      <c r="F72" s="227"/>
      <c r="G72" s="227"/>
      <c r="H72" s="227"/>
      <c r="I72" s="227"/>
      <c r="J72" s="227"/>
      <c r="K72" s="227"/>
      <c r="L72" s="227"/>
      <c r="M72" s="227"/>
      <c r="N72" s="227"/>
      <c r="O72" s="227"/>
      <c r="P72" s="227" t="s">
        <v>262</v>
      </c>
      <c r="Q72" s="227"/>
      <c r="R72" s="227"/>
      <c r="S72" s="175">
        <f>SUM(S52:S69)</f>
        <v>0</v>
      </c>
      <c r="T72" s="175"/>
      <c r="U72" s="154"/>
      <c r="V72" s="155"/>
      <c r="W72" s="155"/>
      <c r="Y72" s="156"/>
      <c r="Z72" s="77"/>
    </row>
    <row r="73" spans="2:26">
      <c r="B73" s="28"/>
      <c r="C73" s="45"/>
      <c r="D73" s="45"/>
      <c r="E73" s="45"/>
      <c r="F73" s="45"/>
      <c r="G73" s="45"/>
      <c r="H73" s="45"/>
      <c r="I73" s="45"/>
      <c r="J73" s="45"/>
      <c r="K73" s="45"/>
      <c r="L73" s="45"/>
      <c r="M73" s="45"/>
      <c r="N73" s="45"/>
      <c r="O73" s="45"/>
      <c r="P73" s="36"/>
      <c r="Q73" s="37"/>
      <c r="R73" s="37"/>
      <c r="S73" s="38"/>
      <c r="T73" s="38"/>
      <c r="U73" s="24"/>
      <c r="V73" s="39"/>
      <c r="W73" s="39"/>
      <c r="X73" s="24"/>
      <c r="Y73" s="44"/>
      <c r="Z73" s="30"/>
    </row>
    <row r="74" spans="2:26">
      <c r="B74" s="28"/>
      <c r="Z74" s="30"/>
    </row>
    <row r="75" spans="2:26" s="73" customFormat="1" ht="15.75">
      <c r="B75" s="72"/>
      <c r="P75" s="74" t="s">
        <v>276</v>
      </c>
      <c r="Q75" s="75"/>
      <c r="R75" s="75"/>
      <c r="S75" s="75"/>
      <c r="T75" s="75"/>
      <c r="U75" s="75"/>
      <c r="V75" s="75"/>
      <c r="W75" s="75"/>
      <c r="X75" s="75"/>
      <c r="Y75" s="76"/>
      <c r="Z75" s="77"/>
    </row>
    <row r="76" spans="2:26" s="73" customFormat="1">
      <c r="B76" s="72"/>
      <c r="P76" s="417"/>
      <c r="Q76" s="418"/>
      <c r="R76" s="418"/>
      <c r="S76" s="418"/>
      <c r="T76" s="418"/>
      <c r="U76" s="418"/>
      <c r="V76" s="418"/>
      <c r="W76" s="418"/>
      <c r="X76" s="418"/>
      <c r="Y76" s="419"/>
      <c r="Z76" s="77"/>
    </row>
    <row r="77" spans="2:26" s="73" customFormat="1">
      <c r="B77" s="72"/>
      <c r="P77" s="417"/>
      <c r="Q77" s="418"/>
      <c r="R77" s="418"/>
      <c r="S77" s="418"/>
      <c r="T77" s="418"/>
      <c r="U77" s="418"/>
      <c r="V77" s="418"/>
      <c r="W77" s="418"/>
      <c r="X77" s="418"/>
      <c r="Y77" s="419"/>
      <c r="Z77" s="77"/>
    </row>
    <row r="78" spans="2:26" s="73" customFormat="1">
      <c r="B78" s="72"/>
      <c r="P78" s="417"/>
      <c r="Q78" s="418"/>
      <c r="R78" s="418"/>
      <c r="S78" s="418"/>
      <c r="T78" s="418"/>
      <c r="U78" s="418"/>
      <c r="V78" s="418"/>
      <c r="W78" s="418"/>
      <c r="X78" s="418"/>
      <c r="Y78" s="419"/>
      <c r="Z78" s="77"/>
    </row>
    <row r="79" spans="2:26" s="73" customFormat="1">
      <c r="B79" s="72"/>
      <c r="P79" s="417"/>
      <c r="Q79" s="418"/>
      <c r="R79" s="418"/>
      <c r="S79" s="418"/>
      <c r="T79" s="418"/>
      <c r="U79" s="418"/>
      <c r="V79" s="418"/>
      <c r="W79" s="418"/>
      <c r="X79" s="418"/>
      <c r="Y79" s="419"/>
      <c r="Z79" s="77"/>
    </row>
    <row r="80" spans="2:26" s="73" customFormat="1">
      <c r="B80" s="72"/>
      <c r="P80" s="417"/>
      <c r="Q80" s="418"/>
      <c r="R80" s="418"/>
      <c r="S80" s="418"/>
      <c r="T80" s="418"/>
      <c r="U80" s="418"/>
      <c r="V80" s="418"/>
      <c r="W80" s="418"/>
      <c r="X80" s="418"/>
      <c r="Y80" s="419"/>
      <c r="Z80" s="77"/>
    </row>
    <row r="81" spans="2:26" s="73" customFormat="1">
      <c r="B81" s="72"/>
      <c r="P81" s="414"/>
      <c r="Q81" s="415"/>
      <c r="R81" s="415"/>
      <c r="S81" s="415"/>
      <c r="T81" s="415"/>
      <c r="U81" s="415"/>
      <c r="V81" s="415"/>
      <c r="W81" s="415"/>
      <c r="X81" s="415"/>
      <c r="Y81" s="416"/>
      <c r="Z81" s="77"/>
    </row>
    <row r="82" spans="2:26">
      <c r="B82" s="28"/>
      <c r="Z82" s="30"/>
    </row>
    <row r="83" spans="2:26">
      <c r="B83" s="28"/>
      <c r="Z83" s="30"/>
    </row>
    <row r="84" spans="2:26">
      <c r="B84" s="28"/>
      <c r="Z84" s="30"/>
    </row>
    <row r="85" spans="2:26">
      <c r="B85" s="28"/>
      <c r="Z85" s="30"/>
    </row>
    <row r="86" spans="2:26">
      <c r="B86" s="28"/>
      <c r="Z86" s="30"/>
    </row>
    <row r="87" spans="2:26">
      <c r="B87" s="28"/>
      <c r="Z87" s="30"/>
    </row>
    <row r="88" spans="2:26" ht="13.5" thickBot="1">
      <c r="B88" s="32"/>
      <c r="C88" s="33"/>
      <c r="D88" s="33"/>
      <c r="E88" s="33"/>
      <c r="F88" s="33"/>
      <c r="G88" s="33"/>
      <c r="H88" s="33"/>
      <c r="I88" s="33"/>
      <c r="J88" s="33"/>
      <c r="K88" s="33"/>
      <c r="L88" s="33"/>
      <c r="M88" s="33"/>
      <c r="N88" s="33"/>
      <c r="O88" s="33"/>
      <c r="P88" s="33"/>
      <c r="Q88" s="33"/>
      <c r="R88" s="33"/>
      <c r="S88" s="33"/>
      <c r="T88" s="33"/>
      <c r="U88" s="33"/>
      <c r="V88" s="33"/>
      <c r="W88" s="33"/>
      <c r="X88" s="33"/>
      <c r="Y88" s="33"/>
      <c r="Z88" s="34"/>
    </row>
    <row r="89" spans="2:26" ht="13.5" thickTop="1"/>
  </sheetData>
  <sheetProtection password="96E1" sheet="1" insertRows="0" deleteRows="0" selectLockedCells="1"/>
  <mergeCells count="16">
    <mergeCell ref="C7:Y7"/>
    <mergeCell ref="C17:Y17"/>
    <mergeCell ref="Q13:S13"/>
    <mergeCell ref="P36:Y36"/>
    <mergeCell ref="P50:Y50"/>
    <mergeCell ref="C9:Y9"/>
    <mergeCell ref="Q11:Y11"/>
    <mergeCell ref="Q12:Y12"/>
    <mergeCell ref="R37:T37"/>
    <mergeCell ref="U37:V37"/>
    <mergeCell ref="P81:Y81"/>
    <mergeCell ref="P76:Y76"/>
    <mergeCell ref="P77:Y77"/>
    <mergeCell ref="P78:Y78"/>
    <mergeCell ref="P79:Y79"/>
    <mergeCell ref="P80:Y80"/>
  </mergeCells>
  <phoneticPr fontId="29" type="noConversion"/>
  <conditionalFormatting sqref="P70:Y71">
    <cfRule type="expression" dxfId="1" priority="23" stopIfTrue="1">
      <formula>$O70="Apaga"</formula>
    </cfRule>
  </conditionalFormatting>
  <conditionalFormatting sqref="Q32">
    <cfRule type="expression" dxfId="0" priority="5" stopIfTrue="1">
      <formula>$O32="Apaga"</formula>
    </cfRule>
  </conditionalFormatting>
  <dataValidations disablePrompts="1" count="1">
    <dataValidation type="list" allowBlank="1" showInputMessage="1" showErrorMessage="1" sqref="W19:W32 W52:W69 W39:W47" xr:uid="{00000000-0002-0000-0300-000000000000}">
      <formula1>"En espera,Pendiente,Completada,Cancelada"</formula1>
    </dataValidation>
  </dataValidations>
  <pageMargins left="0.25" right="0.1701388888888889" top="0.98402777777777772" bottom="0.98402777777777772" header="0.51180555555555551" footer="0.51180555555555551"/>
  <pageSetup scale="80" firstPageNumber="0" orientation="landscape" verticalDpi="2"/>
  <headerFooter alignWithMargins="0"/>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4">
    <tabColor rgb="FFFF0000"/>
  </sheetPr>
  <dimension ref="B2:J26"/>
  <sheetViews>
    <sheetView topLeftCell="A17" zoomScale="112" zoomScaleNormal="112" workbookViewId="0">
      <selection activeCell="D9" sqref="D9"/>
    </sheetView>
  </sheetViews>
  <sheetFormatPr defaultColWidth="44.42578125" defaultRowHeight="12.75"/>
  <cols>
    <col min="1" max="1" width="2.42578125" style="21" customWidth="1"/>
    <col min="2" max="2" width="4" style="21" customWidth="1"/>
    <col min="3" max="3" width="44.42578125" style="21" customWidth="1"/>
    <col min="4" max="4" width="14.140625" style="21" customWidth="1"/>
    <col min="5" max="5" width="16.140625" style="21" customWidth="1"/>
    <col min="6" max="6" width="15.42578125" style="21" customWidth="1"/>
    <col min="7" max="7" width="26.140625" style="21" customWidth="1"/>
    <col min="8" max="8" width="13.42578125" style="21" customWidth="1"/>
    <col min="9" max="9" width="17.42578125" style="21" customWidth="1"/>
    <col min="10" max="10" width="35" style="21" bestFit="1" customWidth="1"/>
    <col min="11" max="11" width="1.7109375" style="21" customWidth="1"/>
    <col min="12" max="254" width="11.42578125" style="21" customWidth="1"/>
    <col min="255" max="255" width="4" style="21" customWidth="1"/>
    <col min="256" max="16384" width="44.42578125" style="21"/>
  </cols>
  <sheetData>
    <row r="2" spans="2:10" ht="15" customHeight="1">
      <c r="C2" s="432" t="s">
        <v>231</v>
      </c>
      <c r="D2" s="432"/>
      <c r="E2" s="432"/>
      <c r="F2" s="432"/>
      <c r="G2" s="432"/>
      <c r="H2" s="432"/>
      <c r="I2" s="432"/>
      <c r="J2" s="432"/>
    </row>
    <row r="3" spans="2:10" ht="25.5" customHeight="1">
      <c r="C3" s="432"/>
      <c r="D3" s="432"/>
      <c r="E3" s="432"/>
      <c r="F3" s="432"/>
      <c r="G3" s="432"/>
      <c r="H3" s="432"/>
      <c r="I3" s="432"/>
      <c r="J3" s="432"/>
    </row>
    <row r="4" spans="2:10" s="24" customFormat="1" ht="12.75" customHeight="1"/>
    <row r="5" spans="2:10" ht="18" customHeight="1">
      <c r="B5" s="433" t="s">
        <v>277</v>
      </c>
      <c r="C5" s="434"/>
      <c r="D5" s="434"/>
      <c r="E5" s="434"/>
      <c r="F5" s="434"/>
      <c r="G5" s="434"/>
      <c r="H5" s="434"/>
      <c r="I5" s="434"/>
      <c r="J5" s="434"/>
    </row>
    <row r="6" spans="2:10" s="24" customFormat="1"/>
    <row r="7" spans="2:10" s="22" customFormat="1" ht="31.5" customHeight="1">
      <c r="B7" s="50"/>
      <c r="C7" s="445" t="s">
        <v>250</v>
      </c>
      <c r="D7" s="445" t="s">
        <v>278</v>
      </c>
      <c r="E7" s="445" t="s">
        <v>252</v>
      </c>
      <c r="F7" s="445" t="s">
        <v>267</v>
      </c>
      <c r="G7" s="445" t="s">
        <v>258</v>
      </c>
      <c r="H7" s="445" t="s">
        <v>255</v>
      </c>
      <c r="I7" s="445" t="s">
        <v>256</v>
      </c>
      <c r="J7" s="445" t="s">
        <v>259</v>
      </c>
    </row>
    <row r="8" spans="2:10" s="73" customFormat="1">
      <c r="B8" s="107">
        <v>1</v>
      </c>
      <c r="C8" s="261" t="s">
        <v>279</v>
      </c>
      <c r="D8" s="59">
        <v>44816.875</v>
      </c>
      <c r="E8" s="257">
        <f>+D8+F8/24+G8/24</f>
        <v>44816.895833333336</v>
      </c>
      <c r="F8" s="173">
        <v>0.5</v>
      </c>
      <c r="G8" s="61"/>
      <c r="H8" s="64" t="s">
        <v>280</v>
      </c>
      <c r="I8" s="61"/>
      <c r="J8" s="62"/>
    </row>
    <row r="9" spans="2:10" s="73" customFormat="1">
      <c r="B9" s="108">
        <v>4</v>
      </c>
      <c r="C9" s="261" t="s">
        <v>281</v>
      </c>
      <c r="D9" s="59">
        <f>+E8</f>
        <v>44816.895833333336</v>
      </c>
      <c r="E9" s="257">
        <f>+D9+F9/24+G9/24</f>
        <v>44816.916666666672</v>
      </c>
      <c r="F9" s="173">
        <v>0.5</v>
      </c>
      <c r="G9" s="61"/>
      <c r="H9" s="64" t="s">
        <v>280</v>
      </c>
      <c r="I9" s="61"/>
      <c r="J9" s="68"/>
    </row>
    <row r="10" spans="2:10" s="73" customFormat="1">
      <c r="B10" s="108">
        <v>5</v>
      </c>
      <c r="C10" s="63"/>
      <c r="D10" s="59"/>
      <c r="E10" s="257"/>
      <c r="F10" s="173"/>
      <c r="G10" s="64"/>
      <c r="H10" s="64"/>
      <c r="I10" s="64"/>
      <c r="J10" s="64"/>
    </row>
    <row r="11" spans="2:10" s="73" customFormat="1">
      <c r="B11" s="108">
        <v>6</v>
      </c>
      <c r="C11" s="63"/>
      <c r="D11" s="59"/>
      <c r="E11" s="257"/>
      <c r="F11" s="173"/>
      <c r="G11" s="64"/>
      <c r="H11" s="64"/>
      <c r="I11" s="64"/>
      <c r="J11" s="64"/>
    </row>
    <row r="12" spans="2:10" s="73" customFormat="1">
      <c r="B12" s="108">
        <v>7</v>
      </c>
      <c r="C12" s="63"/>
      <c r="D12" s="64"/>
      <c r="E12" s="67"/>
      <c r="F12" s="66"/>
      <c r="G12" s="64"/>
      <c r="H12" s="64"/>
      <c r="I12" s="64"/>
      <c r="J12" s="64"/>
    </row>
    <row r="13" spans="2:10" s="73" customFormat="1">
      <c r="B13" s="108">
        <v>8</v>
      </c>
      <c r="C13" s="63"/>
      <c r="D13" s="64"/>
      <c r="E13" s="67"/>
      <c r="F13" s="66"/>
      <c r="G13" s="64"/>
      <c r="H13" s="64"/>
      <c r="I13" s="64"/>
      <c r="J13" s="64"/>
    </row>
    <row r="14" spans="2:10" s="73" customFormat="1">
      <c r="B14" s="108">
        <v>9</v>
      </c>
      <c r="C14" s="63"/>
      <c r="D14" s="64"/>
      <c r="E14" s="67"/>
      <c r="F14" s="66"/>
      <c r="G14" s="64"/>
      <c r="H14" s="64"/>
      <c r="I14" s="64"/>
      <c r="J14" s="64"/>
    </row>
    <row r="15" spans="2:10" s="73" customFormat="1">
      <c r="B15" s="108">
        <v>10</v>
      </c>
      <c r="C15" s="63"/>
      <c r="D15" s="64"/>
      <c r="E15" s="67"/>
      <c r="F15" s="66"/>
      <c r="G15" s="64"/>
      <c r="H15" s="64"/>
      <c r="I15" s="64"/>
      <c r="J15" s="64"/>
    </row>
    <row r="16" spans="2:10" s="73" customFormat="1">
      <c r="B16" s="108">
        <v>11</v>
      </c>
      <c r="C16" s="63"/>
      <c r="D16" s="64"/>
      <c r="E16" s="67"/>
      <c r="F16" s="66"/>
      <c r="G16" s="64"/>
      <c r="H16" s="64"/>
      <c r="I16" s="64"/>
      <c r="J16" s="64"/>
    </row>
    <row r="17" spans="2:10" s="73" customFormat="1">
      <c r="B17" s="108">
        <v>12</v>
      </c>
      <c r="C17" s="63"/>
      <c r="D17" s="64"/>
      <c r="E17" s="67"/>
      <c r="F17" s="66"/>
      <c r="G17" s="64"/>
      <c r="H17" s="64"/>
      <c r="I17" s="64"/>
      <c r="J17" s="64"/>
    </row>
    <row r="18" spans="2:10" ht="12.75" customHeight="1">
      <c r="B18" s="435" t="s">
        <v>262</v>
      </c>
      <c r="C18" s="436"/>
      <c r="D18" s="436"/>
      <c r="E18" s="436"/>
      <c r="F18" s="262">
        <f>SUM(F8:F17)</f>
        <v>1</v>
      </c>
      <c r="G18" s="73"/>
      <c r="H18" s="73"/>
      <c r="I18" s="73"/>
      <c r="J18" s="73"/>
    </row>
    <row r="20" spans="2:10" s="73" customFormat="1" ht="15.75">
      <c r="B20" s="74" t="s">
        <v>282</v>
      </c>
      <c r="C20" s="75"/>
      <c r="D20" s="75"/>
      <c r="E20" s="75"/>
      <c r="F20" s="75"/>
      <c r="G20" s="75"/>
      <c r="H20" s="75"/>
      <c r="I20" s="76"/>
    </row>
    <row r="21" spans="2:10" s="73" customFormat="1">
      <c r="B21" s="417"/>
      <c r="C21" s="418"/>
      <c r="D21" s="418"/>
      <c r="E21" s="418"/>
      <c r="F21" s="418"/>
      <c r="G21" s="418"/>
      <c r="H21" s="418"/>
      <c r="I21" s="419"/>
    </row>
    <row r="22" spans="2:10" s="73" customFormat="1">
      <c r="B22" s="417"/>
      <c r="C22" s="418"/>
      <c r="D22" s="418"/>
      <c r="E22" s="418"/>
      <c r="F22" s="418"/>
      <c r="G22" s="418"/>
      <c r="H22" s="418"/>
      <c r="I22" s="419"/>
    </row>
    <row r="23" spans="2:10" s="73" customFormat="1">
      <c r="B23" s="417"/>
      <c r="C23" s="418"/>
      <c r="D23" s="418"/>
      <c r="E23" s="418"/>
      <c r="F23" s="418"/>
      <c r="G23" s="418"/>
      <c r="H23" s="418"/>
      <c r="I23" s="419"/>
    </row>
    <row r="24" spans="2:10" s="73" customFormat="1">
      <c r="B24" s="417"/>
      <c r="C24" s="418"/>
      <c r="D24" s="418"/>
      <c r="E24" s="418"/>
      <c r="F24" s="418"/>
      <c r="G24" s="418"/>
      <c r="H24" s="418"/>
      <c r="I24" s="419"/>
    </row>
    <row r="25" spans="2:10" s="73" customFormat="1">
      <c r="B25" s="417"/>
      <c r="C25" s="418"/>
      <c r="D25" s="418"/>
      <c r="E25" s="418"/>
      <c r="F25" s="418"/>
      <c r="G25" s="418"/>
      <c r="H25" s="418"/>
      <c r="I25" s="419"/>
    </row>
    <row r="26" spans="2:10" s="73" customFormat="1">
      <c r="B26" s="414"/>
      <c r="C26" s="415"/>
      <c r="D26" s="415"/>
      <c r="E26" s="415"/>
      <c r="F26" s="415"/>
      <c r="G26" s="415"/>
      <c r="H26" s="415"/>
      <c r="I26" s="416"/>
    </row>
  </sheetData>
  <sheetProtection password="96E1" sheet="1" insertRows="0" deleteRows="0" selectLockedCells="1"/>
  <mergeCells count="9">
    <mergeCell ref="B24:I24"/>
    <mergeCell ref="B25:I25"/>
    <mergeCell ref="B26:I26"/>
    <mergeCell ref="C2:J3"/>
    <mergeCell ref="B5:J5"/>
    <mergeCell ref="B18:E18"/>
    <mergeCell ref="B21:I21"/>
    <mergeCell ref="B22:I22"/>
    <mergeCell ref="B23:I23"/>
  </mergeCells>
  <phoneticPr fontId="29" type="noConversion"/>
  <pageMargins left="0.2298611111111111" right="0.24027777777777778" top="0.98402777777777772" bottom="0.98402777777777772" header="0.51180555555555551" footer="0.51180555555555551"/>
  <pageSetup scale="80" firstPageNumber="0" orientation="landscape" horizontalDpi="300" verticalDpi="30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tabColor rgb="FF00B0F0"/>
  </sheetPr>
  <dimension ref="B2:J28"/>
  <sheetViews>
    <sheetView tabSelected="1" topLeftCell="A4" workbookViewId="0">
      <selection activeCell="D9" sqref="D9"/>
    </sheetView>
  </sheetViews>
  <sheetFormatPr defaultColWidth="44.42578125" defaultRowHeight="12.75"/>
  <cols>
    <col min="1" max="1" width="2.42578125" style="21" customWidth="1"/>
    <col min="2" max="2" width="4" style="21" customWidth="1"/>
    <col min="3" max="3" width="44.42578125" style="21" customWidth="1"/>
    <col min="4" max="4" width="14.140625" style="21" customWidth="1"/>
    <col min="5" max="5" width="16.140625" style="21" customWidth="1"/>
    <col min="6" max="6" width="15.42578125" style="21" customWidth="1"/>
    <col min="7" max="7" width="26.140625" style="21" customWidth="1"/>
    <col min="8" max="8" width="13.42578125" style="21" customWidth="1"/>
    <col min="9" max="9" width="17.42578125" style="21" customWidth="1"/>
    <col min="10" max="10" width="35" style="21" bestFit="1" customWidth="1"/>
    <col min="11" max="11" width="1.7109375" style="21" customWidth="1"/>
    <col min="12" max="254" width="11.42578125" style="21" customWidth="1"/>
    <col min="255" max="255" width="4" style="21" customWidth="1"/>
    <col min="256" max="16384" width="44.42578125" style="21"/>
  </cols>
  <sheetData>
    <row r="2" spans="2:10" ht="15" customHeight="1">
      <c r="C2" s="432" t="s">
        <v>231</v>
      </c>
      <c r="D2" s="432"/>
      <c r="E2" s="432"/>
      <c r="F2" s="432"/>
      <c r="G2" s="432"/>
      <c r="H2" s="432"/>
      <c r="I2" s="432"/>
      <c r="J2" s="432"/>
    </row>
    <row r="3" spans="2:10" ht="25.5" customHeight="1">
      <c r="C3" s="432"/>
      <c r="D3" s="432"/>
      <c r="E3" s="432"/>
      <c r="F3" s="432"/>
      <c r="G3" s="432"/>
      <c r="H3" s="432"/>
      <c r="I3" s="432"/>
      <c r="J3" s="432"/>
    </row>
    <row r="4" spans="2:10" s="24" customFormat="1" ht="12.75" customHeight="1"/>
    <row r="5" spans="2:10" ht="18" customHeight="1">
      <c r="B5" s="433" t="s">
        <v>277</v>
      </c>
      <c r="C5" s="434"/>
      <c r="D5" s="434"/>
      <c r="E5" s="434"/>
      <c r="F5" s="434"/>
      <c r="G5" s="434"/>
      <c r="H5" s="434"/>
      <c r="I5" s="434"/>
      <c r="J5" s="434"/>
    </row>
    <row r="6" spans="2:10" s="24" customFormat="1"/>
    <row r="7" spans="2:10" s="22" customFormat="1" ht="31.5" customHeight="1">
      <c r="B7" s="50"/>
      <c r="C7" s="445" t="s">
        <v>250</v>
      </c>
      <c r="D7" s="445" t="s">
        <v>278</v>
      </c>
      <c r="E7" s="445" t="s">
        <v>252</v>
      </c>
      <c r="F7" s="445" t="s">
        <v>267</v>
      </c>
      <c r="G7" s="445" t="s">
        <v>258</v>
      </c>
      <c r="H7" s="445" t="s">
        <v>255</v>
      </c>
      <c r="I7" s="445" t="s">
        <v>256</v>
      </c>
      <c r="J7" s="445" t="s">
        <v>259</v>
      </c>
    </row>
    <row r="8" spans="2:10" s="73" customFormat="1">
      <c r="B8" s="107">
        <v>1</v>
      </c>
      <c r="C8" s="58" t="s">
        <v>283</v>
      </c>
      <c r="D8" s="59">
        <v>44816.916666666664</v>
      </c>
      <c r="E8" s="59">
        <v>44729.9375</v>
      </c>
      <c r="F8" s="60">
        <v>2.0833333333333332E-2</v>
      </c>
      <c r="G8" s="61"/>
      <c r="H8" s="61"/>
      <c r="I8" s="61"/>
      <c r="J8" s="62"/>
    </row>
    <row r="9" spans="2:10" s="73" customFormat="1">
      <c r="B9" s="108">
        <v>2</v>
      </c>
      <c r="C9" s="63"/>
      <c r="D9" s="59"/>
      <c r="E9" s="59"/>
      <c r="F9" s="60"/>
      <c r="G9" s="61"/>
      <c r="H9" s="64"/>
      <c r="I9" s="61"/>
      <c r="J9" s="64"/>
    </row>
    <row r="10" spans="2:10" s="73" customFormat="1">
      <c r="B10" s="108">
        <v>3</v>
      </c>
      <c r="C10" s="63"/>
      <c r="D10" s="59"/>
      <c r="E10" s="59"/>
      <c r="F10" s="60"/>
      <c r="G10" s="61"/>
      <c r="H10" s="64"/>
      <c r="I10" s="61"/>
      <c r="J10" s="64"/>
    </row>
    <row r="11" spans="2:10" s="73" customFormat="1">
      <c r="B11" s="108">
        <v>4</v>
      </c>
      <c r="C11" s="63"/>
      <c r="D11" s="59"/>
      <c r="E11" s="59"/>
      <c r="F11" s="60"/>
      <c r="G11" s="61"/>
      <c r="H11" s="64"/>
      <c r="I11" s="61"/>
      <c r="J11" s="64"/>
    </row>
    <row r="12" spans="2:10" s="73" customFormat="1">
      <c r="B12" s="108">
        <v>5</v>
      </c>
      <c r="C12" s="63"/>
      <c r="D12" s="64"/>
      <c r="E12" s="67"/>
      <c r="F12" s="66"/>
      <c r="G12" s="64"/>
      <c r="H12" s="64"/>
      <c r="I12" s="64"/>
      <c r="J12" s="64"/>
    </row>
    <row r="13" spans="2:10" s="73" customFormat="1">
      <c r="B13" s="108">
        <v>6</v>
      </c>
      <c r="C13" s="63"/>
      <c r="D13" s="64"/>
      <c r="E13" s="67"/>
      <c r="F13" s="66"/>
      <c r="G13" s="64"/>
      <c r="H13" s="64"/>
      <c r="I13" s="64"/>
      <c r="J13" s="64"/>
    </row>
    <row r="14" spans="2:10" s="73" customFormat="1">
      <c r="B14" s="108">
        <v>7</v>
      </c>
      <c r="C14" s="63"/>
      <c r="D14" s="64"/>
      <c r="E14" s="67"/>
      <c r="F14" s="66"/>
      <c r="G14" s="64"/>
      <c r="H14" s="64"/>
      <c r="I14" s="64"/>
      <c r="J14" s="64"/>
    </row>
    <row r="15" spans="2:10" s="73" customFormat="1">
      <c r="B15" s="108">
        <v>8</v>
      </c>
      <c r="C15" s="63"/>
      <c r="D15" s="64"/>
      <c r="E15" s="67"/>
      <c r="F15" s="66"/>
      <c r="G15" s="64"/>
      <c r="H15" s="64"/>
      <c r="I15" s="64"/>
      <c r="J15" s="64"/>
    </row>
    <row r="16" spans="2:10" s="73" customFormat="1">
      <c r="B16" s="108">
        <v>9</v>
      </c>
      <c r="C16" s="63"/>
      <c r="D16" s="64"/>
      <c r="E16" s="67"/>
      <c r="F16" s="66"/>
      <c r="G16" s="64"/>
      <c r="H16" s="64"/>
      <c r="I16" s="64"/>
      <c r="J16" s="64"/>
    </row>
    <row r="17" spans="2:10" s="73" customFormat="1">
      <c r="B17" s="108">
        <v>10</v>
      </c>
      <c r="C17" s="63"/>
      <c r="D17" s="64"/>
      <c r="E17" s="67"/>
      <c r="F17" s="66"/>
      <c r="G17" s="64"/>
      <c r="H17" s="64"/>
      <c r="I17" s="64"/>
      <c r="J17" s="64"/>
    </row>
    <row r="18" spans="2:10" s="73" customFormat="1">
      <c r="B18" s="108">
        <v>11</v>
      </c>
      <c r="C18" s="63"/>
      <c r="D18" s="64"/>
      <c r="E18" s="67"/>
      <c r="F18" s="66"/>
      <c r="G18" s="64"/>
      <c r="H18" s="64"/>
      <c r="I18" s="64"/>
      <c r="J18" s="64"/>
    </row>
    <row r="19" spans="2:10" s="73" customFormat="1">
      <c r="B19" s="108">
        <v>12</v>
      </c>
      <c r="C19" s="63"/>
      <c r="D19" s="64"/>
      <c r="E19" s="67"/>
      <c r="F19" s="66"/>
      <c r="G19" s="64"/>
      <c r="H19" s="64"/>
      <c r="I19" s="64"/>
      <c r="J19" s="64"/>
    </row>
    <row r="20" spans="2:10" ht="12.75" customHeight="1">
      <c r="B20" s="435" t="s">
        <v>262</v>
      </c>
      <c r="C20" s="436"/>
      <c r="D20" s="436"/>
      <c r="E20" s="436"/>
      <c r="F20" s="109">
        <f>SUM(F8:F19)</f>
        <v>2.0833333333333332E-2</v>
      </c>
      <c r="G20" s="73"/>
      <c r="H20" s="73"/>
      <c r="I20" s="73"/>
      <c r="J20" s="73"/>
    </row>
    <row r="22" spans="2:10" s="73" customFormat="1" ht="15.75">
      <c r="B22" s="74" t="s">
        <v>282</v>
      </c>
      <c r="C22" s="75"/>
      <c r="D22" s="75"/>
      <c r="E22" s="75"/>
      <c r="F22" s="75"/>
      <c r="G22" s="75"/>
      <c r="H22" s="75"/>
      <c r="I22" s="76"/>
    </row>
    <row r="23" spans="2:10" s="73" customFormat="1">
      <c r="B23" s="417"/>
      <c r="C23" s="418"/>
      <c r="D23" s="418"/>
      <c r="E23" s="418"/>
      <c r="F23" s="418"/>
      <c r="G23" s="418"/>
      <c r="H23" s="418"/>
      <c r="I23" s="419"/>
    </row>
    <row r="24" spans="2:10" s="73" customFormat="1">
      <c r="B24" s="417"/>
      <c r="C24" s="418"/>
      <c r="D24" s="418"/>
      <c r="E24" s="418"/>
      <c r="F24" s="418"/>
      <c r="G24" s="418"/>
      <c r="H24" s="418"/>
      <c r="I24" s="419"/>
    </row>
    <row r="25" spans="2:10" s="73" customFormat="1">
      <c r="B25" s="417"/>
      <c r="C25" s="418"/>
      <c r="D25" s="418"/>
      <c r="E25" s="418"/>
      <c r="F25" s="418"/>
      <c r="G25" s="418"/>
      <c r="H25" s="418"/>
      <c r="I25" s="419"/>
    </row>
    <row r="26" spans="2:10" s="73" customFormat="1">
      <c r="B26" s="417"/>
      <c r="C26" s="418"/>
      <c r="D26" s="418"/>
      <c r="E26" s="418"/>
      <c r="F26" s="418"/>
      <c r="G26" s="418"/>
      <c r="H26" s="418"/>
      <c r="I26" s="419"/>
    </row>
    <row r="27" spans="2:10" s="73" customFormat="1">
      <c r="B27" s="417"/>
      <c r="C27" s="418"/>
      <c r="D27" s="418"/>
      <c r="E27" s="418"/>
      <c r="F27" s="418"/>
      <c r="G27" s="418"/>
      <c r="H27" s="418"/>
      <c r="I27" s="419"/>
    </row>
    <row r="28" spans="2:10" s="73" customFormat="1">
      <c r="B28" s="414"/>
      <c r="C28" s="415"/>
      <c r="D28" s="415"/>
      <c r="E28" s="415"/>
      <c r="F28" s="415"/>
      <c r="G28" s="415"/>
      <c r="H28" s="415"/>
      <c r="I28" s="416"/>
    </row>
  </sheetData>
  <sheetProtection password="96E1" sheet="1" insertRows="0" deleteRows="0" selectLockedCells="1"/>
  <mergeCells count="9">
    <mergeCell ref="B26:I26"/>
    <mergeCell ref="B27:I27"/>
    <mergeCell ref="B28:I28"/>
    <mergeCell ref="C2:J3"/>
    <mergeCell ref="B5:J5"/>
    <mergeCell ref="B20:E20"/>
    <mergeCell ref="B23:I23"/>
    <mergeCell ref="B24:I24"/>
    <mergeCell ref="B25:I25"/>
  </mergeCells>
  <pageMargins left="0.2298611111111111" right="0.24027777777777778" top="0.98402777777777772" bottom="0.98402777777777772" header="0.51180555555555551" footer="0.51180555555555551"/>
  <pageSetup scale="80" firstPageNumber="0" orientation="landscape" horizontalDpi="300" verticalDpi="300"/>
  <headerFooter alignWithMargins="0"/>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249977111117893"/>
  </sheetPr>
  <dimension ref="A1:G11"/>
  <sheetViews>
    <sheetView workbookViewId="0">
      <selection activeCell="A4" sqref="A4"/>
    </sheetView>
  </sheetViews>
  <sheetFormatPr defaultColWidth="9.140625" defaultRowHeight="15"/>
  <cols>
    <col min="1" max="1" width="30.42578125" customWidth="1"/>
    <col min="2" max="2" width="15.42578125" customWidth="1"/>
    <col min="3" max="3" width="20" customWidth="1"/>
    <col min="4" max="4" width="19.7109375" customWidth="1"/>
    <col min="5" max="5" width="25.42578125" customWidth="1"/>
    <col min="6" max="6" width="18" customWidth="1"/>
  </cols>
  <sheetData>
    <row r="1" spans="1:7" ht="37.5">
      <c r="A1" s="245" t="s">
        <v>284</v>
      </c>
      <c r="B1" s="246" t="s">
        <v>114</v>
      </c>
      <c r="C1" s="246" t="s">
        <v>285</v>
      </c>
      <c r="D1" s="246" t="s">
        <v>286</v>
      </c>
      <c r="E1" s="246" t="s">
        <v>287</v>
      </c>
      <c r="F1" s="246" t="s">
        <v>288</v>
      </c>
      <c r="G1" s="247" t="s">
        <v>257</v>
      </c>
    </row>
    <row r="2" spans="1:7" ht="18.75">
      <c r="A2" s="248" t="s">
        <v>289</v>
      </c>
      <c r="B2" s="249"/>
      <c r="C2" s="249"/>
      <c r="D2" s="249"/>
      <c r="E2" s="249"/>
      <c r="F2" s="249"/>
      <c r="G2" s="250"/>
    </row>
    <row r="3" spans="1:7" ht="18.75">
      <c r="A3" s="251"/>
      <c r="B3" s="252"/>
      <c r="C3" s="252"/>
      <c r="D3" s="252"/>
      <c r="E3" s="252"/>
      <c r="F3" s="252"/>
      <c r="G3" s="253"/>
    </row>
    <row r="4" spans="1:7" ht="18.75">
      <c r="A4" s="251"/>
      <c r="B4" s="252"/>
      <c r="C4" s="252"/>
      <c r="D4" s="252"/>
      <c r="E4" s="252"/>
      <c r="F4" s="252"/>
      <c r="G4" s="253"/>
    </row>
    <row r="5" spans="1:7" ht="18.75">
      <c r="A5" s="251"/>
      <c r="B5" s="252"/>
      <c r="C5" s="252"/>
      <c r="D5" s="252"/>
      <c r="E5" s="252"/>
      <c r="F5" s="252"/>
      <c r="G5" s="253"/>
    </row>
    <row r="6" spans="1:7" ht="18.75">
      <c r="A6" s="251"/>
      <c r="B6" s="252"/>
      <c r="C6" s="252"/>
      <c r="D6" s="252"/>
      <c r="E6" s="252"/>
      <c r="F6" s="252"/>
      <c r="G6" s="253"/>
    </row>
    <row r="7" spans="1:7" ht="18.75">
      <c r="A7" s="251"/>
      <c r="B7" s="252"/>
      <c r="C7" s="252"/>
      <c r="D7" s="252"/>
      <c r="E7" s="252"/>
      <c r="F7" s="252"/>
      <c r="G7" s="253"/>
    </row>
    <row r="8" spans="1:7" ht="18.75">
      <c r="A8" s="251"/>
      <c r="B8" s="252"/>
      <c r="C8" s="252"/>
      <c r="D8" s="252"/>
      <c r="E8" s="252"/>
      <c r="F8" s="252"/>
      <c r="G8" s="253"/>
    </row>
    <row r="9" spans="1:7" ht="18.75">
      <c r="A9" s="251"/>
      <c r="B9" s="252"/>
      <c r="C9" s="252"/>
      <c r="D9" s="252"/>
      <c r="E9" s="252"/>
      <c r="F9" s="252"/>
      <c r="G9" s="253"/>
    </row>
    <row r="10" spans="1:7" ht="18.75">
      <c r="A10" s="251"/>
      <c r="B10" s="252"/>
      <c r="C10" s="252"/>
      <c r="D10" s="252"/>
      <c r="E10" s="252"/>
      <c r="F10" s="252"/>
      <c r="G10" s="253"/>
    </row>
    <row r="11" spans="1:7" ht="18.75">
      <c r="A11" s="254"/>
      <c r="B11" s="255"/>
      <c r="C11" s="255"/>
      <c r="D11" s="255"/>
      <c r="E11" s="255"/>
      <c r="F11" s="255"/>
      <c r="G11" s="256"/>
    </row>
  </sheetData>
  <sheetProtection password="96E1" sheet="1" insertRows="0"/>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tabColor rgb="FF00FF00"/>
  </sheetPr>
  <dimension ref="A1:E15"/>
  <sheetViews>
    <sheetView workbookViewId="0">
      <selection activeCell="M9" sqref="M9"/>
    </sheetView>
  </sheetViews>
  <sheetFormatPr defaultColWidth="9.140625" defaultRowHeight="15"/>
  <cols>
    <col min="1" max="1" width="1.42578125" style="134" customWidth="1"/>
    <col min="2" max="2" width="8.42578125" style="134" customWidth="1"/>
    <col min="3" max="3" width="46.42578125" style="134" customWidth="1"/>
    <col min="4" max="4" width="36.140625" style="134" customWidth="1"/>
    <col min="5" max="5" width="1.42578125" style="134" customWidth="1"/>
    <col min="6" max="16384" width="9.140625" style="134"/>
  </cols>
  <sheetData>
    <row r="1" spans="1:5">
      <c r="A1" s="80"/>
      <c r="B1" s="80"/>
      <c r="C1" s="80"/>
      <c r="D1" s="80"/>
      <c r="E1" s="80"/>
    </row>
    <row r="2" spans="1:5" ht="15.75">
      <c r="A2" s="80"/>
      <c r="B2" s="437" t="s">
        <v>290</v>
      </c>
      <c r="C2" s="437"/>
      <c r="D2" s="437"/>
      <c r="E2" s="80"/>
    </row>
    <row r="3" spans="1:5" ht="8.25" customHeight="1">
      <c r="A3" s="80"/>
      <c r="B3" s="80"/>
      <c r="C3" s="80"/>
      <c r="D3" s="80"/>
      <c r="E3" s="80"/>
    </row>
    <row r="4" spans="1:5">
      <c r="A4" s="80"/>
      <c r="B4" s="438" t="s">
        <v>291</v>
      </c>
      <c r="C4" s="438"/>
      <c r="D4" s="438"/>
      <c r="E4" s="80"/>
    </row>
    <row r="5" spans="1:5" ht="33.75" customHeight="1">
      <c r="A5" s="80"/>
      <c r="B5" s="438"/>
      <c r="C5" s="438"/>
      <c r="D5" s="438"/>
      <c r="E5" s="80"/>
    </row>
    <row r="6" spans="1:5" ht="67.5" customHeight="1">
      <c r="A6" s="80"/>
      <c r="B6" s="131">
        <v>1</v>
      </c>
      <c r="C6" s="132" t="s">
        <v>292</v>
      </c>
      <c r="D6" s="259" t="s">
        <v>293</v>
      </c>
      <c r="E6" s="80"/>
    </row>
    <row r="7" spans="1:5" ht="67.5" customHeight="1">
      <c r="A7" s="80"/>
      <c r="B7" s="131">
        <v>2</v>
      </c>
      <c r="C7" s="132" t="s">
        <v>294</v>
      </c>
      <c r="D7" s="259" t="s">
        <v>295</v>
      </c>
      <c r="E7" s="80"/>
    </row>
    <row r="8" spans="1:5" ht="68.25" customHeight="1">
      <c r="A8" s="80"/>
      <c r="B8" s="131">
        <v>3</v>
      </c>
      <c r="C8" s="133" t="s">
        <v>296</v>
      </c>
      <c r="D8" s="259" t="s">
        <v>297</v>
      </c>
      <c r="E8" s="80"/>
    </row>
    <row r="9" spans="1:5" ht="67.5" customHeight="1">
      <c r="A9" s="80"/>
      <c r="B9" s="131">
        <v>4</v>
      </c>
      <c r="C9" s="133" t="s">
        <v>298</v>
      </c>
      <c r="D9" s="259" t="s">
        <v>299</v>
      </c>
      <c r="E9" s="80"/>
    </row>
    <row r="10" spans="1:5" ht="66" customHeight="1">
      <c r="A10" s="80"/>
      <c r="B10" s="131">
        <v>5</v>
      </c>
      <c r="C10" s="133" t="s">
        <v>300</v>
      </c>
      <c r="D10" s="259" t="s">
        <v>297</v>
      </c>
      <c r="E10" s="80"/>
    </row>
    <row r="11" spans="1:5" ht="68.25" customHeight="1">
      <c r="A11" s="80"/>
      <c r="B11" s="131">
        <v>6</v>
      </c>
      <c r="C11" s="133" t="s">
        <v>301</v>
      </c>
      <c r="D11" s="259" t="s">
        <v>297</v>
      </c>
      <c r="E11" s="80"/>
    </row>
    <row r="12" spans="1:5" ht="68.25" customHeight="1">
      <c r="A12" s="80"/>
      <c r="B12" s="131">
        <v>7</v>
      </c>
      <c r="C12" s="133" t="s">
        <v>302</v>
      </c>
      <c r="D12" s="259" t="s">
        <v>303</v>
      </c>
      <c r="E12" s="80"/>
    </row>
    <row r="13" spans="1:5" ht="68.25" customHeight="1">
      <c r="A13" s="80"/>
      <c r="B13" s="131">
        <v>8</v>
      </c>
      <c r="C13" s="133" t="s">
        <v>304</v>
      </c>
      <c r="D13" s="259" t="s">
        <v>305</v>
      </c>
      <c r="E13" s="80"/>
    </row>
    <row r="14" spans="1:5" ht="69" customHeight="1">
      <c r="A14" s="80"/>
      <c r="B14" s="131">
        <v>9</v>
      </c>
      <c r="C14" s="133" t="s">
        <v>306</v>
      </c>
      <c r="D14" s="259" t="s">
        <v>305</v>
      </c>
      <c r="E14" s="80"/>
    </row>
    <row r="15" spans="1:5" ht="7.5" customHeight="1">
      <c r="A15" s="80"/>
      <c r="B15" s="80"/>
      <c r="C15" s="80"/>
      <c r="D15" s="80"/>
      <c r="E15" s="80"/>
    </row>
  </sheetData>
  <sheetProtection selectLockedCells="1"/>
  <mergeCells count="2">
    <mergeCell ref="B2:D2"/>
    <mergeCell ref="B4:D5"/>
  </mergeCells>
  <hyperlinks>
    <hyperlink ref="D9" r:id="rId1" location="!/wiki/ITD%20Colombia%20Procesos/page/SCoA%26D" xr:uid="{00000000-0004-0000-0700-000000000000}"/>
    <hyperlink ref="D7" r:id="rId2" location="!/wiki/ITD%20Colombia%20Procesos/page/M%C3%A9todos%20de%20modificaci%C3%B3n%20a%20la%20CMDB" xr:uid="{00000000-0004-0000-0700-000001000000}"/>
    <hyperlink ref="D10" r:id="rId3" location="!/wiki/ITD%20Colombia%20Procesos/page/Interfaz%20Sotrage%20%26%20Backups" xr:uid="{00000000-0004-0000-0700-000002000000}"/>
    <hyperlink ref="D11" r:id="rId4" location="!/wiki/ITD%20Colombia%20Procesos/page/Interfaz%20Sotrage%20%26%20Backups" xr:uid="{00000000-0004-0000-0700-000003000000}"/>
    <hyperlink ref="D8" r:id="rId5" location="!/wiki/ITD%20Colombia%20Procesos/page/Interfaz%20Sotrage%20%26%20Backups" xr:uid="{00000000-0004-0000-0700-000004000000}"/>
    <hyperlink ref="D6" r:id="rId6" location="!/wiki/ITD%20Colombia%20Procesos/page/Interfaz%20Asset%20Management" xr:uid="{00000000-0004-0000-0700-000005000000}"/>
    <hyperlink ref="D12" r:id="rId7" location="!/wiki/ITD%20Colombia%20Procesos/page/Interfaz%20Eventos" xr:uid="{00000000-0004-0000-0700-000006000000}"/>
    <hyperlink ref="D13" r:id="rId8" location="!/wiki/ITD%20Colombia%20Procesos/page/Interfaz%20IRM" xr:uid="{00000000-0004-0000-0700-000007000000}"/>
    <hyperlink ref="D14" r:id="rId9" location="!/wiki/ITD%20Colombia%20Procesos/page/Interfaz%20IRM" xr:uid="{00000000-0004-0000-0700-000008000000}"/>
  </hyperlinks>
  <pageMargins left="0.7" right="0.7" top="0.75" bottom="0.75" header="0.3" footer="0.3"/>
  <pageSetup orientation="portrait" verticalDpi="2"/>
</worksheet>
</file>

<file path=docProps/app.xml><?xml version="1.0" encoding="utf-8"?>
<Properties xmlns="http://schemas.openxmlformats.org/officeDocument/2006/extended-properties" xmlns:vt="http://schemas.openxmlformats.org/officeDocument/2006/docPropsVTypes">
  <Application>Microsoft Excel Online</Application>
  <Manager/>
  <Company>IBM</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cabeltra</dc:creator>
  <cp:keywords/>
  <dc:description/>
  <cp:lastModifiedBy/>
  <cp:revision/>
  <dcterms:created xsi:type="dcterms:W3CDTF">2013-03-04T20:23:26Z</dcterms:created>
  <dcterms:modified xsi:type="dcterms:W3CDTF">2022-09-12T15:24:18Z</dcterms:modified>
  <cp:category/>
  <cp:contentStatus/>
</cp:coreProperties>
</file>