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1CFCF01F-8188-4BE7-B6F1-01C550077B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cturas Inicio" sheetId="1" r:id="rId1"/>
    <sheet name="Meses" sheetId="2" r:id="rId2"/>
  </sheets>
  <calcPr calcId="181029"/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2" i="1"/>
  <c r="H8" i="1"/>
  <c r="G13" i="1"/>
  <c r="G14" i="1"/>
  <c r="G15" i="1"/>
  <c r="G16" i="1"/>
  <c r="G17" i="1"/>
  <c r="G18" i="1"/>
  <c r="G12" i="1"/>
  <c r="C8" i="1"/>
  <c r="C13" i="1"/>
  <c r="C14" i="1"/>
  <c r="C15" i="1"/>
  <c r="C16" i="1"/>
  <c r="C17" i="1"/>
  <c r="C18" i="1"/>
  <c r="C12" i="1"/>
  <c r="H9" i="1" l="1"/>
</calcChain>
</file>

<file path=xl/sharedStrings.xml><?xml version="1.0" encoding="utf-8"?>
<sst xmlns="http://schemas.openxmlformats.org/spreadsheetml/2006/main" count="44" uniqueCount="35">
  <si>
    <t>2011/001</t>
  </si>
  <si>
    <t>Nº Fact</t>
  </si>
  <si>
    <t>Cliente</t>
  </si>
  <si>
    <t>Importe</t>
  </si>
  <si>
    <t>Estado</t>
  </si>
  <si>
    <t>Cobrada</t>
  </si>
  <si>
    <t>Enero</t>
  </si>
  <si>
    <t>Febrero</t>
  </si>
  <si>
    <t>Marzo</t>
  </si>
  <si>
    <t>Abril</t>
  </si>
  <si>
    <t>Mayo</t>
  </si>
  <si>
    <t>Junio</t>
  </si>
  <si>
    <t>Julio</t>
  </si>
  <si>
    <t>Septiembre</t>
  </si>
  <si>
    <t>Octubre</t>
  </si>
  <si>
    <t>Noviembre</t>
  </si>
  <si>
    <t>Diciembre</t>
  </si>
  <si>
    <t>2010/029</t>
  </si>
  <si>
    <t>2010/030</t>
  </si>
  <si>
    <t>Año</t>
  </si>
  <si>
    <t>2011/002</t>
  </si>
  <si>
    <t>2011/003</t>
  </si>
  <si>
    <t>2011/004</t>
  </si>
  <si>
    <t>2011/005</t>
  </si>
  <si>
    <t>Agosto</t>
  </si>
  <si>
    <t>Pendiente</t>
  </si>
  <si>
    <t>Fecha 
Factura</t>
  </si>
  <si>
    <t>Fecha 
Vencimiento</t>
  </si>
  <si>
    <t>Mes 
Servicio</t>
  </si>
  <si>
    <t>Cliente 1</t>
  </si>
  <si>
    <t>Cliente 2</t>
  </si>
  <si>
    <t>Cliente 3</t>
  </si>
  <si>
    <t>Facturas pendientes:</t>
  </si>
  <si>
    <t>Fras 2010:</t>
  </si>
  <si>
    <t>Fras 2011: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</si>
</sst>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22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" fillId="23" borderId="4" applyNumberFormat="0" applyFont="0" applyAlignment="0" applyProtection="0"/>
    <xf numFmtId="0" fontId="11" fillId="16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7" fillId="0" borderId="8" applyNumberFormat="0" applyFill="0" applyAlignment="0" applyProtection="0"/>
    <xf numFmtId="0" fontId="17" fillId="0" borderId="9" applyNumberFormat="0" applyFill="0" applyAlignment="0" applyProtection="0"/>
  </cellStyleXfs>
  <cellXfs count="10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center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24" borderId="0" xfId="0" applyFont="1" applyFill="1" applyAlignment="1">
      <alignment horizontal="center" vertical="center"/>
    </xf>
    <xf numFmtId="0" fontId="21" fillId="24" borderId="0" xfId="0" applyFont="1" applyFill="1" applyAlignment="1">
      <alignment horizontal="center" vertical="center" wrapText="1"/>
    </xf>
    <xf numFmtId="165" fontId="20" fillId="0" borderId="0" xfId="0" applyNumberFormat="1" applyFont="1" applyAlignment="1">
      <alignment horizontal="center" vertic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xr:uid="{00000000-0005-0000-0000-000012000000}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xr:uid="{00000000-0005-0000-0000-000028000000}"/>
    <cellStyle name="Título 2" xfId="39" builtinId="17" customBuiltin="1"/>
    <cellStyle name="Título 3" xfId="40" builtinId="18" customBuiltin="1"/>
    <cellStyle name="Total" xfId="41" builtinId="25" customBuiltin="1"/>
  </cellStyles>
  <dxfs count="5">
    <dxf>
      <fill>
        <patternFill>
          <bgColor theme="2" tint="-0.24994659260841701"/>
        </patternFill>
      </fill>
    </dxf>
    <dxf>
      <font>
        <color rgb="FF9C0006"/>
      </font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564970</xdr:colOff>
      <xdr:row>0</xdr:row>
      <xdr:rowOff>21723</xdr:rowOff>
    </xdr:from>
    <xdr:ext cx="6623416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673F6FF6-3064-3718-8A4F-6F87A5964C3B}"/>
            </a:ext>
          </a:extLst>
        </xdr:cNvPr>
        <xdr:cNvSpPr/>
      </xdr:nvSpPr>
      <xdr:spPr>
        <a:xfrm>
          <a:off x="2393770" y="21723"/>
          <a:ext cx="662341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Facturas</a:t>
          </a:r>
          <a:r>
            <a:rPr lang="es-E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grupo galatar</a:t>
          </a:r>
          <a:endParaRPr lang="es-E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8"/>
  <sheetViews>
    <sheetView tabSelected="1" workbookViewId="0">
      <selection activeCell="N19" sqref="N19"/>
    </sheetView>
  </sheetViews>
  <sheetFormatPr baseColWidth="10" defaultRowHeight="12.75" x14ac:dyDescent="0.2"/>
  <cols>
    <col min="1" max="6" width="13.7109375" customWidth="1"/>
    <col min="7" max="7" width="13" bestFit="1" customWidth="1"/>
    <col min="8" max="8" width="13.7109375" customWidth="1"/>
  </cols>
  <sheetData>
    <row r="2" spans="1:8" x14ac:dyDescent="0.2">
      <c r="C2" s="1"/>
    </row>
    <row r="8" spans="1:8" ht="15.75" x14ac:dyDescent="0.25">
      <c r="A8" s="3" t="s">
        <v>32</v>
      </c>
      <c r="B8" s="3"/>
      <c r="C8" s="2">
        <f>COUNTIF(F12:F18,"Pendiente")</f>
        <v>3</v>
      </c>
      <c r="D8" s="2"/>
      <c r="E8" s="2"/>
      <c r="F8" s="2"/>
      <c r="G8" s="2" t="s">
        <v>33</v>
      </c>
      <c r="H8" s="2">
        <f>COUNTIF($H$12:$H$18,"=2010")</f>
        <v>2</v>
      </c>
    </row>
    <row r="9" spans="1:8" ht="15" x14ac:dyDescent="0.25">
      <c r="A9" s="2"/>
      <c r="B9" s="2"/>
      <c r="C9" s="2"/>
      <c r="D9" s="2"/>
      <c r="E9" s="2"/>
      <c r="F9" s="2"/>
      <c r="G9" s="2" t="s">
        <v>34</v>
      </c>
      <c r="H9" s="2">
        <f>COUNTIF($H$12:$H$18,"=2011")</f>
        <v>5</v>
      </c>
    </row>
    <row r="10" spans="1:8" ht="14.2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ht="33.75" customHeight="1" x14ac:dyDescent="0.2">
      <c r="A11" s="7" t="s">
        <v>1</v>
      </c>
      <c r="B11" s="7" t="s">
        <v>26</v>
      </c>
      <c r="C11" s="8" t="s">
        <v>27</v>
      </c>
      <c r="D11" s="7" t="s">
        <v>2</v>
      </c>
      <c r="E11" s="7" t="s">
        <v>3</v>
      </c>
      <c r="F11" s="7" t="s">
        <v>4</v>
      </c>
      <c r="G11" s="7" t="s">
        <v>28</v>
      </c>
      <c r="H11" s="7" t="s">
        <v>19</v>
      </c>
    </row>
    <row r="12" spans="1:8" ht="15" x14ac:dyDescent="0.2">
      <c r="A12" s="4" t="s">
        <v>17</v>
      </c>
      <c r="B12" s="4">
        <v>40532</v>
      </c>
      <c r="C12" s="4">
        <f>B12+30</f>
        <v>40562</v>
      </c>
      <c r="D12" s="5" t="s">
        <v>29</v>
      </c>
      <c r="E12" s="9">
        <v>408</v>
      </c>
      <c r="F12" s="6" t="s">
        <v>5</v>
      </c>
      <c r="G12" s="5" t="str">
        <f>VLOOKUP(MONTH(B12),Meses!$A$1:$B$12,2,0)</f>
        <v>Diciembre</v>
      </c>
      <c r="H12" s="5">
        <f>YEAR(B12)</f>
        <v>2010</v>
      </c>
    </row>
    <row r="13" spans="1:8" ht="15" x14ac:dyDescent="0.2">
      <c r="A13" s="5" t="s">
        <v>18</v>
      </c>
      <c r="B13" s="4">
        <v>40532</v>
      </c>
      <c r="C13" s="4">
        <f t="shared" ref="C13:C18" si="0">B13+30</f>
        <v>40562</v>
      </c>
      <c r="D13" s="5" t="s">
        <v>29</v>
      </c>
      <c r="E13" s="9">
        <v>408</v>
      </c>
      <c r="F13" s="6" t="s">
        <v>25</v>
      </c>
      <c r="G13" s="5" t="str">
        <f>VLOOKUP(MONTH(B13),Meses!$A$1:$B$12,2,0)</f>
        <v>Diciembre</v>
      </c>
      <c r="H13" s="5">
        <f t="shared" ref="H13:H18" si="1">YEAR(B13)</f>
        <v>2010</v>
      </c>
    </row>
    <row r="14" spans="1:8" ht="15" x14ac:dyDescent="0.2">
      <c r="A14" s="5" t="s">
        <v>0</v>
      </c>
      <c r="B14" s="4">
        <v>40567</v>
      </c>
      <c r="C14" s="4">
        <f t="shared" si="0"/>
        <v>40597</v>
      </c>
      <c r="D14" s="5" t="s">
        <v>30</v>
      </c>
      <c r="E14" s="9">
        <v>1074</v>
      </c>
      <c r="F14" s="6" t="s">
        <v>5</v>
      </c>
      <c r="G14" s="5" t="str">
        <f>VLOOKUP(MONTH(B14),Meses!$A$1:$B$12,2,0)</f>
        <v>Enero</v>
      </c>
      <c r="H14" s="5">
        <f t="shared" si="1"/>
        <v>2011</v>
      </c>
    </row>
    <row r="15" spans="1:8" ht="15" x14ac:dyDescent="0.2">
      <c r="A15" s="5" t="s">
        <v>20</v>
      </c>
      <c r="B15" s="4">
        <v>40574</v>
      </c>
      <c r="C15" s="4">
        <f t="shared" si="0"/>
        <v>40604</v>
      </c>
      <c r="D15" s="5" t="s">
        <v>31</v>
      </c>
      <c r="E15" s="9">
        <v>1912.5</v>
      </c>
      <c r="F15" s="6" t="s">
        <v>25</v>
      </c>
      <c r="G15" s="5" t="str">
        <f>VLOOKUP(MONTH(B15),Meses!$A$1:$B$12,2,0)</f>
        <v>Enero</v>
      </c>
      <c r="H15" s="5">
        <f t="shared" si="1"/>
        <v>2011</v>
      </c>
    </row>
    <row r="16" spans="1:8" ht="15" x14ac:dyDescent="0.2">
      <c r="A16" s="5" t="s">
        <v>21</v>
      </c>
      <c r="B16" s="4">
        <v>40562</v>
      </c>
      <c r="C16" s="4">
        <f t="shared" si="0"/>
        <v>40592</v>
      </c>
      <c r="D16" s="5" t="s">
        <v>29</v>
      </c>
      <c r="E16" s="9">
        <v>306</v>
      </c>
      <c r="F16" s="6" t="s">
        <v>5</v>
      </c>
      <c r="G16" s="5" t="str">
        <f>VLOOKUP(MONTH(B16),Meses!$A$1:$B$12,2,0)</f>
        <v>Enero</v>
      </c>
      <c r="H16" s="5">
        <f t="shared" si="1"/>
        <v>2011</v>
      </c>
    </row>
    <row r="17" spans="1:8" ht="15" x14ac:dyDescent="0.2">
      <c r="A17" s="5" t="s">
        <v>22</v>
      </c>
      <c r="B17" s="4">
        <v>40603</v>
      </c>
      <c r="C17" s="4">
        <f t="shared" si="0"/>
        <v>40633</v>
      </c>
      <c r="D17" s="5" t="s">
        <v>31</v>
      </c>
      <c r="E17" s="9">
        <v>3595.5</v>
      </c>
      <c r="F17" s="6" t="s">
        <v>5</v>
      </c>
      <c r="G17" s="5" t="str">
        <f>VLOOKUP(MONTH(B17),Meses!$A$1:$B$12,2,0)</f>
        <v>Marzo</v>
      </c>
      <c r="H17" s="5">
        <f t="shared" si="1"/>
        <v>2011</v>
      </c>
    </row>
    <row r="18" spans="1:8" ht="15" x14ac:dyDescent="0.2">
      <c r="A18" s="5" t="s">
        <v>23</v>
      </c>
      <c r="B18" s="4">
        <v>40739</v>
      </c>
      <c r="C18" s="4">
        <f t="shared" si="0"/>
        <v>40769</v>
      </c>
      <c r="D18" s="5" t="s">
        <v>29</v>
      </c>
      <c r="E18" s="9">
        <v>204</v>
      </c>
      <c r="F18" s="6" t="s">
        <v>25</v>
      </c>
      <c r="G18" s="5" t="str">
        <f>VLOOKUP(MONTH(B18),Meses!$A$1:$B$12,2,0)</f>
        <v>Julio</v>
      </c>
      <c r="H18" s="5">
        <f t="shared" si="1"/>
        <v>2011</v>
      </c>
    </row>
  </sheetData>
  <mergeCells count="1">
    <mergeCell ref="A8:B8"/>
  </mergeCells>
  <phoneticPr fontId="18" type="noConversion"/>
  <conditionalFormatting sqref="A12:H18">
    <cfRule type="expression" dxfId="0" priority="1">
      <formula>AND(TODAY()&gt;$C12,$F12="Pendiente")</formula>
    </cfRule>
  </conditionalFormatting>
  <dataValidations count="1">
    <dataValidation type="list" allowBlank="1" showInputMessage="1" showErrorMessage="1" sqref="F12:F18" xr:uid="{BCED2B6B-EB8E-4A93-B4DD-69109289FE13}">
      <formula1>$F$12:$F$13</formula1>
    </dataValidation>
  </dataValidation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C1" sqref="C1"/>
    </sheetView>
  </sheetViews>
  <sheetFormatPr baseColWidth="10" defaultRowHeight="12.75" x14ac:dyDescent="0.2"/>
  <cols>
    <col min="1" max="1" width="3" bestFit="1" customWidth="1"/>
  </cols>
  <sheetData>
    <row r="1" spans="1:2" x14ac:dyDescent="0.2">
      <c r="A1">
        <v>1</v>
      </c>
      <c r="B1" t="s">
        <v>6</v>
      </c>
    </row>
    <row r="2" spans="1:2" x14ac:dyDescent="0.2">
      <c r="A2">
        <v>2</v>
      </c>
      <c r="B2" t="s">
        <v>7</v>
      </c>
    </row>
    <row r="3" spans="1:2" x14ac:dyDescent="0.2">
      <c r="A3">
        <v>3</v>
      </c>
      <c r="B3" t="s">
        <v>8</v>
      </c>
    </row>
    <row r="4" spans="1:2" x14ac:dyDescent="0.2">
      <c r="A4">
        <v>4</v>
      </c>
      <c r="B4" t="s">
        <v>9</v>
      </c>
    </row>
    <row r="5" spans="1:2" x14ac:dyDescent="0.2">
      <c r="A5">
        <v>5</v>
      </c>
      <c r="B5" t="s">
        <v>10</v>
      </c>
    </row>
    <row r="6" spans="1:2" x14ac:dyDescent="0.2">
      <c r="A6">
        <v>6</v>
      </c>
      <c r="B6" t="s">
        <v>11</v>
      </c>
    </row>
    <row r="7" spans="1:2" x14ac:dyDescent="0.2">
      <c r="A7">
        <v>7</v>
      </c>
      <c r="B7" t="s">
        <v>12</v>
      </c>
    </row>
    <row r="8" spans="1:2" x14ac:dyDescent="0.2">
      <c r="A8">
        <v>8</v>
      </c>
      <c r="B8" t="s">
        <v>24</v>
      </c>
    </row>
    <row r="9" spans="1:2" x14ac:dyDescent="0.2">
      <c r="A9">
        <v>9</v>
      </c>
      <c r="B9" t="s">
        <v>13</v>
      </c>
    </row>
    <row r="10" spans="1:2" x14ac:dyDescent="0.2">
      <c r="A10">
        <v>10</v>
      </c>
      <c r="B10" t="s">
        <v>14</v>
      </c>
    </row>
    <row r="11" spans="1:2" x14ac:dyDescent="0.2">
      <c r="A11">
        <v>11</v>
      </c>
      <c r="B11" t="s">
        <v>15</v>
      </c>
    </row>
    <row r="12" spans="1:2" x14ac:dyDescent="0.2">
      <c r="A12">
        <v>12</v>
      </c>
      <c r="B12" t="s">
        <v>16</v>
      </c>
    </row>
  </sheetData>
  <phoneticPr fontId="18" type="noConversion"/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H m D V v J A V x S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R U s c r x i m Q G Y I u T Z f g U 1 7 n + 0 P h P X Q u K F X X N l w U w C Z I 5 D 3 B / 4 A U E s D B B Q A A g A I A O h 5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e Y N W K I p H u A 4 A A A A R A A A A E w A c A E Z v c m 1 1 b G F z L 1 N l Y 3 R p b 2 4 x L m 0 g o h g A K K A U A A A A A A A A A A A A A A A A A A A A A A A A A A A A K 0 5 N L s n M z 1 M I h t C G 1 g B Q S w E C L Q A U A A I A C A D o e Y N W 8 k B X F K U A A A D 2 A A A A E g A A A A A A A A A A A A A A A A A A A A A A Q 2 9 u Z m l n L 1 B h Y 2 t h Z 2 U u e G 1 s U E s B A i 0 A F A A C A A g A 6 H m D V g / K 6 a u k A A A A 6 Q A A A B M A A A A A A A A A A A A A A A A A 8 Q A A A F t D b 2 5 0 Z W 5 0 X 1 R 5 c G V z X S 5 4 b W x Q S w E C L Q A U A A I A C A D o e Y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2 C n v E 7 9 8 k G 1 0 M H q / y P 7 8 A A A A A A C A A A A A A A Q Z g A A A A E A A C A A A A B f d E U T z s n x w / t V f 4 d X C 2 / i M R y X g N C j 3 J s O I w D U 6 K R M z Q A A A A A O g A A A A A I A A C A A A A B C K R 2 o i K a 7 H b k K 2 a o w + v S c e X j M F m e T 0 h o N k / A z o I 6 R b V A A A A A 0 J B w + D f Y H 5 J 8 y N R A p i M N J z s E r d L M i 6 s I a + V r f V k v C n B 4 a 2 j U l u S v v T 4 m N N V G a 7 O m D J t l X S 4 f O 9 y o w t h / G e Z R K N k x G S U Z S L U Q o 4 H 6 i U f u g m 0 A A A A A 2 x 8 P 6 j 1 k 6 I Z W F u 5 f T 5 / q C N J z C F k e r A I m m k W L s L X 8 / o f j U 3 L u Q Z M G 2 q J 5 0 l A F q B Q r o T 8 I F g c / a Z g Z o 6 0 6 O g k X 9 < / D a t a M a s h u p > 
</file>

<file path=customXml/itemProps1.xml><?xml version="1.0" encoding="utf-8"?>
<ds:datastoreItem xmlns:ds="http://schemas.openxmlformats.org/officeDocument/2006/customXml" ds:itemID="{A5D4BF19-0CBC-4796-94F2-B5D5593FF0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Facturas Inicio</vt:lpstr>
      <vt:lpstr>Meses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Enrique</dc:creator>
  <cp:lastModifiedBy>Programacion</cp:lastModifiedBy>
  <dcterms:created xsi:type="dcterms:W3CDTF">2011-07-17T10:34:49Z</dcterms:created>
  <dcterms:modified xsi:type="dcterms:W3CDTF">2023-04-03T14:23:07Z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98cac9b8-43f3-4a97-91e5-2fb4a46902ea</vt:lpwstr>
  </property>
</Properties>
</file>