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gramacion\Desktop\"/>
    </mc:Choice>
  </mc:AlternateContent>
  <xr:revisionPtr revIDLastSave="0" documentId="13_ncr:1_{6FA65B4A-A8C0-416F-9320-5B113FE270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os" sheetId="1" r:id="rId1"/>
  </sheets>
  <calcPr calcId="181029"/>
</workbook>
</file>

<file path=xl/calcChain.xml><?xml version="1.0" encoding="utf-8"?>
<calcChain xmlns="http://schemas.openxmlformats.org/spreadsheetml/2006/main">
  <c r="K7" i="1" l="1"/>
  <c r="K6" i="1"/>
  <c r="K5" i="1"/>
  <c r="K4" i="1"/>
  <c r="K3" i="1"/>
</calcChain>
</file>

<file path=xl/sharedStrings.xml><?xml version="1.0" encoding="utf-8"?>
<sst xmlns="http://schemas.openxmlformats.org/spreadsheetml/2006/main" count="122" uniqueCount="56">
  <si>
    <t>VENDEDOR</t>
  </si>
  <si>
    <t>ZONA</t>
  </si>
  <si>
    <t>GRUPO
PRODUCTO</t>
  </si>
  <si>
    <t>PRODUCTO</t>
  </si>
  <si>
    <t>MES</t>
  </si>
  <si>
    <t>AÑO</t>
  </si>
  <si>
    <t>VENTAS 
(EN KG.)</t>
  </si>
  <si>
    <t>GOMEZ</t>
  </si>
  <si>
    <t>SUR</t>
  </si>
  <si>
    <t>VERDURAS</t>
  </si>
  <si>
    <t>PIMIENTOS</t>
  </si>
  <si>
    <t>BULTO</t>
  </si>
  <si>
    <t>NORTE</t>
  </si>
  <si>
    <t>FRUTAS</t>
  </si>
  <si>
    <t>NARANJAS</t>
  </si>
  <si>
    <t>RIERA</t>
  </si>
  <si>
    <t>PEPINOS</t>
  </si>
  <si>
    <t>ALONSO</t>
  </si>
  <si>
    <t>ESTE</t>
  </si>
  <si>
    <t>CÁRCELES</t>
  </si>
  <si>
    <t>LIMONES</t>
  </si>
  <si>
    <t>PONS</t>
  </si>
  <si>
    <t>OESTE</t>
  </si>
  <si>
    <t>LUCAS</t>
  </si>
  <si>
    <t>MANZANAS</t>
  </si>
  <si>
    <t>GAMBIN</t>
  </si>
  <si>
    <t>PLATANOS</t>
  </si>
  <si>
    <t>MATEO</t>
  </si>
  <si>
    <t>TOMATES</t>
  </si>
  <si>
    <t>SEPTIEMBRE</t>
  </si>
  <si>
    <t>OCTUBRE</t>
  </si>
  <si>
    <t>NOVIEMBRE</t>
  </si>
  <si>
    <t>DICIEMBRE</t>
  </si>
  <si>
    <t>ENERO</t>
  </si>
  <si>
    <t>LECHUGAS</t>
  </si>
  <si>
    <t>ZANAHORIAS</t>
  </si>
  <si>
    <t>CÓDIGO</t>
  </si>
  <si>
    <t>CF001</t>
  </si>
  <si>
    <t>CF002</t>
  </si>
  <si>
    <t>CF003</t>
  </si>
  <si>
    <t>CF004</t>
  </si>
  <si>
    <t>CF005</t>
  </si>
  <si>
    <t>CF006</t>
  </si>
  <si>
    <t>CF007</t>
  </si>
  <si>
    <t>CF008</t>
  </si>
  <si>
    <t>CF009</t>
  </si>
  <si>
    <t>CF010</t>
  </si>
  <si>
    <t>CF011</t>
  </si>
  <si>
    <t>CF012</t>
  </si>
  <si>
    <t>CF013</t>
  </si>
  <si>
    <t>CF014</t>
  </si>
  <si>
    <t>CF015</t>
  </si>
  <si>
    <t>CF016</t>
  </si>
  <si>
    <t>CF017</t>
  </si>
  <si>
    <t>CF018</t>
  </si>
  <si>
    <t>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</si>
</sst>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64" fontId="0" fillId="0" borderId="0" xfId="0" applyNumberFormat="1"/>
    <xf numFmtId="0" fontId="3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K3" sqref="K3"/>
    </sheetView>
  </sheetViews>
  <sheetFormatPr baseColWidth="10" defaultRowHeight="12.75" x14ac:dyDescent="0.2"/>
  <cols>
    <col min="4" max="4" width="13.28515625" bestFit="1" customWidth="1"/>
    <col min="5" max="5" width="12.85546875" bestFit="1" customWidth="1"/>
    <col min="6" max="6" width="17" customWidth="1"/>
    <col min="7" max="7" width="12.85546875" bestFit="1" customWidth="1"/>
    <col min="11" max="11" width="19.7109375" customWidth="1"/>
  </cols>
  <sheetData>
    <row r="1" spans="1:11" ht="25.5" x14ac:dyDescent="0.2">
      <c r="A1" s="1" t="s">
        <v>36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spans="1:11" ht="18.75" customHeight="1" x14ac:dyDescent="0.2">
      <c r="A2" t="s">
        <v>40</v>
      </c>
      <c r="B2" t="s">
        <v>17</v>
      </c>
      <c r="C2" t="s">
        <v>18</v>
      </c>
      <c r="D2" t="s">
        <v>9</v>
      </c>
      <c r="E2" t="s">
        <v>10</v>
      </c>
      <c r="F2" t="s">
        <v>29</v>
      </c>
      <c r="G2">
        <v>1995</v>
      </c>
      <c r="H2">
        <v>945</v>
      </c>
      <c r="J2" s="5" t="s">
        <v>36</v>
      </c>
      <c r="K2" s="6"/>
    </row>
    <row r="3" spans="1:11" x14ac:dyDescent="0.2">
      <c r="A3" t="s">
        <v>46</v>
      </c>
      <c r="B3" t="s">
        <v>17</v>
      </c>
      <c r="C3" t="s">
        <v>18</v>
      </c>
      <c r="D3" t="s">
        <v>13</v>
      </c>
      <c r="E3" t="s">
        <v>24</v>
      </c>
      <c r="F3" t="s">
        <v>31</v>
      </c>
      <c r="G3">
        <v>1995</v>
      </c>
      <c r="H3">
        <v>480</v>
      </c>
      <c r="J3" s="5" t="s">
        <v>0</v>
      </c>
      <c r="K3" s="7" t="str">
        <f>_xlfn.IFNA(VLOOKUP($K$2,$A$2:$H$19,2,0),"Valor no encontrado")</f>
        <v>Valor no encontrado</v>
      </c>
    </row>
    <row r="4" spans="1:11" x14ac:dyDescent="0.2">
      <c r="A4" t="s">
        <v>51</v>
      </c>
      <c r="B4" t="s">
        <v>17</v>
      </c>
      <c r="C4" t="s">
        <v>18</v>
      </c>
      <c r="D4" t="s">
        <v>9</v>
      </c>
      <c r="E4" t="s">
        <v>28</v>
      </c>
      <c r="F4" t="s">
        <v>30</v>
      </c>
      <c r="G4">
        <v>1995</v>
      </c>
      <c r="H4">
        <v>2000</v>
      </c>
      <c r="J4" s="5" t="s">
        <v>1</v>
      </c>
      <c r="K4" s="7" t="str">
        <f>_xlfn.IFNA(VLOOKUP($K$2,$A$2:$H$19,3,0),"Valor no encontrado")</f>
        <v>Valor no encontrado</v>
      </c>
    </row>
    <row r="5" spans="1:11" x14ac:dyDescent="0.2">
      <c r="A5" t="s">
        <v>38</v>
      </c>
      <c r="B5" t="s">
        <v>11</v>
      </c>
      <c r="C5" t="s">
        <v>12</v>
      </c>
      <c r="D5" t="s">
        <v>13</v>
      </c>
      <c r="E5" t="s">
        <v>14</v>
      </c>
      <c r="F5" t="s">
        <v>30</v>
      </c>
      <c r="G5">
        <v>1995</v>
      </c>
      <c r="H5">
        <v>1200</v>
      </c>
      <c r="J5" s="5" t="s">
        <v>3</v>
      </c>
      <c r="K5" s="7" t="str">
        <f>_xlfn.IFNA(VLOOKUP($K$2,$A$2:$H$19,5,0),"Valor no encontrado")</f>
        <v>Valor no encontrado</v>
      </c>
    </row>
    <row r="6" spans="1:11" x14ac:dyDescent="0.2">
      <c r="A6" t="s">
        <v>45</v>
      </c>
      <c r="B6" t="s">
        <v>11</v>
      </c>
      <c r="C6" t="s">
        <v>12</v>
      </c>
      <c r="D6" t="s">
        <v>13</v>
      </c>
      <c r="E6" t="s">
        <v>26</v>
      </c>
      <c r="F6" t="s">
        <v>31</v>
      </c>
      <c r="G6">
        <v>1995</v>
      </c>
      <c r="H6">
        <v>1100</v>
      </c>
      <c r="J6" s="5" t="s">
        <v>5</v>
      </c>
      <c r="K6" s="7" t="str">
        <f>_xlfn.IFNA(VLOOKUP($K$2,$A$2:$H$19,7,0),"Valor no encontrado")</f>
        <v>Valor no encontrado</v>
      </c>
    </row>
    <row r="7" spans="1:11" x14ac:dyDescent="0.2">
      <c r="A7" t="s">
        <v>41</v>
      </c>
      <c r="B7" t="s">
        <v>19</v>
      </c>
      <c r="C7" t="s">
        <v>18</v>
      </c>
      <c r="D7" t="s">
        <v>13</v>
      </c>
      <c r="E7" t="s">
        <v>20</v>
      </c>
      <c r="F7" t="s">
        <v>29</v>
      </c>
      <c r="G7">
        <v>1995</v>
      </c>
      <c r="H7">
        <v>560</v>
      </c>
      <c r="J7" s="5" t="s">
        <v>55</v>
      </c>
      <c r="K7" s="7" t="str">
        <f>_xlfn.IFNA(VLOOKUP($K$2,$A$2:$H$19,8,0),"Valor no encontrado")</f>
        <v>Valor no encontrado</v>
      </c>
    </row>
    <row r="8" spans="1:11" x14ac:dyDescent="0.2">
      <c r="A8" t="s">
        <v>54</v>
      </c>
      <c r="B8" t="s">
        <v>19</v>
      </c>
      <c r="C8" t="s">
        <v>18</v>
      </c>
      <c r="D8" t="s">
        <v>9</v>
      </c>
      <c r="E8" s="4" t="s">
        <v>34</v>
      </c>
      <c r="F8" t="s">
        <v>30</v>
      </c>
      <c r="G8">
        <v>1995</v>
      </c>
      <c r="H8">
        <v>415</v>
      </c>
    </row>
    <row r="9" spans="1:11" x14ac:dyDescent="0.2">
      <c r="A9" t="s">
        <v>44</v>
      </c>
      <c r="B9" t="s">
        <v>25</v>
      </c>
      <c r="C9" t="s">
        <v>8</v>
      </c>
      <c r="D9" t="s">
        <v>9</v>
      </c>
      <c r="E9" s="4" t="s">
        <v>34</v>
      </c>
      <c r="F9" t="s">
        <v>30</v>
      </c>
      <c r="G9">
        <v>1995</v>
      </c>
      <c r="H9">
        <v>800</v>
      </c>
    </row>
    <row r="10" spans="1:11" x14ac:dyDescent="0.2">
      <c r="A10" t="s">
        <v>50</v>
      </c>
      <c r="B10" t="s">
        <v>25</v>
      </c>
      <c r="C10" t="s">
        <v>8</v>
      </c>
      <c r="D10" t="s">
        <v>13</v>
      </c>
      <c r="E10" t="s">
        <v>26</v>
      </c>
      <c r="F10" t="s">
        <v>33</v>
      </c>
      <c r="G10">
        <v>1996</v>
      </c>
      <c r="H10">
        <v>1010</v>
      </c>
    </row>
    <row r="11" spans="1:11" x14ac:dyDescent="0.2">
      <c r="A11" t="s">
        <v>37</v>
      </c>
      <c r="B11" t="s">
        <v>7</v>
      </c>
      <c r="C11" t="s">
        <v>8</v>
      </c>
      <c r="D11" t="s">
        <v>9</v>
      </c>
      <c r="E11" t="s">
        <v>10</v>
      </c>
      <c r="F11" t="s">
        <v>29</v>
      </c>
      <c r="G11">
        <v>1995</v>
      </c>
      <c r="H11">
        <v>600</v>
      </c>
    </row>
    <row r="12" spans="1:11" x14ac:dyDescent="0.2">
      <c r="A12" t="s">
        <v>43</v>
      </c>
      <c r="B12" t="s">
        <v>23</v>
      </c>
      <c r="C12" t="s">
        <v>8</v>
      </c>
      <c r="D12" t="s">
        <v>13</v>
      </c>
      <c r="E12" t="s">
        <v>24</v>
      </c>
      <c r="F12" t="s">
        <v>31</v>
      </c>
      <c r="G12">
        <v>1995</v>
      </c>
      <c r="H12">
        <v>1200</v>
      </c>
    </row>
    <row r="13" spans="1:11" x14ac:dyDescent="0.2">
      <c r="A13" t="s">
        <v>49</v>
      </c>
      <c r="B13" t="s">
        <v>23</v>
      </c>
      <c r="C13" t="s">
        <v>8</v>
      </c>
      <c r="D13" t="s">
        <v>13</v>
      </c>
      <c r="E13" t="s">
        <v>14</v>
      </c>
      <c r="F13" t="s">
        <v>33</v>
      </c>
      <c r="G13">
        <v>1996</v>
      </c>
      <c r="H13">
        <v>520</v>
      </c>
    </row>
    <row r="14" spans="1:11" x14ac:dyDescent="0.2">
      <c r="A14" t="s">
        <v>48</v>
      </c>
      <c r="B14" t="s">
        <v>27</v>
      </c>
      <c r="C14" t="s">
        <v>22</v>
      </c>
      <c r="D14" t="s">
        <v>9</v>
      </c>
      <c r="E14" t="s">
        <v>35</v>
      </c>
      <c r="F14" t="s">
        <v>33</v>
      </c>
      <c r="G14">
        <v>1996</v>
      </c>
      <c r="H14">
        <v>1120</v>
      </c>
    </row>
    <row r="15" spans="1:11" x14ac:dyDescent="0.2">
      <c r="A15" t="s">
        <v>52</v>
      </c>
      <c r="B15" t="s">
        <v>27</v>
      </c>
      <c r="C15" t="s">
        <v>22</v>
      </c>
      <c r="D15" t="s">
        <v>13</v>
      </c>
      <c r="E15" t="s">
        <v>24</v>
      </c>
      <c r="F15" t="s">
        <v>30</v>
      </c>
      <c r="G15">
        <v>1995</v>
      </c>
      <c r="H15">
        <v>600</v>
      </c>
    </row>
    <row r="16" spans="1:11" x14ac:dyDescent="0.2">
      <c r="A16" t="s">
        <v>42</v>
      </c>
      <c r="B16" t="s">
        <v>21</v>
      </c>
      <c r="C16" t="s">
        <v>22</v>
      </c>
      <c r="D16" t="s">
        <v>9</v>
      </c>
      <c r="E16" t="s">
        <v>35</v>
      </c>
      <c r="F16" t="s">
        <v>30</v>
      </c>
      <c r="G16">
        <v>1995</v>
      </c>
      <c r="H16">
        <v>1200</v>
      </c>
    </row>
    <row r="17" spans="1:8" x14ac:dyDescent="0.2">
      <c r="A17" t="s">
        <v>53</v>
      </c>
      <c r="B17" t="s">
        <v>21</v>
      </c>
      <c r="C17" t="s">
        <v>22</v>
      </c>
      <c r="D17" t="s">
        <v>13</v>
      </c>
      <c r="E17" t="s">
        <v>20</v>
      </c>
      <c r="F17" t="s">
        <v>31</v>
      </c>
      <c r="G17">
        <v>1995</v>
      </c>
      <c r="H17">
        <v>520</v>
      </c>
    </row>
    <row r="18" spans="1:8" x14ac:dyDescent="0.2">
      <c r="A18" t="s">
        <v>39</v>
      </c>
      <c r="B18" t="s">
        <v>15</v>
      </c>
      <c r="C18" t="s">
        <v>12</v>
      </c>
      <c r="D18" t="s">
        <v>9</v>
      </c>
      <c r="E18" t="s">
        <v>16</v>
      </c>
      <c r="F18" t="s">
        <v>30</v>
      </c>
      <c r="G18">
        <v>1995</v>
      </c>
      <c r="H18">
        <v>320</v>
      </c>
    </row>
    <row r="19" spans="1:8" x14ac:dyDescent="0.2">
      <c r="A19" t="s">
        <v>47</v>
      </c>
      <c r="B19" t="s">
        <v>15</v>
      </c>
      <c r="C19" t="s">
        <v>12</v>
      </c>
      <c r="D19" t="s">
        <v>13</v>
      </c>
      <c r="E19" t="s">
        <v>14</v>
      </c>
      <c r="F19" t="s">
        <v>32</v>
      </c>
      <c r="G19">
        <v>1995</v>
      </c>
      <c r="H19">
        <v>795</v>
      </c>
    </row>
    <row r="21" spans="1:8" x14ac:dyDescent="0.2">
      <c r="H21" s="3"/>
    </row>
    <row r="22" spans="1:8" x14ac:dyDescent="0.2">
      <c r="H22" s="3"/>
    </row>
    <row r="23" spans="1:8" x14ac:dyDescent="0.2">
      <c r="H23" s="3"/>
    </row>
  </sheetData>
  <sortState xmlns:xlrd2="http://schemas.microsoft.com/office/spreadsheetml/2017/richdata2" ref="A2:H19">
    <sortCondition ref="B2:B19"/>
  </sortState>
  <phoneticPr fontId="1" type="noConversion"/>
  <dataValidations count="1">
    <dataValidation type="list" allowBlank="1" showInputMessage="1" showErrorMessage="1" sqref="K2" xr:uid="{00000000-0002-0000-0000-000000000000}">
      <formula1>$A$2:$A$19</formula1>
    </dataValidation>
  </dataValidation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>Dani Sanzo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Programacion</cp:lastModifiedBy>
  <dcterms:created xsi:type="dcterms:W3CDTF">2010-11-25T12:29:18Z</dcterms:created>
  <dcterms:modified xsi:type="dcterms:W3CDTF">2023-03-28T15:27:59Z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ce534cb4-337a-41e9-ad4d-22a8ddea6e07</vt:lpwstr>
  </property>
</Properties>
</file>