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DM\CURSO 2014 2015\INFORME INTEGRAL\INFORME UH -MES\Carpetas Auxiliares\"/>
    </mc:Choice>
  </mc:AlternateContent>
  <bookViews>
    <workbookView xWindow="240" yWindow="75" windowWidth="20055" windowHeight="7935" firstSheet="2" activeTab="7"/>
  </bookViews>
  <sheets>
    <sheet name="UH Diurno 1" sheetId="1" r:id="rId1"/>
    <sheet name="UH Diurno 2" sheetId="2" r:id="rId2"/>
    <sheet name="UH Por Encuentro 1" sheetId="3" r:id="rId3"/>
    <sheet name="UH Por Encuentro 2" sheetId="4" r:id="rId4"/>
    <sheet name="UH CCE 1" sheetId="5" r:id="rId5"/>
    <sheet name="UH CCE 2" sheetId="6" r:id="rId6"/>
    <sheet name="Hoja1" sheetId="8" r:id="rId7"/>
    <sheet name="UH Distancia" sheetId="7" r:id="rId8"/>
    <sheet name="Hoja2" sheetId="9" r:id="rId9"/>
  </sheets>
  <externalReferences>
    <externalReference r:id="rId10"/>
  </externalReferences>
  <definedNames>
    <definedName name="_xlnm.Print_Area" localSheetId="5">'UH CCE 2'!$A$1:$L$26</definedName>
    <definedName name="_xlnm.Print_Area" localSheetId="7">'UH Distancia'!$A$1:$P$25</definedName>
    <definedName name="_xlnm.Print_Area" localSheetId="1">'UH Diurno 2'!$A$1:$L$210</definedName>
    <definedName name="_xlnm.Print_Area" localSheetId="2">'UH Por Encuentro 1'!$A$1:$P$93</definedName>
    <definedName name="_xlnm.Print_Area" localSheetId="3">'UH Por Encuentro 2'!$A$1:$L$120</definedName>
  </definedNames>
  <calcPr calcId="152511"/>
</workbook>
</file>

<file path=xl/calcChain.xml><?xml version="1.0" encoding="utf-8"?>
<calcChain xmlns="http://schemas.openxmlformats.org/spreadsheetml/2006/main">
  <c r="E15" i="3" l="1"/>
  <c r="F15" i="3"/>
  <c r="G15" i="3"/>
  <c r="H15" i="3"/>
  <c r="I15" i="3"/>
  <c r="J15" i="3"/>
  <c r="E14" i="3"/>
  <c r="F14" i="3"/>
  <c r="G14" i="3"/>
  <c r="H14" i="3"/>
  <c r="I14" i="3"/>
  <c r="J14" i="3"/>
  <c r="E13" i="3"/>
  <c r="F13" i="3"/>
  <c r="G13" i="3"/>
  <c r="H13" i="3"/>
  <c r="I13" i="3"/>
  <c r="J13" i="3"/>
  <c r="E12" i="3"/>
  <c r="F12" i="3"/>
  <c r="G12" i="3"/>
  <c r="H12" i="3"/>
  <c r="I12" i="3"/>
  <c r="J12" i="3"/>
  <c r="E11" i="3"/>
  <c r="F11" i="3"/>
  <c r="G11" i="3"/>
  <c r="H11" i="3"/>
  <c r="I11" i="3"/>
  <c r="J11" i="3"/>
  <c r="E10" i="3"/>
  <c r="F10" i="3"/>
  <c r="G10" i="3"/>
  <c r="H10" i="3"/>
  <c r="I10" i="3"/>
  <c r="J10" i="3"/>
  <c r="D14" i="3"/>
  <c r="D15" i="3"/>
  <c r="D11" i="3"/>
  <c r="D12" i="3"/>
  <c r="D13" i="3"/>
  <c r="D10" i="3"/>
  <c r="E9" i="3"/>
  <c r="F9" i="3"/>
  <c r="H9" i="3"/>
  <c r="I9" i="3"/>
  <c r="J9" i="3"/>
  <c r="E54" i="3"/>
  <c r="F54" i="3"/>
  <c r="G54" i="3"/>
  <c r="G9" i="3" s="1"/>
  <c r="H54" i="3"/>
  <c r="I54" i="3"/>
  <c r="J54" i="3"/>
  <c r="D54" i="3"/>
  <c r="D9" i="3" s="1"/>
  <c r="O40" i="7"/>
  <c r="N40" i="7"/>
  <c r="M40" i="7"/>
  <c r="L40" i="7"/>
  <c r="K40" i="7"/>
  <c r="O39" i="7"/>
  <c r="O10" i="7" s="1"/>
  <c r="O9" i="7" s="1"/>
  <c r="N39" i="7"/>
  <c r="N10" i="7" s="1"/>
  <c r="N9" i="7" s="1"/>
  <c r="M39" i="7"/>
  <c r="L39" i="7"/>
  <c r="K39" i="7"/>
  <c r="O38" i="7"/>
  <c r="N38" i="7"/>
  <c r="M38" i="7"/>
  <c r="L38" i="7"/>
  <c r="K38" i="7"/>
  <c r="O35" i="7"/>
  <c r="N35" i="7"/>
  <c r="M35" i="7"/>
  <c r="L35" i="7"/>
  <c r="K35" i="7"/>
  <c r="O32" i="7"/>
  <c r="N32" i="7"/>
  <c r="M32" i="7"/>
  <c r="L32" i="7"/>
  <c r="K32" i="7"/>
  <c r="O29" i="7"/>
  <c r="N29" i="7"/>
  <c r="M29" i="7"/>
  <c r="L29" i="7"/>
  <c r="K29" i="7"/>
  <c r="O23" i="7"/>
  <c r="N23" i="7"/>
  <c r="M23" i="7"/>
  <c r="L23" i="7"/>
  <c r="K23" i="7"/>
  <c r="O20" i="7"/>
  <c r="J10" i="7"/>
  <c r="J9" i="7" s="1"/>
  <c r="I10" i="7"/>
  <c r="I9" i="7" s="1"/>
  <c r="H10" i="7"/>
  <c r="H9" i="7" s="1"/>
  <c r="G10" i="7"/>
  <c r="M9" i="7"/>
  <c r="L9" i="7"/>
  <c r="K9" i="7"/>
  <c r="G9" i="7"/>
  <c r="F9" i="7"/>
  <c r="E9" i="7"/>
  <c r="D9" i="7"/>
  <c r="L10" i="6"/>
  <c r="L9" i="6" s="1"/>
  <c r="K10" i="6"/>
  <c r="K9" i="6" s="1"/>
  <c r="J10" i="6"/>
  <c r="I10" i="6"/>
  <c r="H10" i="6"/>
  <c r="H9" i="6" s="1"/>
  <c r="G10" i="6"/>
  <c r="G9" i="6" s="1"/>
  <c r="F10" i="6"/>
  <c r="E10" i="6"/>
  <c r="D10" i="6"/>
  <c r="D9" i="6" s="1"/>
  <c r="C10" i="6"/>
  <c r="C9" i="6" s="1"/>
  <c r="J9" i="6"/>
  <c r="I9" i="6"/>
  <c r="F9" i="6"/>
  <c r="E9" i="6"/>
  <c r="O10" i="5"/>
  <c r="N10" i="5"/>
  <c r="M10" i="5"/>
  <c r="L10" i="5"/>
  <c r="K10" i="5"/>
  <c r="J10" i="5"/>
  <c r="I10" i="5"/>
  <c r="H10" i="5"/>
  <c r="G10" i="5"/>
  <c r="F10" i="5"/>
  <c r="E10" i="5"/>
  <c r="D10" i="5"/>
  <c r="O9" i="5"/>
  <c r="N9" i="5"/>
  <c r="M9" i="5"/>
  <c r="L9" i="5"/>
  <c r="K9" i="5"/>
  <c r="J9" i="5"/>
  <c r="I9" i="5"/>
  <c r="H9" i="5"/>
  <c r="G9" i="5"/>
  <c r="F9" i="5"/>
  <c r="E9" i="5"/>
  <c r="D9" i="5"/>
  <c r="L119" i="4"/>
  <c r="L15" i="4" s="1"/>
  <c r="K119" i="4"/>
  <c r="K15" i="4" s="1"/>
  <c r="J119" i="4"/>
  <c r="I119" i="4"/>
  <c r="H119" i="4"/>
  <c r="H15" i="4" s="1"/>
  <c r="G119" i="4"/>
  <c r="G15" i="4" s="1"/>
  <c r="F119" i="4"/>
  <c r="E119" i="4"/>
  <c r="D119" i="4"/>
  <c r="D15" i="4" s="1"/>
  <c r="C119" i="4"/>
  <c r="C15" i="4" s="1"/>
  <c r="L118" i="4"/>
  <c r="K118" i="4"/>
  <c r="J118" i="4"/>
  <c r="J14" i="4" s="1"/>
  <c r="I118" i="4"/>
  <c r="I14" i="4" s="1"/>
  <c r="H118" i="4"/>
  <c r="G118" i="4"/>
  <c r="F118" i="4"/>
  <c r="F14" i="4" s="1"/>
  <c r="E118" i="4"/>
  <c r="E14" i="4" s="1"/>
  <c r="D118" i="4"/>
  <c r="C118" i="4"/>
  <c r="L117" i="4"/>
  <c r="L13" i="4" s="1"/>
  <c r="K117" i="4"/>
  <c r="K13" i="4" s="1"/>
  <c r="J117" i="4"/>
  <c r="I117" i="4"/>
  <c r="H117" i="4"/>
  <c r="H13" i="4" s="1"/>
  <c r="G117" i="4"/>
  <c r="G13" i="4" s="1"/>
  <c r="F117" i="4"/>
  <c r="E117" i="4"/>
  <c r="D117" i="4"/>
  <c r="D13" i="4" s="1"/>
  <c r="C117" i="4"/>
  <c r="C13" i="4" s="1"/>
  <c r="L116" i="4"/>
  <c r="K116" i="4"/>
  <c r="J116" i="4"/>
  <c r="J12" i="4" s="1"/>
  <c r="I116" i="4"/>
  <c r="I12" i="4" s="1"/>
  <c r="H116" i="4"/>
  <c r="G116" i="4"/>
  <c r="F116" i="4"/>
  <c r="F12" i="4" s="1"/>
  <c r="E116" i="4"/>
  <c r="E12" i="4" s="1"/>
  <c r="D116" i="4"/>
  <c r="C116" i="4"/>
  <c r="L115" i="4"/>
  <c r="L11" i="4" s="1"/>
  <c r="K115" i="4"/>
  <c r="K11" i="4" s="1"/>
  <c r="J115" i="4"/>
  <c r="I115" i="4"/>
  <c r="H115" i="4"/>
  <c r="H11" i="4" s="1"/>
  <c r="G115" i="4"/>
  <c r="G11" i="4" s="1"/>
  <c r="F115" i="4"/>
  <c r="E115" i="4"/>
  <c r="D115" i="4"/>
  <c r="D11" i="4" s="1"/>
  <c r="C115" i="4"/>
  <c r="C11" i="4" s="1"/>
  <c r="L114" i="4"/>
  <c r="K114" i="4"/>
  <c r="J114" i="4"/>
  <c r="J10" i="4" s="1"/>
  <c r="I114" i="4"/>
  <c r="I10" i="4" s="1"/>
  <c r="H114" i="4"/>
  <c r="G114" i="4"/>
  <c r="F114" i="4"/>
  <c r="F10" i="4" s="1"/>
  <c r="E114" i="4"/>
  <c r="E10" i="4" s="1"/>
  <c r="D114" i="4"/>
  <c r="C114" i="4"/>
  <c r="L106" i="4"/>
  <c r="L120" i="4" s="1"/>
  <c r="K106" i="4"/>
  <c r="K120" i="4" s="1"/>
  <c r="J106" i="4"/>
  <c r="J120" i="4" s="1"/>
  <c r="I106" i="4"/>
  <c r="I120" i="4" s="1"/>
  <c r="H106" i="4"/>
  <c r="H120" i="4" s="1"/>
  <c r="G106" i="4"/>
  <c r="G120" i="4" s="1"/>
  <c r="F106" i="4"/>
  <c r="F120" i="4" s="1"/>
  <c r="E106" i="4"/>
  <c r="E120" i="4" s="1"/>
  <c r="D106" i="4"/>
  <c r="D120" i="4" s="1"/>
  <c r="C106" i="4"/>
  <c r="C120" i="4" s="1"/>
  <c r="L63" i="4"/>
  <c r="K63" i="4"/>
  <c r="J63" i="4"/>
  <c r="I63" i="4"/>
  <c r="H63" i="4"/>
  <c r="G63" i="4"/>
  <c r="F63" i="4"/>
  <c r="E63" i="4"/>
  <c r="D63" i="4"/>
  <c r="C63" i="4"/>
  <c r="L62" i="4"/>
  <c r="K62" i="4"/>
  <c r="J62" i="4"/>
  <c r="I62" i="4"/>
  <c r="H62" i="4"/>
  <c r="G62" i="4"/>
  <c r="F62" i="4"/>
  <c r="E62" i="4"/>
  <c r="D62" i="4"/>
  <c r="C62" i="4"/>
  <c r="L61" i="4"/>
  <c r="K61" i="4"/>
  <c r="J61" i="4"/>
  <c r="I61" i="4"/>
  <c r="H61" i="4"/>
  <c r="G61" i="4"/>
  <c r="F61" i="4"/>
  <c r="E61" i="4"/>
  <c r="D61" i="4"/>
  <c r="C61" i="4"/>
  <c r="L60" i="4"/>
  <c r="K60" i="4"/>
  <c r="J60" i="4"/>
  <c r="I60" i="4"/>
  <c r="H60" i="4"/>
  <c r="G60" i="4"/>
  <c r="F60" i="4"/>
  <c r="E60" i="4"/>
  <c r="D60" i="4"/>
  <c r="C60" i="4"/>
  <c r="L59" i="4"/>
  <c r="K59" i="4"/>
  <c r="J59" i="4"/>
  <c r="I59" i="4"/>
  <c r="H59" i="4"/>
  <c r="G59" i="4"/>
  <c r="F59" i="4"/>
  <c r="E59" i="4"/>
  <c r="D59" i="4"/>
  <c r="C59" i="4"/>
  <c r="L58" i="4"/>
  <c r="L64" i="4" s="1"/>
  <c r="K58" i="4"/>
  <c r="K64" i="4" s="1"/>
  <c r="J58" i="4"/>
  <c r="I58" i="4"/>
  <c r="H58" i="4"/>
  <c r="H64" i="4" s="1"/>
  <c r="G58" i="4"/>
  <c r="G64" i="4" s="1"/>
  <c r="F58" i="4"/>
  <c r="E58" i="4"/>
  <c r="D58" i="4"/>
  <c r="D64" i="4" s="1"/>
  <c r="C58" i="4"/>
  <c r="C64" i="4" s="1"/>
  <c r="L57" i="4"/>
  <c r="K57" i="4"/>
  <c r="J57" i="4"/>
  <c r="I57" i="4"/>
  <c r="H57" i="4"/>
  <c r="G57" i="4"/>
  <c r="F57" i="4"/>
  <c r="E57" i="4"/>
  <c r="D57" i="4"/>
  <c r="C57" i="4"/>
  <c r="L36" i="4"/>
  <c r="K36" i="4"/>
  <c r="J36" i="4"/>
  <c r="I36" i="4"/>
  <c r="H36" i="4"/>
  <c r="G36" i="4"/>
  <c r="F36" i="4"/>
  <c r="E36" i="4"/>
  <c r="D36" i="4"/>
  <c r="C36" i="4"/>
  <c r="L35" i="4"/>
  <c r="K35" i="4"/>
  <c r="J35" i="4"/>
  <c r="J15" i="4" s="1"/>
  <c r="I35" i="4"/>
  <c r="H35" i="4"/>
  <c r="G35" i="4"/>
  <c r="F35" i="4"/>
  <c r="E35" i="4"/>
  <c r="D35" i="4"/>
  <c r="C35" i="4"/>
  <c r="L34" i="4"/>
  <c r="L14" i="4" s="1"/>
  <c r="K34" i="4"/>
  <c r="J34" i="4"/>
  <c r="I34" i="4"/>
  <c r="H34" i="4"/>
  <c r="G34" i="4"/>
  <c r="F34" i="4"/>
  <c r="E34" i="4"/>
  <c r="D34" i="4"/>
  <c r="D14" i="4" s="1"/>
  <c r="C34" i="4"/>
  <c r="L33" i="4"/>
  <c r="K33" i="4"/>
  <c r="J33" i="4"/>
  <c r="I33" i="4"/>
  <c r="H33" i="4"/>
  <c r="G33" i="4"/>
  <c r="F33" i="4"/>
  <c r="F13" i="4" s="1"/>
  <c r="E33" i="4"/>
  <c r="D33" i="4"/>
  <c r="C33" i="4"/>
  <c r="L32" i="4"/>
  <c r="K32" i="4"/>
  <c r="J32" i="4"/>
  <c r="I32" i="4"/>
  <c r="H32" i="4"/>
  <c r="H12" i="4" s="1"/>
  <c r="G32" i="4"/>
  <c r="F32" i="4"/>
  <c r="E32" i="4"/>
  <c r="D32" i="4"/>
  <c r="C32" i="4"/>
  <c r="L31" i="4"/>
  <c r="K31" i="4"/>
  <c r="J31" i="4"/>
  <c r="J11" i="4" s="1"/>
  <c r="I31" i="4"/>
  <c r="H31" i="4"/>
  <c r="G31" i="4"/>
  <c r="F31" i="4"/>
  <c r="E31" i="4"/>
  <c r="D31" i="4"/>
  <c r="C31" i="4"/>
  <c r="L30" i="4"/>
  <c r="L10" i="4" s="1"/>
  <c r="K30" i="4"/>
  <c r="J30" i="4"/>
  <c r="I30" i="4"/>
  <c r="H30" i="4"/>
  <c r="G30" i="4"/>
  <c r="F30" i="4"/>
  <c r="E30" i="4"/>
  <c r="D30" i="4"/>
  <c r="D10" i="4" s="1"/>
  <c r="C30" i="4"/>
  <c r="I15" i="4"/>
  <c r="F15" i="4"/>
  <c r="E15" i="4"/>
  <c r="K14" i="4"/>
  <c r="H14" i="4"/>
  <c r="G14" i="4"/>
  <c r="C14" i="4"/>
  <c r="J13" i="4"/>
  <c r="I13" i="4"/>
  <c r="E13" i="4"/>
  <c r="L12" i="4"/>
  <c r="K12" i="4"/>
  <c r="G12" i="4"/>
  <c r="D12" i="4"/>
  <c r="C12" i="4"/>
  <c r="I11" i="4"/>
  <c r="F11" i="4"/>
  <c r="E11" i="4"/>
  <c r="K10" i="4"/>
  <c r="H10" i="4"/>
  <c r="G10" i="4"/>
  <c r="C10" i="4"/>
  <c r="D198" i="2"/>
  <c r="E198" i="2"/>
  <c r="F198" i="2"/>
  <c r="G198" i="2"/>
  <c r="H198" i="2"/>
  <c r="I198" i="2"/>
  <c r="J198" i="2"/>
  <c r="K198" i="2"/>
  <c r="L198" i="2"/>
  <c r="C198" i="2"/>
  <c r="F198" i="1"/>
  <c r="G198" i="1"/>
  <c r="H198" i="1"/>
  <c r="I198" i="1"/>
  <c r="J198" i="1"/>
  <c r="K198" i="1"/>
  <c r="L198" i="1"/>
  <c r="E198" i="1"/>
  <c r="L192" i="2"/>
  <c r="K192" i="2"/>
  <c r="J192" i="2"/>
  <c r="I192" i="2"/>
  <c r="H192" i="2"/>
  <c r="G192" i="2"/>
  <c r="F192" i="2"/>
  <c r="E192" i="2"/>
  <c r="D192" i="2"/>
  <c r="C192" i="2"/>
  <c r="L191" i="2"/>
  <c r="K191" i="2"/>
  <c r="J191" i="2"/>
  <c r="I191" i="2"/>
  <c r="H191" i="2"/>
  <c r="G191" i="2"/>
  <c r="F191" i="2"/>
  <c r="E191" i="2"/>
  <c r="D191" i="2"/>
  <c r="C191" i="2"/>
  <c r="L190" i="2"/>
  <c r="K190" i="2"/>
  <c r="J190" i="2"/>
  <c r="I190" i="2"/>
  <c r="H190" i="2"/>
  <c r="G190" i="2"/>
  <c r="F190" i="2"/>
  <c r="E190" i="2"/>
  <c r="D190" i="2"/>
  <c r="C190" i="2"/>
  <c r="L189" i="2"/>
  <c r="K189" i="2"/>
  <c r="J189" i="2"/>
  <c r="I189" i="2"/>
  <c r="H189" i="2"/>
  <c r="G189" i="2"/>
  <c r="F189" i="2"/>
  <c r="E189" i="2"/>
  <c r="D189" i="2"/>
  <c r="C189" i="2"/>
  <c r="L188" i="2"/>
  <c r="K188" i="2"/>
  <c r="J188" i="2"/>
  <c r="I188" i="2"/>
  <c r="H188" i="2"/>
  <c r="G188" i="2"/>
  <c r="F188" i="2"/>
  <c r="E188" i="2"/>
  <c r="D188" i="2"/>
  <c r="C188" i="2"/>
  <c r="L187" i="2"/>
  <c r="K187" i="2"/>
  <c r="J187" i="2"/>
  <c r="I187" i="2"/>
  <c r="H187" i="2"/>
  <c r="G187" i="2"/>
  <c r="F187" i="2"/>
  <c r="E187" i="2"/>
  <c r="D187" i="2"/>
  <c r="C187" i="2"/>
  <c r="L186" i="2"/>
  <c r="K186" i="2"/>
  <c r="J186" i="2"/>
  <c r="I186" i="2"/>
  <c r="H186" i="2"/>
  <c r="G186" i="2"/>
  <c r="F186" i="2"/>
  <c r="E186" i="2"/>
  <c r="D186" i="2"/>
  <c r="C186" i="2"/>
  <c r="L185" i="2"/>
  <c r="K185" i="2"/>
  <c r="J185" i="2"/>
  <c r="I185" i="2"/>
  <c r="H185" i="2"/>
  <c r="G185" i="2"/>
  <c r="F185" i="2"/>
  <c r="E185" i="2"/>
  <c r="D185" i="2"/>
  <c r="C185" i="2"/>
  <c r="L184" i="2"/>
  <c r="K184" i="2"/>
  <c r="J184" i="2"/>
  <c r="I184" i="2"/>
  <c r="H184" i="2"/>
  <c r="G184" i="2"/>
  <c r="F184" i="2"/>
  <c r="E184" i="2"/>
  <c r="D184" i="2"/>
  <c r="C184" i="2"/>
  <c r="L183" i="2"/>
  <c r="K183" i="2"/>
  <c r="J183" i="2"/>
  <c r="I183" i="2"/>
  <c r="H183" i="2"/>
  <c r="G183" i="2"/>
  <c r="F183" i="2"/>
  <c r="E183" i="2"/>
  <c r="D183" i="2"/>
  <c r="C183" i="2"/>
  <c r="L182" i="2"/>
  <c r="K182" i="2"/>
  <c r="J182" i="2"/>
  <c r="I182" i="2"/>
  <c r="H182" i="2"/>
  <c r="G182" i="2"/>
  <c r="F182" i="2"/>
  <c r="E182" i="2"/>
  <c r="D182" i="2"/>
  <c r="C182" i="2"/>
  <c r="L181" i="2"/>
  <c r="K181" i="2"/>
  <c r="J181" i="2"/>
  <c r="I181" i="2"/>
  <c r="H181" i="2"/>
  <c r="G181" i="2"/>
  <c r="F181" i="2"/>
  <c r="E181" i="2"/>
  <c r="D181" i="2"/>
  <c r="C181" i="2"/>
  <c r="L180" i="2"/>
  <c r="K180" i="2"/>
  <c r="J180" i="2"/>
  <c r="I180" i="2"/>
  <c r="H180" i="2"/>
  <c r="G180" i="2"/>
  <c r="F180" i="2"/>
  <c r="E180" i="2"/>
  <c r="D180" i="2"/>
  <c r="C180" i="2"/>
  <c r="L179" i="2"/>
  <c r="K179" i="2"/>
  <c r="J179" i="2"/>
  <c r="I179" i="2"/>
  <c r="H179" i="2"/>
  <c r="G179" i="2"/>
  <c r="F179" i="2"/>
  <c r="E179" i="2"/>
  <c r="D179" i="2"/>
  <c r="C179" i="2"/>
  <c r="L178" i="2"/>
  <c r="K178" i="2"/>
  <c r="J178" i="2"/>
  <c r="I178" i="2"/>
  <c r="H178" i="2"/>
  <c r="G178" i="2"/>
  <c r="F178" i="2"/>
  <c r="E178" i="2"/>
  <c r="D178" i="2"/>
  <c r="C178" i="2"/>
  <c r="L177" i="2"/>
  <c r="K177" i="2"/>
  <c r="J177" i="2"/>
  <c r="I177" i="2"/>
  <c r="H177" i="2"/>
  <c r="G177" i="2"/>
  <c r="F177" i="2"/>
  <c r="E177" i="2"/>
  <c r="D177" i="2"/>
  <c r="C177" i="2"/>
  <c r="L175" i="2"/>
  <c r="K175" i="2"/>
  <c r="J175" i="2"/>
  <c r="I175" i="2"/>
  <c r="H175" i="2"/>
  <c r="G175" i="2"/>
  <c r="F175" i="2"/>
  <c r="E175" i="2"/>
  <c r="D175" i="2"/>
  <c r="C175" i="2"/>
  <c r="L174" i="2"/>
  <c r="K174" i="2"/>
  <c r="J174" i="2"/>
  <c r="I174" i="2"/>
  <c r="H174" i="2"/>
  <c r="G174" i="2"/>
  <c r="F174" i="2"/>
  <c r="E174" i="2"/>
  <c r="D174" i="2"/>
  <c r="C174" i="2"/>
  <c r="L173" i="2"/>
  <c r="K173" i="2"/>
  <c r="J173" i="2"/>
  <c r="I173" i="2"/>
  <c r="H173" i="2"/>
  <c r="G173" i="2"/>
  <c r="F173" i="2"/>
  <c r="E173" i="2"/>
  <c r="D173" i="2"/>
  <c r="C173" i="2"/>
  <c r="L172" i="2"/>
  <c r="K172" i="2"/>
  <c r="J172" i="2"/>
  <c r="I172" i="2"/>
  <c r="H172" i="2"/>
  <c r="G172" i="2"/>
  <c r="F172" i="2"/>
  <c r="E172" i="2"/>
  <c r="D172" i="2"/>
  <c r="C172" i="2"/>
  <c r="L171" i="2"/>
  <c r="L176" i="2" s="1"/>
  <c r="K171" i="2"/>
  <c r="K176" i="2" s="1"/>
  <c r="J171" i="2"/>
  <c r="I171" i="2"/>
  <c r="H171" i="2"/>
  <c r="H176" i="2" s="1"/>
  <c r="G171" i="2"/>
  <c r="G176" i="2" s="1"/>
  <c r="F171" i="2"/>
  <c r="E171" i="2"/>
  <c r="D171" i="2"/>
  <c r="D176" i="2" s="1"/>
  <c r="C171" i="2"/>
  <c r="C176" i="2" s="1"/>
  <c r="L169" i="2"/>
  <c r="K169" i="2"/>
  <c r="J169" i="2"/>
  <c r="I169" i="2"/>
  <c r="H169" i="2"/>
  <c r="G169" i="2"/>
  <c r="F169" i="2"/>
  <c r="E169" i="2"/>
  <c r="D169" i="2"/>
  <c r="C169" i="2"/>
  <c r="L168" i="2"/>
  <c r="K168" i="2"/>
  <c r="J168" i="2"/>
  <c r="I168" i="2"/>
  <c r="H168" i="2"/>
  <c r="G168" i="2"/>
  <c r="F168" i="2"/>
  <c r="E168" i="2"/>
  <c r="D168" i="2"/>
  <c r="C168" i="2"/>
  <c r="L167" i="2"/>
  <c r="K167" i="2"/>
  <c r="J167" i="2"/>
  <c r="I167" i="2"/>
  <c r="H167" i="2"/>
  <c r="G167" i="2"/>
  <c r="F167" i="2"/>
  <c r="E167" i="2"/>
  <c r="D167" i="2"/>
  <c r="C167" i="2"/>
  <c r="L166" i="2"/>
  <c r="K166" i="2"/>
  <c r="J166" i="2"/>
  <c r="I166" i="2"/>
  <c r="H166" i="2"/>
  <c r="G166" i="2"/>
  <c r="F166" i="2"/>
  <c r="E166" i="2"/>
  <c r="D166" i="2"/>
  <c r="C166" i="2"/>
  <c r="L165" i="2"/>
  <c r="K165" i="2"/>
  <c r="J165" i="2"/>
  <c r="J170" i="2" s="1"/>
  <c r="I165" i="2"/>
  <c r="I170" i="2" s="1"/>
  <c r="H165" i="2"/>
  <c r="G165" i="2"/>
  <c r="F165" i="2"/>
  <c r="F170" i="2" s="1"/>
  <c r="E165" i="2"/>
  <c r="E170" i="2" s="1"/>
  <c r="D165" i="2"/>
  <c r="C165" i="2"/>
  <c r="L163" i="2"/>
  <c r="K163" i="2"/>
  <c r="J163" i="2"/>
  <c r="I163" i="2"/>
  <c r="H163" i="2"/>
  <c r="G163" i="2"/>
  <c r="F163" i="2"/>
  <c r="E163" i="2"/>
  <c r="D163" i="2"/>
  <c r="C163" i="2"/>
  <c r="L162" i="2"/>
  <c r="K162" i="2"/>
  <c r="J162" i="2"/>
  <c r="I162" i="2"/>
  <c r="H162" i="2"/>
  <c r="G162" i="2"/>
  <c r="F162" i="2"/>
  <c r="E162" i="2"/>
  <c r="D162" i="2"/>
  <c r="C162" i="2"/>
  <c r="L161" i="2"/>
  <c r="K161" i="2"/>
  <c r="J161" i="2"/>
  <c r="I161" i="2"/>
  <c r="H161" i="2"/>
  <c r="G161" i="2"/>
  <c r="F161" i="2"/>
  <c r="E161" i="2"/>
  <c r="D161" i="2"/>
  <c r="C161" i="2"/>
  <c r="L160" i="2"/>
  <c r="K160" i="2"/>
  <c r="J160" i="2"/>
  <c r="I160" i="2"/>
  <c r="H160" i="2"/>
  <c r="G160" i="2"/>
  <c r="F160" i="2"/>
  <c r="E160" i="2"/>
  <c r="D160" i="2"/>
  <c r="C160" i="2"/>
  <c r="L159" i="2"/>
  <c r="K159" i="2"/>
  <c r="J159" i="2"/>
  <c r="I159" i="2"/>
  <c r="H159" i="2"/>
  <c r="G159" i="2"/>
  <c r="F159" i="2"/>
  <c r="E159" i="2"/>
  <c r="D159" i="2"/>
  <c r="C159" i="2"/>
  <c r="L157" i="2"/>
  <c r="K157" i="2"/>
  <c r="J157" i="2"/>
  <c r="I157" i="2"/>
  <c r="H157" i="2"/>
  <c r="G157" i="2"/>
  <c r="F157" i="2"/>
  <c r="E157" i="2"/>
  <c r="D157" i="2"/>
  <c r="C157" i="2"/>
  <c r="L156" i="2"/>
  <c r="K156" i="2"/>
  <c r="J156" i="2"/>
  <c r="I156" i="2"/>
  <c r="H156" i="2"/>
  <c r="G156" i="2"/>
  <c r="F156" i="2"/>
  <c r="E156" i="2"/>
  <c r="D156" i="2"/>
  <c r="C156" i="2"/>
  <c r="L155" i="2"/>
  <c r="K155" i="2"/>
  <c r="J155" i="2"/>
  <c r="I155" i="2"/>
  <c r="H155" i="2"/>
  <c r="G155" i="2"/>
  <c r="F155" i="2"/>
  <c r="E155" i="2"/>
  <c r="D155" i="2"/>
  <c r="C155" i="2"/>
  <c r="L154" i="2"/>
  <c r="K154" i="2"/>
  <c r="J154" i="2"/>
  <c r="I154" i="2"/>
  <c r="H154" i="2"/>
  <c r="G154" i="2"/>
  <c r="F154" i="2"/>
  <c r="E154" i="2"/>
  <c r="D154" i="2"/>
  <c r="C154" i="2"/>
  <c r="L153" i="2"/>
  <c r="K153" i="2"/>
  <c r="J153" i="2"/>
  <c r="J158" i="2" s="1"/>
  <c r="I153" i="2"/>
  <c r="I158" i="2" s="1"/>
  <c r="H153" i="2"/>
  <c r="G153" i="2"/>
  <c r="F153" i="2"/>
  <c r="F158" i="2" s="1"/>
  <c r="E153" i="2"/>
  <c r="E158" i="2" s="1"/>
  <c r="D153" i="2"/>
  <c r="C153" i="2"/>
  <c r="L152" i="2"/>
  <c r="K152" i="2"/>
  <c r="J152" i="2"/>
  <c r="I152" i="2"/>
  <c r="H152" i="2"/>
  <c r="G152" i="2"/>
  <c r="F152" i="2"/>
  <c r="E152" i="2"/>
  <c r="D152" i="2"/>
  <c r="C152" i="2"/>
  <c r="L151" i="2"/>
  <c r="K151" i="2"/>
  <c r="J151" i="2"/>
  <c r="I151" i="2"/>
  <c r="H151" i="2"/>
  <c r="G151" i="2"/>
  <c r="F151" i="2"/>
  <c r="E151" i="2"/>
  <c r="D151" i="2"/>
  <c r="C151" i="2"/>
  <c r="L150" i="2"/>
  <c r="K150" i="2"/>
  <c r="J150" i="2"/>
  <c r="I150" i="2"/>
  <c r="H150" i="2"/>
  <c r="G150" i="2"/>
  <c r="F150" i="2"/>
  <c r="E150" i="2"/>
  <c r="D150" i="2"/>
  <c r="C150" i="2"/>
  <c r="L149" i="2"/>
  <c r="K149" i="2"/>
  <c r="J149" i="2"/>
  <c r="I149" i="2"/>
  <c r="H149" i="2"/>
  <c r="G149" i="2"/>
  <c r="F149" i="2"/>
  <c r="E149" i="2"/>
  <c r="D149" i="2"/>
  <c r="C149" i="2"/>
  <c r="L148" i="2"/>
  <c r="K148" i="2"/>
  <c r="J148" i="2"/>
  <c r="I148" i="2"/>
  <c r="H148" i="2"/>
  <c r="G148" i="2"/>
  <c r="F148" i="2"/>
  <c r="E148" i="2"/>
  <c r="D148" i="2"/>
  <c r="C148" i="2"/>
  <c r="L147" i="2"/>
  <c r="K147" i="2"/>
  <c r="J147" i="2"/>
  <c r="I147" i="2"/>
  <c r="H147" i="2"/>
  <c r="G147" i="2"/>
  <c r="F147" i="2"/>
  <c r="E147" i="2"/>
  <c r="D147" i="2"/>
  <c r="C147" i="2"/>
  <c r="L146" i="2"/>
  <c r="K146" i="2"/>
  <c r="J146" i="2"/>
  <c r="I146" i="2"/>
  <c r="H146" i="2"/>
  <c r="G146" i="2"/>
  <c r="F146" i="2"/>
  <c r="E146" i="2"/>
  <c r="D146" i="2"/>
  <c r="C146" i="2"/>
  <c r="L145" i="2"/>
  <c r="K145" i="2"/>
  <c r="J145" i="2"/>
  <c r="I145" i="2"/>
  <c r="H145" i="2"/>
  <c r="G145" i="2"/>
  <c r="F145" i="2"/>
  <c r="E145" i="2"/>
  <c r="D145" i="2"/>
  <c r="C145" i="2"/>
  <c r="L144" i="2"/>
  <c r="K144" i="2"/>
  <c r="J144" i="2"/>
  <c r="I144" i="2"/>
  <c r="H144" i="2"/>
  <c r="G144" i="2"/>
  <c r="F144" i="2"/>
  <c r="E144" i="2"/>
  <c r="D144" i="2"/>
  <c r="C144" i="2"/>
  <c r="L143" i="2"/>
  <c r="K143" i="2"/>
  <c r="J143" i="2"/>
  <c r="I143" i="2"/>
  <c r="H143" i="2"/>
  <c r="G143" i="2"/>
  <c r="F143" i="2"/>
  <c r="E143" i="2"/>
  <c r="D143" i="2"/>
  <c r="C143" i="2"/>
  <c r="L142" i="2"/>
  <c r="K142" i="2"/>
  <c r="J142" i="2"/>
  <c r="I142" i="2"/>
  <c r="H142" i="2"/>
  <c r="G142" i="2"/>
  <c r="F142" i="2"/>
  <c r="E142" i="2"/>
  <c r="D142" i="2"/>
  <c r="C142" i="2"/>
  <c r="L141" i="2"/>
  <c r="K141" i="2"/>
  <c r="J141" i="2"/>
  <c r="I141" i="2"/>
  <c r="H141" i="2"/>
  <c r="G141" i="2"/>
  <c r="F141" i="2"/>
  <c r="E141" i="2"/>
  <c r="D141" i="2"/>
  <c r="C141" i="2"/>
  <c r="L140" i="2"/>
  <c r="K140" i="2"/>
  <c r="J140" i="2"/>
  <c r="I140" i="2"/>
  <c r="H140" i="2"/>
  <c r="G140" i="2"/>
  <c r="F140" i="2"/>
  <c r="E140" i="2"/>
  <c r="D140" i="2"/>
  <c r="C140" i="2"/>
  <c r="L139" i="2"/>
  <c r="K139" i="2"/>
  <c r="J139" i="2"/>
  <c r="I139" i="2"/>
  <c r="H139" i="2"/>
  <c r="G139" i="2"/>
  <c r="F139" i="2"/>
  <c r="E139" i="2"/>
  <c r="D139" i="2"/>
  <c r="C139" i="2"/>
  <c r="L138" i="2"/>
  <c r="K138" i="2"/>
  <c r="J138" i="2"/>
  <c r="I138" i="2"/>
  <c r="H138" i="2"/>
  <c r="G138" i="2"/>
  <c r="F138" i="2"/>
  <c r="E138" i="2"/>
  <c r="D138" i="2"/>
  <c r="C138" i="2"/>
  <c r="L137" i="2"/>
  <c r="K137" i="2"/>
  <c r="J137" i="2"/>
  <c r="I137" i="2"/>
  <c r="H137" i="2"/>
  <c r="G137" i="2"/>
  <c r="F137" i="2"/>
  <c r="E137" i="2"/>
  <c r="D137" i="2"/>
  <c r="C137" i="2"/>
  <c r="L136" i="2"/>
  <c r="K136" i="2"/>
  <c r="J136" i="2"/>
  <c r="I136" i="2"/>
  <c r="H136" i="2"/>
  <c r="G136" i="2"/>
  <c r="F136" i="2"/>
  <c r="E136" i="2"/>
  <c r="D136" i="2"/>
  <c r="C136" i="2"/>
  <c r="L135" i="2"/>
  <c r="K135" i="2"/>
  <c r="J135" i="2"/>
  <c r="I135" i="2"/>
  <c r="H135" i="2"/>
  <c r="G135" i="2"/>
  <c r="F135" i="2"/>
  <c r="E135" i="2"/>
  <c r="D135" i="2"/>
  <c r="C135" i="2"/>
  <c r="L134" i="2"/>
  <c r="K134" i="2"/>
  <c r="J134" i="2"/>
  <c r="I134" i="2"/>
  <c r="H134" i="2"/>
  <c r="G134" i="2"/>
  <c r="F134" i="2"/>
  <c r="E134" i="2"/>
  <c r="D134" i="2"/>
  <c r="C134" i="2"/>
  <c r="L133" i="2"/>
  <c r="K133" i="2"/>
  <c r="J133" i="2"/>
  <c r="I133" i="2"/>
  <c r="H133" i="2"/>
  <c r="G133" i="2"/>
  <c r="F133" i="2"/>
  <c r="E133" i="2"/>
  <c r="D133" i="2"/>
  <c r="C133" i="2"/>
  <c r="L132" i="2"/>
  <c r="K132" i="2"/>
  <c r="J132" i="2"/>
  <c r="I132" i="2"/>
  <c r="H132" i="2"/>
  <c r="G132" i="2"/>
  <c r="F132" i="2"/>
  <c r="E132" i="2"/>
  <c r="D132" i="2"/>
  <c r="C132" i="2"/>
  <c r="L131" i="2"/>
  <c r="K131" i="2"/>
  <c r="J131" i="2"/>
  <c r="I131" i="2"/>
  <c r="H131" i="2"/>
  <c r="G131" i="2"/>
  <c r="F131" i="2"/>
  <c r="E131" i="2"/>
  <c r="D131" i="2"/>
  <c r="C131" i="2"/>
  <c r="L130" i="2"/>
  <c r="K130" i="2"/>
  <c r="J130" i="2"/>
  <c r="I130" i="2"/>
  <c r="H130" i="2"/>
  <c r="G130" i="2"/>
  <c r="F130" i="2"/>
  <c r="E130" i="2"/>
  <c r="D130" i="2"/>
  <c r="C130" i="2"/>
  <c r="L129" i="2"/>
  <c r="K129" i="2"/>
  <c r="J129" i="2"/>
  <c r="I129" i="2"/>
  <c r="H129" i="2"/>
  <c r="G129" i="2"/>
  <c r="F129" i="2"/>
  <c r="E129" i="2"/>
  <c r="D129" i="2"/>
  <c r="C129" i="2"/>
  <c r="L128" i="2"/>
  <c r="K128" i="2"/>
  <c r="J128" i="2"/>
  <c r="I128" i="2"/>
  <c r="H128" i="2"/>
  <c r="G128" i="2"/>
  <c r="F128" i="2"/>
  <c r="E128" i="2"/>
  <c r="D128" i="2"/>
  <c r="C128" i="2"/>
  <c r="L127" i="2"/>
  <c r="K127" i="2"/>
  <c r="J127" i="2"/>
  <c r="I127" i="2"/>
  <c r="H127" i="2"/>
  <c r="G127" i="2"/>
  <c r="F127" i="2"/>
  <c r="E127" i="2"/>
  <c r="D127" i="2"/>
  <c r="C127" i="2"/>
  <c r="L126" i="2"/>
  <c r="K126" i="2"/>
  <c r="J126" i="2"/>
  <c r="I126" i="2"/>
  <c r="H126" i="2"/>
  <c r="G126" i="2"/>
  <c r="F126" i="2"/>
  <c r="E126" i="2"/>
  <c r="D126" i="2"/>
  <c r="C126" i="2"/>
  <c r="L125" i="2"/>
  <c r="K125" i="2"/>
  <c r="J125" i="2"/>
  <c r="I125" i="2"/>
  <c r="H125" i="2"/>
  <c r="G125" i="2"/>
  <c r="F125" i="2"/>
  <c r="E125" i="2"/>
  <c r="D125" i="2"/>
  <c r="C125" i="2"/>
  <c r="L124" i="2"/>
  <c r="K124" i="2"/>
  <c r="J124" i="2"/>
  <c r="I124" i="2"/>
  <c r="H124" i="2"/>
  <c r="G124" i="2"/>
  <c r="F124" i="2"/>
  <c r="E124" i="2"/>
  <c r="D124" i="2"/>
  <c r="C124" i="2"/>
  <c r="L123" i="2"/>
  <c r="K123" i="2"/>
  <c r="J123" i="2"/>
  <c r="I123" i="2"/>
  <c r="H123" i="2"/>
  <c r="G123" i="2"/>
  <c r="F123" i="2"/>
  <c r="E123" i="2"/>
  <c r="D123" i="2"/>
  <c r="C123" i="2"/>
  <c r="L122" i="2"/>
  <c r="K122" i="2"/>
  <c r="J122" i="2"/>
  <c r="I122" i="2"/>
  <c r="H122" i="2"/>
  <c r="G122" i="2"/>
  <c r="F122" i="2"/>
  <c r="E122" i="2"/>
  <c r="D122" i="2"/>
  <c r="C122" i="2"/>
  <c r="L121" i="2"/>
  <c r="K121" i="2"/>
  <c r="J121" i="2"/>
  <c r="I121" i="2"/>
  <c r="H121" i="2"/>
  <c r="G121" i="2"/>
  <c r="F121" i="2"/>
  <c r="E121" i="2"/>
  <c r="D121" i="2"/>
  <c r="C121" i="2"/>
  <c r="L120" i="2"/>
  <c r="K120" i="2"/>
  <c r="J120" i="2"/>
  <c r="I120" i="2"/>
  <c r="H120" i="2"/>
  <c r="G120" i="2"/>
  <c r="F120" i="2"/>
  <c r="E120" i="2"/>
  <c r="D120" i="2"/>
  <c r="C120" i="2"/>
  <c r="L119" i="2"/>
  <c r="K119" i="2"/>
  <c r="J119" i="2"/>
  <c r="I119" i="2"/>
  <c r="H119" i="2"/>
  <c r="G119" i="2"/>
  <c r="F119" i="2"/>
  <c r="E119" i="2"/>
  <c r="D119" i="2"/>
  <c r="C119" i="2"/>
  <c r="L118" i="2"/>
  <c r="K118" i="2"/>
  <c r="J118" i="2"/>
  <c r="I118" i="2"/>
  <c r="H118" i="2"/>
  <c r="G118" i="2"/>
  <c r="F118" i="2"/>
  <c r="E118" i="2"/>
  <c r="D118" i="2"/>
  <c r="C118" i="2"/>
  <c r="L117" i="2"/>
  <c r="K117" i="2"/>
  <c r="J117" i="2"/>
  <c r="I117" i="2"/>
  <c r="H117" i="2"/>
  <c r="G117" i="2"/>
  <c r="F117" i="2"/>
  <c r="E117" i="2"/>
  <c r="D117" i="2"/>
  <c r="C117" i="2"/>
  <c r="L116" i="2"/>
  <c r="K116" i="2"/>
  <c r="J116" i="2"/>
  <c r="I116" i="2"/>
  <c r="H116" i="2"/>
  <c r="G116" i="2"/>
  <c r="F116" i="2"/>
  <c r="E116" i="2"/>
  <c r="D116" i="2"/>
  <c r="C116" i="2"/>
  <c r="L115" i="2"/>
  <c r="K115" i="2"/>
  <c r="J115" i="2"/>
  <c r="I115" i="2"/>
  <c r="H115" i="2"/>
  <c r="G115" i="2"/>
  <c r="F115" i="2"/>
  <c r="E115" i="2"/>
  <c r="D115" i="2"/>
  <c r="C115" i="2"/>
  <c r="L114" i="2"/>
  <c r="K114" i="2"/>
  <c r="J114" i="2"/>
  <c r="I114" i="2"/>
  <c r="H114" i="2"/>
  <c r="G114" i="2"/>
  <c r="F114" i="2"/>
  <c r="E114" i="2"/>
  <c r="D114" i="2"/>
  <c r="C114" i="2"/>
  <c r="L113" i="2"/>
  <c r="K113" i="2"/>
  <c r="J113" i="2"/>
  <c r="I113" i="2"/>
  <c r="H113" i="2"/>
  <c r="G113" i="2"/>
  <c r="F113" i="2"/>
  <c r="E113" i="2"/>
  <c r="D113" i="2"/>
  <c r="C113" i="2"/>
  <c r="L112" i="2"/>
  <c r="K112" i="2"/>
  <c r="J112" i="2"/>
  <c r="I112" i="2"/>
  <c r="H112" i="2"/>
  <c r="G112" i="2"/>
  <c r="F112" i="2"/>
  <c r="E112" i="2"/>
  <c r="D112" i="2"/>
  <c r="C112" i="2"/>
  <c r="L111" i="2"/>
  <c r="K111" i="2"/>
  <c r="J111" i="2"/>
  <c r="I111" i="2"/>
  <c r="H111" i="2"/>
  <c r="G111" i="2"/>
  <c r="F111" i="2"/>
  <c r="E111" i="2"/>
  <c r="D111" i="2"/>
  <c r="C111" i="2"/>
  <c r="L104" i="2"/>
  <c r="K104" i="2"/>
  <c r="J104" i="2"/>
  <c r="I104" i="2"/>
  <c r="H104" i="2"/>
  <c r="G104" i="2"/>
  <c r="F104" i="2"/>
  <c r="E104" i="2"/>
  <c r="D104" i="2"/>
  <c r="C104" i="2"/>
  <c r="L103" i="2"/>
  <c r="K103" i="2"/>
  <c r="J103" i="2"/>
  <c r="I103" i="2"/>
  <c r="H103" i="2"/>
  <c r="G103" i="2"/>
  <c r="F103" i="2"/>
  <c r="E103" i="2"/>
  <c r="D103" i="2"/>
  <c r="C103" i="2"/>
  <c r="L102" i="2"/>
  <c r="K102" i="2"/>
  <c r="J102" i="2"/>
  <c r="I102" i="2"/>
  <c r="H102" i="2"/>
  <c r="G102" i="2"/>
  <c r="F102" i="2"/>
  <c r="E102" i="2"/>
  <c r="D102" i="2"/>
  <c r="C102" i="2"/>
  <c r="L101" i="2"/>
  <c r="K101" i="2"/>
  <c r="J101" i="2"/>
  <c r="I101" i="2"/>
  <c r="H101" i="2"/>
  <c r="G101" i="2"/>
  <c r="F101" i="2"/>
  <c r="E101" i="2"/>
  <c r="D101" i="2"/>
  <c r="C101" i="2"/>
  <c r="L100" i="2"/>
  <c r="K100" i="2"/>
  <c r="J100" i="2"/>
  <c r="I100" i="2"/>
  <c r="H100" i="2"/>
  <c r="G100" i="2"/>
  <c r="F100" i="2"/>
  <c r="E100" i="2"/>
  <c r="D100" i="2"/>
  <c r="C100" i="2"/>
  <c r="L99" i="2"/>
  <c r="K99" i="2"/>
  <c r="J99" i="2"/>
  <c r="I99" i="2"/>
  <c r="H99" i="2"/>
  <c r="G99" i="2"/>
  <c r="F99" i="2"/>
  <c r="E99" i="2"/>
  <c r="D99" i="2"/>
  <c r="C99" i="2"/>
  <c r="L98" i="2"/>
  <c r="K98" i="2"/>
  <c r="J98" i="2"/>
  <c r="I98" i="2"/>
  <c r="H98" i="2"/>
  <c r="G98" i="2"/>
  <c r="F98" i="2"/>
  <c r="E98" i="2"/>
  <c r="D98" i="2"/>
  <c r="C98" i="2"/>
  <c r="L97" i="2"/>
  <c r="K97" i="2"/>
  <c r="J97" i="2"/>
  <c r="I97" i="2"/>
  <c r="H97" i="2"/>
  <c r="G97" i="2"/>
  <c r="F97" i="2"/>
  <c r="E97" i="2"/>
  <c r="D97" i="2"/>
  <c r="C97" i="2"/>
  <c r="L96" i="2"/>
  <c r="K96" i="2"/>
  <c r="J96" i="2"/>
  <c r="I96" i="2"/>
  <c r="H96" i="2"/>
  <c r="G96" i="2"/>
  <c r="F96" i="2"/>
  <c r="E96" i="2"/>
  <c r="D96" i="2"/>
  <c r="C96" i="2"/>
  <c r="L95" i="2"/>
  <c r="K95" i="2"/>
  <c r="J95" i="2"/>
  <c r="I95" i="2"/>
  <c r="H95" i="2"/>
  <c r="G95" i="2"/>
  <c r="F95" i="2"/>
  <c r="E95" i="2"/>
  <c r="D95" i="2"/>
  <c r="C95" i="2"/>
  <c r="L94" i="2"/>
  <c r="K94" i="2"/>
  <c r="J94" i="2"/>
  <c r="I94" i="2"/>
  <c r="H94" i="2"/>
  <c r="G94" i="2"/>
  <c r="F94" i="2"/>
  <c r="E94" i="2"/>
  <c r="D94" i="2"/>
  <c r="C94" i="2"/>
  <c r="L93" i="2"/>
  <c r="K93" i="2"/>
  <c r="J93" i="2"/>
  <c r="I93" i="2"/>
  <c r="H93" i="2"/>
  <c r="G93" i="2"/>
  <c r="F93" i="2"/>
  <c r="E93" i="2"/>
  <c r="D93" i="2"/>
  <c r="C93" i="2"/>
  <c r="L92" i="2"/>
  <c r="K92" i="2"/>
  <c r="J92" i="2"/>
  <c r="I92" i="2"/>
  <c r="H92" i="2"/>
  <c r="G92" i="2"/>
  <c r="F92" i="2"/>
  <c r="E92" i="2"/>
  <c r="D92" i="2"/>
  <c r="C92" i="2"/>
  <c r="L91" i="2"/>
  <c r="K91" i="2"/>
  <c r="J91" i="2"/>
  <c r="I91" i="2"/>
  <c r="H91" i="2"/>
  <c r="G91" i="2"/>
  <c r="F91" i="2"/>
  <c r="E91" i="2"/>
  <c r="D91" i="2"/>
  <c r="C91" i="2"/>
  <c r="L90" i="2"/>
  <c r="K90" i="2"/>
  <c r="J90" i="2"/>
  <c r="I90" i="2"/>
  <c r="H90" i="2"/>
  <c r="G90" i="2"/>
  <c r="F90" i="2"/>
  <c r="E90" i="2"/>
  <c r="D90" i="2"/>
  <c r="C90" i="2"/>
  <c r="L89" i="2"/>
  <c r="K89" i="2"/>
  <c r="J89" i="2"/>
  <c r="I89" i="2"/>
  <c r="H89" i="2"/>
  <c r="G89" i="2"/>
  <c r="F89" i="2"/>
  <c r="E89" i="2"/>
  <c r="D89" i="2"/>
  <c r="C89" i="2"/>
  <c r="L88" i="2"/>
  <c r="K88" i="2"/>
  <c r="J88" i="2"/>
  <c r="I88" i="2"/>
  <c r="H88" i="2"/>
  <c r="G88" i="2"/>
  <c r="F88" i="2"/>
  <c r="E88" i="2"/>
  <c r="D88" i="2"/>
  <c r="C88" i="2"/>
  <c r="L87" i="2"/>
  <c r="K87" i="2"/>
  <c r="J87" i="2"/>
  <c r="I87" i="2"/>
  <c r="H87" i="2"/>
  <c r="G87" i="2"/>
  <c r="F87" i="2"/>
  <c r="E87" i="2"/>
  <c r="D87" i="2"/>
  <c r="C87" i="2"/>
  <c r="L80" i="2"/>
  <c r="K80" i="2"/>
  <c r="J80" i="2"/>
  <c r="I80" i="2"/>
  <c r="H80" i="2"/>
  <c r="G80" i="2"/>
  <c r="F80" i="2"/>
  <c r="E80" i="2"/>
  <c r="D80" i="2"/>
  <c r="C80" i="2"/>
  <c r="L79" i="2"/>
  <c r="K79" i="2"/>
  <c r="J79" i="2"/>
  <c r="I79" i="2"/>
  <c r="H79" i="2"/>
  <c r="G79" i="2"/>
  <c r="F79" i="2"/>
  <c r="E79" i="2"/>
  <c r="D79" i="2"/>
  <c r="C79" i="2"/>
  <c r="L78" i="2"/>
  <c r="K78" i="2"/>
  <c r="J78" i="2"/>
  <c r="I78" i="2"/>
  <c r="H78" i="2"/>
  <c r="G78" i="2"/>
  <c r="F78" i="2"/>
  <c r="E78" i="2"/>
  <c r="D78" i="2"/>
  <c r="C78" i="2"/>
  <c r="L77" i="2"/>
  <c r="K77" i="2"/>
  <c r="J77" i="2"/>
  <c r="I77" i="2"/>
  <c r="H77" i="2"/>
  <c r="G77" i="2"/>
  <c r="F77" i="2"/>
  <c r="E77" i="2"/>
  <c r="D77" i="2"/>
  <c r="C77" i="2"/>
  <c r="L76" i="2"/>
  <c r="K76" i="2"/>
  <c r="J76" i="2"/>
  <c r="I76" i="2"/>
  <c r="H76" i="2"/>
  <c r="G76" i="2"/>
  <c r="F76" i="2"/>
  <c r="E76" i="2"/>
  <c r="D76" i="2"/>
  <c r="C76" i="2"/>
  <c r="L75" i="2"/>
  <c r="K75" i="2"/>
  <c r="J75" i="2"/>
  <c r="I75" i="2"/>
  <c r="H75" i="2"/>
  <c r="G75" i="2"/>
  <c r="F75" i="2"/>
  <c r="E75" i="2"/>
  <c r="D75" i="2"/>
  <c r="C75" i="2"/>
  <c r="L74" i="2"/>
  <c r="K74" i="2"/>
  <c r="J74" i="2"/>
  <c r="I74" i="2"/>
  <c r="H74" i="2"/>
  <c r="G74" i="2"/>
  <c r="F74" i="2"/>
  <c r="E74" i="2"/>
  <c r="D74" i="2"/>
  <c r="C74" i="2"/>
  <c r="L73" i="2"/>
  <c r="K73" i="2"/>
  <c r="J73" i="2"/>
  <c r="I73" i="2"/>
  <c r="H73" i="2"/>
  <c r="G73" i="2"/>
  <c r="F73" i="2"/>
  <c r="E73" i="2"/>
  <c r="D73" i="2"/>
  <c r="C73" i="2"/>
  <c r="L72" i="2"/>
  <c r="K72" i="2"/>
  <c r="J72" i="2"/>
  <c r="I72" i="2"/>
  <c r="H72" i="2"/>
  <c r="G72" i="2"/>
  <c r="F72" i="2"/>
  <c r="E72" i="2"/>
  <c r="D72" i="2"/>
  <c r="C72" i="2"/>
  <c r="L71" i="2"/>
  <c r="K71" i="2"/>
  <c r="J71" i="2"/>
  <c r="I71" i="2"/>
  <c r="H71" i="2"/>
  <c r="G71" i="2"/>
  <c r="F71" i="2"/>
  <c r="E71" i="2"/>
  <c r="D71" i="2"/>
  <c r="C71" i="2"/>
  <c r="L70" i="2"/>
  <c r="K70" i="2"/>
  <c r="J70" i="2"/>
  <c r="I70" i="2"/>
  <c r="H70" i="2"/>
  <c r="G70" i="2"/>
  <c r="F70" i="2"/>
  <c r="E70" i="2"/>
  <c r="D70" i="2"/>
  <c r="C70" i="2"/>
  <c r="L69" i="2"/>
  <c r="K69" i="2"/>
  <c r="J69" i="2"/>
  <c r="I69" i="2"/>
  <c r="H69" i="2"/>
  <c r="G69" i="2"/>
  <c r="F69" i="2"/>
  <c r="E69" i="2"/>
  <c r="D69" i="2"/>
  <c r="C69" i="2"/>
  <c r="L68" i="2"/>
  <c r="K68" i="2"/>
  <c r="J68" i="2"/>
  <c r="I68" i="2"/>
  <c r="H68" i="2"/>
  <c r="G68" i="2"/>
  <c r="F68" i="2"/>
  <c r="E68" i="2"/>
  <c r="D68" i="2"/>
  <c r="C68" i="2"/>
  <c r="L67" i="2"/>
  <c r="K67" i="2"/>
  <c r="J67" i="2"/>
  <c r="I67" i="2"/>
  <c r="H67" i="2"/>
  <c r="G67" i="2"/>
  <c r="F67" i="2"/>
  <c r="E67" i="2"/>
  <c r="D67" i="2"/>
  <c r="C67" i="2"/>
  <c r="L66" i="2"/>
  <c r="K66" i="2"/>
  <c r="J66" i="2"/>
  <c r="I66" i="2"/>
  <c r="H66" i="2"/>
  <c r="G66" i="2"/>
  <c r="F66" i="2"/>
  <c r="E66" i="2"/>
  <c r="D66" i="2"/>
  <c r="C66" i="2"/>
  <c r="L65" i="2"/>
  <c r="K65" i="2"/>
  <c r="J65" i="2"/>
  <c r="I65" i="2"/>
  <c r="H65" i="2"/>
  <c r="G65" i="2"/>
  <c r="F65" i="2"/>
  <c r="E65" i="2"/>
  <c r="D65" i="2"/>
  <c r="C65" i="2"/>
  <c r="L64" i="2"/>
  <c r="K64" i="2"/>
  <c r="J64" i="2"/>
  <c r="I64" i="2"/>
  <c r="H64" i="2"/>
  <c r="G64" i="2"/>
  <c r="F64" i="2"/>
  <c r="E64" i="2"/>
  <c r="D64" i="2"/>
  <c r="C64" i="2"/>
  <c r="L63" i="2"/>
  <c r="K63" i="2"/>
  <c r="J63" i="2"/>
  <c r="I63" i="2"/>
  <c r="H63" i="2"/>
  <c r="G63" i="2"/>
  <c r="F63" i="2"/>
  <c r="E63" i="2"/>
  <c r="D63" i="2"/>
  <c r="C63" i="2"/>
  <c r="L62" i="2"/>
  <c r="K62" i="2"/>
  <c r="J62" i="2"/>
  <c r="I62" i="2"/>
  <c r="H62" i="2"/>
  <c r="G62" i="2"/>
  <c r="F62" i="2"/>
  <c r="E62" i="2"/>
  <c r="D62" i="2"/>
  <c r="C62" i="2"/>
  <c r="L61" i="2"/>
  <c r="K61" i="2"/>
  <c r="J61" i="2"/>
  <c r="I61" i="2"/>
  <c r="H61" i="2"/>
  <c r="G61" i="2"/>
  <c r="F61" i="2"/>
  <c r="E61" i="2"/>
  <c r="D61" i="2"/>
  <c r="C61" i="2"/>
  <c r="L60" i="2"/>
  <c r="K60" i="2"/>
  <c r="J60" i="2"/>
  <c r="I60" i="2"/>
  <c r="H60" i="2"/>
  <c r="G60" i="2"/>
  <c r="F60" i="2"/>
  <c r="E60" i="2"/>
  <c r="D60" i="2"/>
  <c r="C60" i="2"/>
  <c r="L59" i="2"/>
  <c r="K59" i="2"/>
  <c r="J59" i="2"/>
  <c r="I59" i="2"/>
  <c r="H59" i="2"/>
  <c r="G59" i="2"/>
  <c r="F59" i="2"/>
  <c r="E59" i="2"/>
  <c r="D59" i="2"/>
  <c r="C59" i="2"/>
  <c r="L58" i="2"/>
  <c r="K58" i="2"/>
  <c r="J58" i="2"/>
  <c r="I58" i="2"/>
  <c r="H58" i="2"/>
  <c r="G58" i="2"/>
  <c r="F58" i="2"/>
  <c r="E58" i="2"/>
  <c r="D58" i="2"/>
  <c r="C58" i="2"/>
  <c r="L57" i="2"/>
  <c r="K57" i="2"/>
  <c r="J57" i="2"/>
  <c r="I57" i="2"/>
  <c r="H57" i="2"/>
  <c r="G57" i="2"/>
  <c r="F57" i="2"/>
  <c r="E57" i="2"/>
  <c r="D57" i="2"/>
  <c r="C57" i="2"/>
  <c r="L56" i="2"/>
  <c r="K56" i="2"/>
  <c r="J56" i="2"/>
  <c r="I56" i="2"/>
  <c r="H56" i="2"/>
  <c r="G56" i="2"/>
  <c r="F56" i="2"/>
  <c r="E56" i="2"/>
  <c r="D56" i="2"/>
  <c r="C56" i="2"/>
  <c r="L55" i="2"/>
  <c r="K55" i="2"/>
  <c r="J55" i="2"/>
  <c r="I55" i="2"/>
  <c r="H55" i="2"/>
  <c r="G55" i="2"/>
  <c r="F55" i="2"/>
  <c r="E55" i="2"/>
  <c r="D55" i="2"/>
  <c r="C55" i="2"/>
  <c r="L54" i="2"/>
  <c r="K54" i="2"/>
  <c r="J54" i="2"/>
  <c r="I54" i="2"/>
  <c r="H54" i="2"/>
  <c r="G54" i="2"/>
  <c r="F54" i="2"/>
  <c r="E54" i="2"/>
  <c r="D54" i="2"/>
  <c r="C54" i="2"/>
  <c r="L53" i="2"/>
  <c r="K53" i="2"/>
  <c r="J53" i="2"/>
  <c r="I53" i="2"/>
  <c r="H53" i="2"/>
  <c r="G53" i="2"/>
  <c r="F53" i="2"/>
  <c r="E53" i="2"/>
  <c r="D53" i="2"/>
  <c r="C53" i="2"/>
  <c r="L52" i="2"/>
  <c r="K52" i="2"/>
  <c r="J52" i="2"/>
  <c r="I52" i="2"/>
  <c r="H52" i="2"/>
  <c r="G52" i="2"/>
  <c r="F52" i="2"/>
  <c r="E52" i="2"/>
  <c r="D52" i="2"/>
  <c r="C52" i="2"/>
  <c r="L51" i="2"/>
  <c r="K51" i="2"/>
  <c r="J51" i="2"/>
  <c r="I51" i="2"/>
  <c r="H51" i="2"/>
  <c r="G51" i="2"/>
  <c r="F51" i="2"/>
  <c r="E51" i="2"/>
  <c r="D51" i="2"/>
  <c r="C51" i="2"/>
  <c r="L50" i="2"/>
  <c r="K50" i="2"/>
  <c r="J50" i="2"/>
  <c r="I50" i="2"/>
  <c r="H50" i="2"/>
  <c r="G50" i="2"/>
  <c r="F50" i="2"/>
  <c r="E50" i="2"/>
  <c r="D50" i="2"/>
  <c r="C50" i="2"/>
  <c r="L49" i="2"/>
  <c r="K49" i="2"/>
  <c r="J49" i="2"/>
  <c r="I49" i="2"/>
  <c r="H49" i="2"/>
  <c r="G49" i="2"/>
  <c r="F49" i="2"/>
  <c r="E49" i="2"/>
  <c r="D49" i="2"/>
  <c r="C49" i="2"/>
  <c r="L48" i="2"/>
  <c r="K48" i="2"/>
  <c r="J48" i="2"/>
  <c r="I48" i="2"/>
  <c r="H48" i="2"/>
  <c r="G48" i="2"/>
  <c r="F48" i="2"/>
  <c r="E48" i="2"/>
  <c r="D48" i="2"/>
  <c r="C48" i="2"/>
  <c r="L47" i="2"/>
  <c r="K47" i="2"/>
  <c r="J47" i="2"/>
  <c r="I47" i="2"/>
  <c r="H47" i="2"/>
  <c r="G47" i="2"/>
  <c r="F47" i="2"/>
  <c r="E47" i="2"/>
  <c r="D47" i="2"/>
  <c r="C47" i="2"/>
  <c r="L46" i="2"/>
  <c r="K46" i="2"/>
  <c r="J46" i="2"/>
  <c r="I46" i="2"/>
  <c r="H46" i="2"/>
  <c r="G46" i="2"/>
  <c r="F46" i="2"/>
  <c r="E46" i="2"/>
  <c r="D46" i="2"/>
  <c r="C46" i="2"/>
  <c r="L45" i="2"/>
  <c r="K45" i="2"/>
  <c r="J45" i="2"/>
  <c r="I45" i="2"/>
  <c r="H45" i="2"/>
  <c r="G45" i="2"/>
  <c r="F45" i="2"/>
  <c r="E45" i="2"/>
  <c r="D45" i="2"/>
  <c r="C45" i="2"/>
  <c r="L44" i="2"/>
  <c r="K44" i="2"/>
  <c r="J44" i="2"/>
  <c r="I44" i="2"/>
  <c r="H44" i="2"/>
  <c r="G44" i="2"/>
  <c r="F44" i="2"/>
  <c r="E44" i="2"/>
  <c r="D44" i="2"/>
  <c r="C44" i="2"/>
  <c r="L43" i="2"/>
  <c r="K43" i="2"/>
  <c r="J43" i="2"/>
  <c r="I43" i="2"/>
  <c r="H43" i="2"/>
  <c r="G43" i="2"/>
  <c r="F43" i="2"/>
  <c r="E43" i="2"/>
  <c r="D43" i="2"/>
  <c r="C43" i="2"/>
  <c r="L42" i="2"/>
  <c r="K42" i="2"/>
  <c r="J42" i="2"/>
  <c r="I42" i="2"/>
  <c r="H42" i="2"/>
  <c r="G42" i="2"/>
  <c r="F42" i="2"/>
  <c r="E42" i="2"/>
  <c r="D42" i="2"/>
  <c r="C42" i="2"/>
  <c r="L41" i="2"/>
  <c r="K41" i="2"/>
  <c r="J41" i="2"/>
  <c r="I41" i="2"/>
  <c r="H41" i="2"/>
  <c r="G41" i="2"/>
  <c r="F41" i="2"/>
  <c r="E41" i="2"/>
  <c r="D41" i="2"/>
  <c r="C41" i="2"/>
  <c r="L40" i="2"/>
  <c r="K40" i="2"/>
  <c r="J40" i="2"/>
  <c r="I40" i="2"/>
  <c r="H40" i="2"/>
  <c r="G40" i="2"/>
  <c r="F40" i="2"/>
  <c r="E40" i="2"/>
  <c r="D40" i="2"/>
  <c r="C40" i="2"/>
  <c r="L39" i="2"/>
  <c r="K39" i="2"/>
  <c r="J39" i="2"/>
  <c r="I39" i="2"/>
  <c r="H39" i="2"/>
  <c r="G39" i="2"/>
  <c r="F39" i="2"/>
  <c r="E39" i="2"/>
  <c r="D39" i="2"/>
  <c r="C39" i="2"/>
  <c r="L32" i="2"/>
  <c r="K32" i="2"/>
  <c r="J32" i="2"/>
  <c r="I32" i="2"/>
  <c r="H32" i="2"/>
  <c r="G32" i="2"/>
  <c r="F32" i="2"/>
  <c r="E32" i="2"/>
  <c r="D32" i="2"/>
  <c r="C32" i="2"/>
  <c r="L31" i="2"/>
  <c r="K31" i="2"/>
  <c r="J31" i="2"/>
  <c r="I31" i="2"/>
  <c r="H31" i="2"/>
  <c r="G31" i="2"/>
  <c r="F31" i="2"/>
  <c r="E31" i="2"/>
  <c r="D31" i="2"/>
  <c r="C31" i="2"/>
  <c r="L30" i="2"/>
  <c r="K30" i="2"/>
  <c r="J30" i="2"/>
  <c r="I30" i="2"/>
  <c r="H30" i="2"/>
  <c r="G30" i="2"/>
  <c r="F30" i="2"/>
  <c r="E30" i="2"/>
  <c r="D30" i="2"/>
  <c r="C30" i="2"/>
  <c r="L29" i="2"/>
  <c r="K29" i="2"/>
  <c r="J29" i="2"/>
  <c r="I29" i="2"/>
  <c r="H29" i="2"/>
  <c r="G29" i="2"/>
  <c r="F29" i="2"/>
  <c r="E29" i="2"/>
  <c r="D29" i="2"/>
  <c r="C29" i="2"/>
  <c r="L28" i="2"/>
  <c r="K28" i="2"/>
  <c r="J28" i="2"/>
  <c r="I28" i="2"/>
  <c r="H28" i="2"/>
  <c r="G28" i="2"/>
  <c r="F28" i="2"/>
  <c r="E28" i="2"/>
  <c r="D28" i="2"/>
  <c r="C28" i="2"/>
  <c r="L27" i="2"/>
  <c r="K27" i="2"/>
  <c r="J27" i="2"/>
  <c r="I27" i="2"/>
  <c r="H27" i="2"/>
  <c r="G27" i="2"/>
  <c r="F27" i="2"/>
  <c r="E27" i="2"/>
  <c r="D27" i="2"/>
  <c r="C27" i="2"/>
  <c r="O203" i="1"/>
  <c r="O206" i="1" s="1"/>
  <c r="N203" i="1"/>
  <c r="N206" i="1" s="1"/>
  <c r="M203" i="1"/>
  <c r="M206" i="1" s="1"/>
  <c r="L203" i="1"/>
  <c r="L206" i="1" s="1"/>
  <c r="K203" i="1"/>
  <c r="K206" i="1" s="1"/>
  <c r="O202" i="1"/>
  <c r="O205" i="1" s="1"/>
  <c r="N202" i="1"/>
  <c r="N205" i="1" s="1"/>
  <c r="M202" i="1"/>
  <c r="M205" i="1" s="1"/>
  <c r="L202" i="1"/>
  <c r="L205" i="1" s="1"/>
  <c r="K202" i="1"/>
  <c r="K205" i="1" s="1"/>
  <c r="O201" i="1"/>
  <c r="O204" i="1" s="1"/>
  <c r="N201" i="1"/>
  <c r="N204" i="1" s="1"/>
  <c r="M201" i="1"/>
  <c r="M204" i="1" s="1"/>
  <c r="L201" i="1"/>
  <c r="L204" i="1" s="1"/>
  <c r="K201" i="1"/>
  <c r="K204" i="1" s="1"/>
  <c r="J201" i="1"/>
  <c r="I201" i="1"/>
  <c r="H201" i="1"/>
  <c r="G201" i="1"/>
  <c r="F201" i="1"/>
  <c r="E201" i="1"/>
  <c r="D201" i="1"/>
  <c r="J200" i="1"/>
  <c r="I200" i="1"/>
  <c r="H200" i="1"/>
  <c r="G200" i="1"/>
  <c r="F200" i="1"/>
  <c r="E200" i="1"/>
  <c r="D200" i="1"/>
  <c r="J199" i="1"/>
  <c r="I199" i="1"/>
  <c r="H199" i="1"/>
  <c r="G199" i="1"/>
  <c r="F199" i="1"/>
  <c r="E199" i="1"/>
  <c r="D199" i="1"/>
  <c r="O198" i="1"/>
  <c r="N198" i="1"/>
  <c r="M198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J191" i="1"/>
  <c r="I191" i="1"/>
  <c r="H191" i="1"/>
  <c r="G191" i="1"/>
  <c r="F191" i="1"/>
  <c r="E191" i="1"/>
  <c r="D191" i="1"/>
  <c r="J190" i="1"/>
  <c r="I190" i="1"/>
  <c r="H190" i="1"/>
  <c r="G190" i="1"/>
  <c r="F190" i="1"/>
  <c r="E190" i="1"/>
  <c r="D190" i="1"/>
  <c r="J189" i="1"/>
  <c r="I189" i="1"/>
  <c r="H189" i="1"/>
  <c r="G189" i="1"/>
  <c r="F189" i="1"/>
  <c r="E189" i="1"/>
  <c r="D189" i="1"/>
  <c r="J188" i="1"/>
  <c r="I188" i="1"/>
  <c r="H188" i="1"/>
  <c r="G188" i="1"/>
  <c r="F188" i="1"/>
  <c r="E188" i="1"/>
  <c r="D188" i="1"/>
  <c r="J187" i="1"/>
  <c r="I187" i="1"/>
  <c r="H187" i="1"/>
  <c r="G187" i="1"/>
  <c r="F187" i="1"/>
  <c r="E187" i="1"/>
  <c r="D187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J185" i="1"/>
  <c r="I185" i="1"/>
  <c r="H185" i="1"/>
  <c r="G185" i="1"/>
  <c r="F185" i="1"/>
  <c r="E185" i="1"/>
  <c r="D185" i="1"/>
  <c r="J184" i="1"/>
  <c r="I184" i="1"/>
  <c r="H184" i="1"/>
  <c r="G184" i="1"/>
  <c r="F184" i="1"/>
  <c r="E184" i="1"/>
  <c r="D184" i="1"/>
  <c r="J183" i="1"/>
  <c r="I183" i="1"/>
  <c r="H183" i="1"/>
  <c r="G183" i="1"/>
  <c r="F183" i="1"/>
  <c r="E183" i="1"/>
  <c r="D183" i="1"/>
  <c r="J182" i="1"/>
  <c r="I182" i="1"/>
  <c r="H182" i="1"/>
  <c r="G182" i="1"/>
  <c r="F182" i="1"/>
  <c r="E182" i="1"/>
  <c r="D182" i="1"/>
  <c r="J181" i="1"/>
  <c r="I181" i="1"/>
  <c r="H181" i="1"/>
  <c r="G181" i="1"/>
  <c r="F181" i="1"/>
  <c r="E181" i="1"/>
  <c r="D181" i="1"/>
  <c r="J180" i="1"/>
  <c r="I180" i="1"/>
  <c r="H180" i="1"/>
  <c r="G180" i="1"/>
  <c r="F180" i="1"/>
  <c r="E180" i="1"/>
  <c r="D180" i="1"/>
  <c r="J179" i="1"/>
  <c r="I179" i="1"/>
  <c r="H179" i="1"/>
  <c r="G179" i="1"/>
  <c r="F179" i="1"/>
  <c r="E179" i="1"/>
  <c r="D179" i="1"/>
  <c r="J178" i="1"/>
  <c r="I178" i="1"/>
  <c r="H178" i="1"/>
  <c r="G178" i="1"/>
  <c r="F178" i="1"/>
  <c r="E178" i="1"/>
  <c r="D178" i="1"/>
  <c r="J177" i="1"/>
  <c r="I177" i="1"/>
  <c r="H177" i="1"/>
  <c r="G177" i="1"/>
  <c r="F177" i="1"/>
  <c r="E177" i="1"/>
  <c r="D177" i="1"/>
  <c r="O176" i="1"/>
  <c r="N176" i="1"/>
  <c r="M176" i="1"/>
  <c r="L176" i="1"/>
  <c r="K176" i="1"/>
  <c r="J175" i="1"/>
  <c r="I175" i="1"/>
  <c r="H175" i="1"/>
  <c r="G175" i="1"/>
  <c r="F175" i="1"/>
  <c r="E175" i="1"/>
  <c r="D175" i="1"/>
  <c r="J174" i="1"/>
  <c r="I174" i="1"/>
  <c r="H174" i="1"/>
  <c r="G174" i="1"/>
  <c r="F174" i="1"/>
  <c r="E174" i="1"/>
  <c r="D174" i="1"/>
  <c r="J173" i="1"/>
  <c r="I173" i="1"/>
  <c r="H173" i="1"/>
  <c r="G173" i="1"/>
  <c r="F173" i="1"/>
  <c r="E173" i="1"/>
  <c r="D173" i="1"/>
  <c r="J172" i="1"/>
  <c r="I172" i="1"/>
  <c r="H172" i="1"/>
  <c r="G172" i="1"/>
  <c r="F172" i="1"/>
  <c r="E172" i="1"/>
  <c r="D172" i="1"/>
  <c r="D176" i="1" s="1"/>
  <c r="J171" i="1"/>
  <c r="I171" i="1"/>
  <c r="H171" i="1"/>
  <c r="G171" i="1"/>
  <c r="G176" i="1" s="1"/>
  <c r="F171" i="1"/>
  <c r="E171" i="1"/>
  <c r="D171" i="1"/>
  <c r="O170" i="1"/>
  <c r="N170" i="1"/>
  <c r="M170" i="1"/>
  <c r="L170" i="1"/>
  <c r="K170" i="1"/>
  <c r="J169" i="1"/>
  <c r="I169" i="1"/>
  <c r="H169" i="1"/>
  <c r="G169" i="1"/>
  <c r="F169" i="1"/>
  <c r="E169" i="1"/>
  <c r="D169" i="1"/>
  <c r="J168" i="1"/>
  <c r="I168" i="1"/>
  <c r="H168" i="1"/>
  <c r="G168" i="1"/>
  <c r="F168" i="1"/>
  <c r="E168" i="1"/>
  <c r="D168" i="1"/>
  <c r="J167" i="1"/>
  <c r="I167" i="1"/>
  <c r="H167" i="1"/>
  <c r="G167" i="1"/>
  <c r="F167" i="1"/>
  <c r="E167" i="1"/>
  <c r="D167" i="1"/>
  <c r="J166" i="1"/>
  <c r="I166" i="1"/>
  <c r="H166" i="1"/>
  <c r="G166" i="1"/>
  <c r="F166" i="1"/>
  <c r="E166" i="1"/>
  <c r="D166" i="1"/>
  <c r="J165" i="1"/>
  <c r="I165" i="1"/>
  <c r="H165" i="1"/>
  <c r="G165" i="1"/>
  <c r="F165" i="1"/>
  <c r="E165" i="1"/>
  <c r="D165" i="1"/>
  <c r="O164" i="1"/>
  <c r="N164" i="1"/>
  <c r="M164" i="1"/>
  <c r="L164" i="1"/>
  <c r="K164" i="1"/>
  <c r="J163" i="1"/>
  <c r="I163" i="1"/>
  <c r="H163" i="1"/>
  <c r="G163" i="1"/>
  <c r="F163" i="1"/>
  <c r="E163" i="1"/>
  <c r="D163" i="1"/>
  <c r="J162" i="1"/>
  <c r="I162" i="1"/>
  <c r="H162" i="1"/>
  <c r="G162" i="1"/>
  <c r="F162" i="1"/>
  <c r="E162" i="1"/>
  <c r="D162" i="1"/>
  <c r="J161" i="1"/>
  <c r="I161" i="1"/>
  <c r="H161" i="1"/>
  <c r="G161" i="1"/>
  <c r="F161" i="1"/>
  <c r="E161" i="1"/>
  <c r="D161" i="1"/>
  <c r="J160" i="1"/>
  <c r="I160" i="1"/>
  <c r="H160" i="1"/>
  <c r="G160" i="1"/>
  <c r="F160" i="1"/>
  <c r="E160" i="1"/>
  <c r="D160" i="1"/>
  <c r="J159" i="1"/>
  <c r="I159" i="1"/>
  <c r="H159" i="1"/>
  <c r="G159" i="1"/>
  <c r="G164" i="1" s="1"/>
  <c r="F159" i="1"/>
  <c r="E159" i="1"/>
  <c r="D159" i="1"/>
  <c r="O158" i="1"/>
  <c r="N158" i="1"/>
  <c r="M158" i="1"/>
  <c r="L158" i="1"/>
  <c r="K158" i="1"/>
  <c r="J157" i="1"/>
  <c r="I157" i="1"/>
  <c r="H157" i="1"/>
  <c r="G157" i="1"/>
  <c r="F157" i="1"/>
  <c r="E157" i="1"/>
  <c r="D157" i="1"/>
  <c r="J156" i="1"/>
  <c r="I156" i="1"/>
  <c r="H156" i="1"/>
  <c r="G156" i="1"/>
  <c r="F156" i="1"/>
  <c r="E156" i="1"/>
  <c r="D156" i="1"/>
  <c r="J155" i="1"/>
  <c r="I155" i="1"/>
  <c r="H155" i="1"/>
  <c r="G155" i="1"/>
  <c r="F155" i="1"/>
  <c r="E155" i="1"/>
  <c r="D155" i="1"/>
  <c r="J154" i="1"/>
  <c r="I154" i="1"/>
  <c r="H154" i="1"/>
  <c r="G154" i="1"/>
  <c r="F154" i="1"/>
  <c r="E154" i="1"/>
  <c r="D154" i="1"/>
  <c r="J153" i="1"/>
  <c r="I153" i="1"/>
  <c r="H153" i="1"/>
  <c r="G153" i="1"/>
  <c r="F153" i="1"/>
  <c r="E153" i="1"/>
  <c r="D153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J151" i="1"/>
  <c r="I151" i="1"/>
  <c r="H151" i="1"/>
  <c r="G151" i="1"/>
  <c r="F151" i="1"/>
  <c r="E151" i="1"/>
  <c r="D151" i="1"/>
  <c r="J150" i="1"/>
  <c r="I150" i="1"/>
  <c r="H150" i="1"/>
  <c r="G150" i="1"/>
  <c r="F150" i="1"/>
  <c r="E150" i="1"/>
  <c r="D150" i="1"/>
  <c r="J149" i="1"/>
  <c r="I149" i="1"/>
  <c r="H149" i="1"/>
  <c r="G149" i="1"/>
  <c r="F149" i="1"/>
  <c r="E149" i="1"/>
  <c r="D149" i="1"/>
  <c r="J148" i="1"/>
  <c r="I148" i="1"/>
  <c r="H148" i="1"/>
  <c r="G148" i="1"/>
  <c r="F148" i="1"/>
  <c r="E148" i="1"/>
  <c r="D148" i="1"/>
  <c r="J147" i="1"/>
  <c r="I147" i="1"/>
  <c r="H147" i="1"/>
  <c r="G147" i="1"/>
  <c r="F147" i="1"/>
  <c r="E147" i="1"/>
  <c r="D147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J145" i="1"/>
  <c r="I145" i="1"/>
  <c r="H145" i="1"/>
  <c r="G145" i="1"/>
  <c r="F145" i="1"/>
  <c r="E145" i="1"/>
  <c r="D145" i="1"/>
  <c r="J144" i="1"/>
  <c r="I144" i="1"/>
  <c r="H144" i="1"/>
  <c r="G144" i="1"/>
  <c r="F144" i="1"/>
  <c r="E144" i="1"/>
  <c r="D144" i="1"/>
  <c r="J143" i="1"/>
  <c r="I143" i="1"/>
  <c r="H143" i="1"/>
  <c r="G143" i="1"/>
  <c r="F143" i="1"/>
  <c r="E143" i="1"/>
  <c r="D143" i="1"/>
  <c r="J142" i="1"/>
  <c r="I142" i="1"/>
  <c r="H142" i="1"/>
  <c r="G142" i="1"/>
  <c r="F142" i="1"/>
  <c r="E142" i="1"/>
  <c r="D142" i="1"/>
  <c r="J141" i="1"/>
  <c r="I141" i="1"/>
  <c r="H141" i="1"/>
  <c r="G141" i="1"/>
  <c r="F141" i="1"/>
  <c r="E141" i="1"/>
  <c r="D141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J139" i="1"/>
  <c r="I139" i="1"/>
  <c r="H139" i="1"/>
  <c r="G139" i="1"/>
  <c r="F139" i="1"/>
  <c r="E139" i="1"/>
  <c r="D139" i="1"/>
  <c r="J138" i="1"/>
  <c r="I138" i="1"/>
  <c r="H138" i="1"/>
  <c r="G138" i="1"/>
  <c r="F138" i="1"/>
  <c r="E138" i="1"/>
  <c r="D138" i="1"/>
  <c r="J137" i="1"/>
  <c r="I137" i="1"/>
  <c r="H137" i="1"/>
  <c r="G137" i="1"/>
  <c r="F137" i="1"/>
  <c r="E137" i="1"/>
  <c r="D137" i="1"/>
  <c r="J136" i="1"/>
  <c r="I136" i="1"/>
  <c r="H136" i="1"/>
  <c r="G136" i="1"/>
  <c r="F136" i="1"/>
  <c r="E136" i="1"/>
  <c r="D136" i="1"/>
  <c r="J135" i="1"/>
  <c r="I135" i="1"/>
  <c r="H135" i="1"/>
  <c r="G135" i="1"/>
  <c r="F135" i="1"/>
  <c r="E135" i="1"/>
  <c r="D135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J133" i="1"/>
  <c r="I133" i="1"/>
  <c r="H133" i="1"/>
  <c r="G133" i="1"/>
  <c r="F133" i="1"/>
  <c r="E133" i="1"/>
  <c r="D133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O116" i="1"/>
  <c r="N116" i="1"/>
  <c r="M116" i="1"/>
  <c r="M207" i="1" s="1"/>
  <c r="L116" i="1"/>
  <c r="K116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J103" i="1"/>
  <c r="I103" i="1"/>
  <c r="H103" i="1"/>
  <c r="G103" i="1"/>
  <c r="F103" i="1"/>
  <c r="E103" i="1"/>
  <c r="D103" i="1"/>
  <c r="J102" i="1"/>
  <c r="I102" i="1"/>
  <c r="H102" i="1"/>
  <c r="G102" i="1"/>
  <c r="F102" i="1"/>
  <c r="E102" i="1"/>
  <c r="D102" i="1"/>
  <c r="J101" i="1"/>
  <c r="I101" i="1"/>
  <c r="H101" i="1"/>
  <c r="G101" i="1"/>
  <c r="F101" i="1"/>
  <c r="E101" i="1"/>
  <c r="D101" i="1"/>
  <c r="J100" i="1"/>
  <c r="I100" i="1"/>
  <c r="H100" i="1"/>
  <c r="G100" i="1"/>
  <c r="F100" i="1"/>
  <c r="E100" i="1"/>
  <c r="D100" i="1"/>
  <c r="J99" i="1"/>
  <c r="I99" i="1"/>
  <c r="H99" i="1"/>
  <c r="G99" i="1"/>
  <c r="F99" i="1"/>
  <c r="E99" i="1"/>
  <c r="D99" i="1"/>
  <c r="J98" i="1"/>
  <c r="I98" i="1"/>
  <c r="H98" i="1"/>
  <c r="G98" i="1"/>
  <c r="F98" i="1"/>
  <c r="E98" i="1"/>
  <c r="D98" i="1"/>
  <c r="J97" i="1"/>
  <c r="I97" i="1"/>
  <c r="H97" i="1"/>
  <c r="G97" i="1"/>
  <c r="F97" i="1"/>
  <c r="E97" i="1"/>
  <c r="D97" i="1"/>
  <c r="J96" i="1"/>
  <c r="I96" i="1"/>
  <c r="H96" i="1"/>
  <c r="G96" i="1"/>
  <c r="F96" i="1"/>
  <c r="E96" i="1"/>
  <c r="D96" i="1"/>
  <c r="J95" i="1"/>
  <c r="I95" i="1"/>
  <c r="H95" i="1"/>
  <c r="G95" i="1"/>
  <c r="F95" i="1"/>
  <c r="E95" i="1"/>
  <c r="D95" i="1"/>
  <c r="J94" i="1"/>
  <c r="I94" i="1"/>
  <c r="H94" i="1"/>
  <c r="G94" i="1"/>
  <c r="F94" i="1"/>
  <c r="E94" i="1"/>
  <c r="D94" i="1"/>
  <c r="J93" i="1"/>
  <c r="I93" i="1"/>
  <c r="H93" i="1"/>
  <c r="G93" i="1"/>
  <c r="F93" i="1"/>
  <c r="E93" i="1"/>
  <c r="D93" i="1"/>
  <c r="O92" i="1"/>
  <c r="N92" i="1"/>
  <c r="M92" i="1"/>
  <c r="L92" i="1"/>
  <c r="K92" i="1"/>
  <c r="J92" i="1"/>
  <c r="I92" i="1"/>
  <c r="H92" i="1"/>
  <c r="G92" i="1"/>
  <c r="D92" i="1"/>
  <c r="J91" i="1"/>
  <c r="I91" i="1"/>
  <c r="H91" i="1"/>
  <c r="G91" i="1"/>
  <c r="F91" i="1"/>
  <c r="E91" i="1"/>
  <c r="D91" i="1"/>
  <c r="J90" i="1"/>
  <c r="I90" i="1"/>
  <c r="H90" i="1"/>
  <c r="G90" i="1"/>
  <c r="F90" i="1"/>
  <c r="E90" i="1"/>
  <c r="D90" i="1"/>
  <c r="J89" i="1"/>
  <c r="I89" i="1"/>
  <c r="H89" i="1"/>
  <c r="G89" i="1"/>
  <c r="F89" i="1"/>
  <c r="E89" i="1"/>
  <c r="D89" i="1"/>
  <c r="J88" i="1"/>
  <c r="I88" i="1"/>
  <c r="E88" i="1"/>
  <c r="D88" i="1"/>
  <c r="J87" i="1"/>
  <c r="H87" i="1"/>
  <c r="F87" i="1"/>
  <c r="D87" i="1"/>
  <c r="O80" i="1"/>
  <c r="N80" i="1"/>
  <c r="M80" i="1"/>
  <c r="L80" i="1"/>
  <c r="K80" i="1"/>
  <c r="J80" i="1"/>
  <c r="I80" i="1"/>
  <c r="H80" i="1"/>
  <c r="G80" i="1"/>
  <c r="F80" i="1"/>
  <c r="E80" i="1"/>
  <c r="D80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J75" i="1"/>
  <c r="I75" i="1"/>
  <c r="H75" i="1"/>
  <c r="G75" i="1"/>
  <c r="F75" i="1"/>
  <c r="E75" i="1"/>
  <c r="D75" i="1"/>
  <c r="O74" i="1"/>
  <c r="N74" i="1"/>
  <c r="M74" i="1"/>
  <c r="L74" i="1"/>
  <c r="K74" i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J72" i="1"/>
  <c r="I72" i="1"/>
  <c r="H72" i="1"/>
  <c r="G72" i="1"/>
  <c r="F72" i="1"/>
  <c r="E72" i="1"/>
  <c r="D72" i="1"/>
  <c r="J71" i="1"/>
  <c r="I71" i="1"/>
  <c r="H71" i="1"/>
  <c r="G71" i="1"/>
  <c r="F71" i="1"/>
  <c r="E71" i="1"/>
  <c r="D71" i="1"/>
  <c r="J70" i="1"/>
  <c r="I70" i="1"/>
  <c r="H70" i="1"/>
  <c r="G70" i="1"/>
  <c r="F70" i="1"/>
  <c r="E70" i="1"/>
  <c r="D70" i="1"/>
  <c r="J69" i="1"/>
  <c r="I69" i="1"/>
  <c r="H69" i="1"/>
  <c r="G69" i="1"/>
  <c r="F69" i="1"/>
  <c r="E69" i="1"/>
  <c r="D69" i="1"/>
  <c r="J68" i="1"/>
  <c r="I68" i="1"/>
  <c r="H68" i="1"/>
  <c r="G68" i="1"/>
  <c r="F68" i="1"/>
  <c r="E68" i="1"/>
  <c r="D68" i="1"/>
  <c r="J67" i="1"/>
  <c r="I67" i="1"/>
  <c r="H67" i="1"/>
  <c r="G67" i="1"/>
  <c r="F67" i="1"/>
  <c r="E67" i="1"/>
  <c r="D67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I58" i="1"/>
  <c r="H58" i="1"/>
  <c r="G58" i="1"/>
  <c r="F58" i="1"/>
  <c r="E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O38" i="1"/>
  <c r="N38" i="1"/>
  <c r="M38" i="1"/>
  <c r="L38" i="1"/>
  <c r="K38" i="1"/>
  <c r="J38" i="1"/>
  <c r="I38" i="1"/>
  <c r="H38" i="1"/>
  <c r="G38" i="1"/>
  <c r="F38" i="1"/>
  <c r="E38" i="1"/>
  <c r="D38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I85" i="1" s="1"/>
  <c r="H31" i="1"/>
  <c r="G31" i="1"/>
  <c r="F31" i="1"/>
  <c r="E31" i="1"/>
  <c r="E85" i="1" s="1"/>
  <c r="D31" i="1"/>
  <c r="J30" i="1"/>
  <c r="I30" i="1"/>
  <c r="H30" i="1"/>
  <c r="H84" i="1" s="1"/>
  <c r="G30" i="1"/>
  <c r="F30" i="1"/>
  <c r="E30" i="1"/>
  <c r="D30" i="1"/>
  <c r="D84" i="1" s="1"/>
  <c r="J29" i="1"/>
  <c r="I29" i="1"/>
  <c r="H29" i="1"/>
  <c r="G29" i="1"/>
  <c r="G83" i="1" s="1"/>
  <c r="F29" i="1"/>
  <c r="E29" i="1"/>
  <c r="D29" i="1"/>
  <c r="J28" i="1"/>
  <c r="J82" i="1" s="1"/>
  <c r="I28" i="1"/>
  <c r="H28" i="1"/>
  <c r="G28" i="1"/>
  <c r="F28" i="1"/>
  <c r="F82" i="1" s="1"/>
  <c r="E28" i="1"/>
  <c r="D28" i="1"/>
  <c r="J27" i="1"/>
  <c r="I27" i="1"/>
  <c r="I81" i="1" s="1"/>
  <c r="H27" i="1"/>
  <c r="G27" i="1"/>
  <c r="F27" i="1"/>
  <c r="E27" i="1"/>
  <c r="E81" i="1" s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0" i="1"/>
  <c r="N20" i="1"/>
  <c r="N86" i="1" s="1"/>
  <c r="M20" i="1"/>
  <c r="M86" i="1" s="1"/>
  <c r="L20" i="1"/>
  <c r="K20" i="1"/>
  <c r="J20" i="1"/>
  <c r="I20" i="1"/>
  <c r="H20" i="1"/>
  <c r="G20" i="1"/>
  <c r="F20" i="1"/>
  <c r="E20" i="1"/>
  <c r="D20" i="1"/>
  <c r="D9" i="4" l="1"/>
  <c r="H9" i="4"/>
  <c r="L9" i="4"/>
  <c r="E205" i="2"/>
  <c r="E210" i="2" s="1"/>
  <c r="E9" i="2" s="1"/>
  <c r="I205" i="2"/>
  <c r="K206" i="2"/>
  <c r="F81" i="1"/>
  <c r="J81" i="1"/>
  <c r="G82" i="1"/>
  <c r="D83" i="1"/>
  <c r="H83" i="1"/>
  <c r="H12" i="1" s="1"/>
  <c r="E84" i="1"/>
  <c r="I84" i="1"/>
  <c r="F85" i="1"/>
  <c r="J85" i="1"/>
  <c r="J14" i="1" s="1"/>
  <c r="N207" i="1"/>
  <c r="D158" i="1"/>
  <c r="H158" i="1"/>
  <c r="D170" i="1"/>
  <c r="H170" i="1"/>
  <c r="F205" i="2"/>
  <c r="J205" i="2"/>
  <c r="D206" i="2"/>
  <c r="H206" i="2"/>
  <c r="L206" i="2"/>
  <c r="K86" i="1"/>
  <c r="O86" i="1"/>
  <c r="G81" i="1"/>
  <c r="D82" i="1"/>
  <c r="H82" i="1"/>
  <c r="E83" i="1"/>
  <c r="I83" i="1"/>
  <c r="F84" i="1"/>
  <c r="J84" i="1"/>
  <c r="G85" i="1"/>
  <c r="K207" i="1"/>
  <c r="O207" i="1"/>
  <c r="E164" i="1"/>
  <c r="I164" i="1"/>
  <c r="E176" i="1"/>
  <c r="E207" i="1" s="1"/>
  <c r="E9" i="1" s="1"/>
  <c r="I176" i="1"/>
  <c r="C158" i="2"/>
  <c r="C9" i="4"/>
  <c r="G9" i="4"/>
  <c r="K9" i="4"/>
  <c r="O41" i="7"/>
  <c r="G158" i="2"/>
  <c r="K158" i="2"/>
  <c r="C170" i="2"/>
  <c r="G170" i="2"/>
  <c r="K170" i="2"/>
  <c r="E176" i="2"/>
  <c r="I176" i="2"/>
  <c r="G205" i="2"/>
  <c r="K205" i="2"/>
  <c r="E206" i="2"/>
  <c r="I206" i="2"/>
  <c r="E64" i="4"/>
  <c r="E9" i="4" s="1"/>
  <c r="I64" i="4"/>
  <c r="I9" i="4" s="1"/>
  <c r="L86" i="1"/>
  <c r="D81" i="1"/>
  <c r="H81" i="1"/>
  <c r="E82" i="1"/>
  <c r="E11" i="1" s="1"/>
  <c r="I82" i="1"/>
  <c r="I11" i="1" s="1"/>
  <c r="F83" i="1"/>
  <c r="J83" i="1"/>
  <c r="G84" i="1"/>
  <c r="G13" i="1" s="1"/>
  <c r="D85" i="1"/>
  <c r="D14" i="1" s="1"/>
  <c r="H85" i="1"/>
  <c r="L207" i="1"/>
  <c r="F158" i="1"/>
  <c r="J158" i="1"/>
  <c r="F170" i="1"/>
  <c r="J170" i="1"/>
  <c r="D158" i="2"/>
  <c r="H158" i="2"/>
  <c r="L158" i="2"/>
  <c r="D170" i="2"/>
  <c r="H170" i="2"/>
  <c r="L170" i="2"/>
  <c r="F176" i="2"/>
  <c r="J176" i="2"/>
  <c r="D205" i="2"/>
  <c r="H205" i="2"/>
  <c r="H210" i="2" s="1"/>
  <c r="H9" i="2" s="1"/>
  <c r="L205" i="2"/>
  <c r="F206" i="2"/>
  <c r="J206" i="2"/>
  <c r="J210" i="2" s="1"/>
  <c r="J9" i="2" s="1"/>
  <c r="F64" i="4"/>
  <c r="F9" i="4" s="1"/>
  <c r="J64" i="4"/>
  <c r="J9" i="4" s="1"/>
  <c r="N41" i="7"/>
  <c r="L41" i="7"/>
  <c r="K41" i="7"/>
  <c r="M41" i="7"/>
  <c r="E86" i="1"/>
  <c r="G86" i="1"/>
  <c r="I86" i="1"/>
  <c r="D105" i="1"/>
  <c r="F105" i="1"/>
  <c r="H105" i="1"/>
  <c r="H10" i="1" s="1"/>
  <c r="J105" i="1"/>
  <c r="J10" i="1" s="1"/>
  <c r="E106" i="1"/>
  <c r="G106" i="1"/>
  <c r="I106" i="1"/>
  <c r="D107" i="1"/>
  <c r="F107" i="1"/>
  <c r="H107" i="1"/>
  <c r="J107" i="1"/>
  <c r="E108" i="1"/>
  <c r="G108" i="1"/>
  <c r="I108" i="1"/>
  <c r="D109" i="1"/>
  <c r="F109" i="1"/>
  <c r="H109" i="1"/>
  <c r="J109" i="1"/>
  <c r="E110" i="1"/>
  <c r="G110" i="1"/>
  <c r="I110" i="1"/>
  <c r="E158" i="1"/>
  <c r="G158" i="1"/>
  <c r="G207" i="1" s="1"/>
  <c r="G9" i="1" s="1"/>
  <c r="I158" i="1"/>
  <c r="I207" i="1" s="1"/>
  <c r="I9" i="1" s="1"/>
  <c r="E170" i="1"/>
  <c r="G170" i="1"/>
  <c r="I170" i="1"/>
  <c r="D203" i="1"/>
  <c r="F203" i="1"/>
  <c r="H203" i="1"/>
  <c r="J203" i="1"/>
  <c r="E204" i="1"/>
  <c r="G204" i="1"/>
  <c r="I204" i="1"/>
  <c r="D205" i="1"/>
  <c r="F205" i="1"/>
  <c r="H205" i="1"/>
  <c r="J205" i="1"/>
  <c r="E206" i="1"/>
  <c r="G206" i="1"/>
  <c r="I206" i="1"/>
  <c r="E202" i="1"/>
  <c r="G202" i="1"/>
  <c r="I202" i="1"/>
  <c r="D81" i="2"/>
  <c r="F81" i="2"/>
  <c r="H81" i="2"/>
  <c r="J81" i="2"/>
  <c r="L81" i="2"/>
  <c r="D82" i="2"/>
  <c r="F82" i="2"/>
  <c r="H82" i="2"/>
  <c r="J82" i="2"/>
  <c r="L82" i="2"/>
  <c r="D83" i="2"/>
  <c r="F83" i="2"/>
  <c r="H83" i="2"/>
  <c r="J83" i="2"/>
  <c r="L83" i="2"/>
  <c r="D84" i="2"/>
  <c r="F84" i="2"/>
  <c r="H84" i="2"/>
  <c r="J84" i="2"/>
  <c r="L84" i="2"/>
  <c r="D85" i="2"/>
  <c r="F85" i="2"/>
  <c r="H85" i="2"/>
  <c r="J85" i="2"/>
  <c r="L85" i="2"/>
  <c r="D86" i="2"/>
  <c r="F86" i="2"/>
  <c r="H86" i="2"/>
  <c r="J86" i="2"/>
  <c r="L86" i="2"/>
  <c r="D105" i="2"/>
  <c r="F105" i="2"/>
  <c r="H105" i="2"/>
  <c r="J105" i="2"/>
  <c r="L105" i="2"/>
  <c r="D106" i="2"/>
  <c r="F106" i="2"/>
  <c r="H106" i="2"/>
  <c r="J106" i="2"/>
  <c r="L106" i="2"/>
  <c r="D107" i="2"/>
  <c r="F107" i="2"/>
  <c r="H107" i="2"/>
  <c r="J107" i="2"/>
  <c r="L107" i="2"/>
  <c r="D108" i="2"/>
  <c r="F108" i="2"/>
  <c r="H108" i="2"/>
  <c r="J108" i="2"/>
  <c r="L108" i="2"/>
  <c r="D109" i="2"/>
  <c r="F109" i="2"/>
  <c r="H109" i="2"/>
  <c r="J109" i="2"/>
  <c r="L109" i="2"/>
  <c r="D110" i="2"/>
  <c r="F110" i="2"/>
  <c r="H110" i="2"/>
  <c r="J110" i="2"/>
  <c r="L110" i="2"/>
  <c r="D164" i="2"/>
  <c r="F164" i="2"/>
  <c r="H164" i="2"/>
  <c r="J164" i="2"/>
  <c r="L164" i="2"/>
  <c r="D209" i="2"/>
  <c r="F209" i="2"/>
  <c r="H209" i="2"/>
  <c r="J209" i="2"/>
  <c r="L209" i="2"/>
  <c r="D207" i="2"/>
  <c r="F207" i="2"/>
  <c r="H207" i="2"/>
  <c r="J207" i="2"/>
  <c r="L207" i="2"/>
  <c r="D208" i="2"/>
  <c r="D210" i="2" s="1"/>
  <c r="D9" i="2" s="1"/>
  <c r="F208" i="2"/>
  <c r="H208" i="2"/>
  <c r="J208" i="2"/>
  <c r="L208" i="2"/>
  <c r="L210" i="2" s="1"/>
  <c r="L9" i="2" s="1"/>
  <c r="D86" i="1"/>
  <c r="F86" i="1"/>
  <c r="H86" i="1"/>
  <c r="J86" i="1"/>
  <c r="E105" i="1"/>
  <c r="G105" i="1"/>
  <c r="I105" i="1"/>
  <c r="D106" i="1"/>
  <c r="D11" i="1" s="1"/>
  <c r="F106" i="1"/>
  <c r="F11" i="1" s="1"/>
  <c r="H106" i="1"/>
  <c r="H11" i="1" s="1"/>
  <c r="J106" i="1"/>
  <c r="J11" i="1" s="1"/>
  <c r="E107" i="1"/>
  <c r="E12" i="1" s="1"/>
  <c r="G107" i="1"/>
  <c r="G12" i="1" s="1"/>
  <c r="I107" i="1"/>
  <c r="D108" i="1"/>
  <c r="D13" i="1" s="1"/>
  <c r="F108" i="1"/>
  <c r="F13" i="1" s="1"/>
  <c r="H108" i="1"/>
  <c r="H13" i="1" s="1"/>
  <c r="J108" i="1"/>
  <c r="J13" i="1" s="1"/>
  <c r="E109" i="1"/>
  <c r="E14" i="1" s="1"/>
  <c r="G109" i="1"/>
  <c r="G14" i="1" s="1"/>
  <c r="I109" i="1"/>
  <c r="I14" i="1" s="1"/>
  <c r="D110" i="1"/>
  <c r="F110" i="1"/>
  <c r="H110" i="1"/>
  <c r="J110" i="1"/>
  <c r="D164" i="1"/>
  <c r="F164" i="1"/>
  <c r="H164" i="1"/>
  <c r="J164" i="1"/>
  <c r="F176" i="1"/>
  <c r="F207" i="1" s="1"/>
  <c r="F9" i="1" s="1"/>
  <c r="H176" i="1"/>
  <c r="H207" i="1" s="1"/>
  <c r="H9" i="1" s="1"/>
  <c r="J176" i="1"/>
  <c r="J207" i="1" s="1"/>
  <c r="J9" i="1" s="1"/>
  <c r="E203" i="1"/>
  <c r="G203" i="1"/>
  <c r="I203" i="1"/>
  <c r="D204" i="1"/>
  <c r="F204" i="1"/>
  <c r="H204" i="1"/>
  <c r="J204" i="1"/>
  <c r="E205" i="1"/>
  <c r="G205" i="1"/>
  <c r="I205" i="1"/>
  <c r="D206" i="1"/>
  <c r="F206" i="1"/>
  <c r="H206" i="1"/>
  <c r="J206" i="1"/>
  <c r="D202" i="1"/>
  <c r="F202" i="1"/>
  <c r="H202" i="1"/>
  <c r="J202" i="1"/>
  <c r="C81" i="2"/>
  <c r="E81" i="2"/>
  <c r="G81" i="2"/>
  <c r="I81" i="2"/>
  <c r="K81" i="2"/>
  <c r="C82" i="2"/>
  <c r="E82" i="2"/>
  <c r="G82" i="2"/>
  <c r="I82" i="2"/>
  <c r="K82" i="2"/>
  <c r="C83" i="2"/>
  <c r="E83" i="2"/>
  <c r="G83" i="2"/>
  <c r="I83" i="2"/>
  <c r="K83" i="2"/>
  <c r="C84" i="2"/>
  <c r="E84" i="2"/>
  <c r="G84" i="2"/>
  <c r="I84" i="2"/>
  <c r="K84" i="2"/>
  <c r="C85" i="2"/>
  <c r="E85" i="2"/>
  <c r="G85" i="2"/>
  <c r="I85" i="2"/>
  <c r="K85" i="2"/>
  <c r="C86" i="2"/>
  <c r="E86" i="2"/>
  <c r="G86" i="2"/>
  <c r="I86" i="2"/>
  <c r="K86" i="2"/>
  <c r="C105" i="2"/>
  <c r="E105" i="2"/>
  <c r="G105" i="2"/>
  <c r="I105" i="2"/>
  <c r="K105" i="2"/>
  <c r="C106" i="2"/>
  <c r="E106" i="2"/>
  <c r="G106" i="2"/>
  <c r="I106" i="2"/>
  <c r="K106" i="2"/>
  <c r="C107" i="2"/>
  <c r="E107" i="2"/>
  <c r="G107" i="2"/>
  <c r="I107" i="2"/>
  <c r="K107" i="2"/>
  <c r="C108" i="2"/>
  <c r="E108" i="2"/>
  <c r="G108" i="2"/>
  <c r="I108" i="2"/>
  <c r="K108" i="2"/>
  <c r="C109" i="2"/>
  <c r="E109" i="2"/>
  <c r="G109" i="2"/>
  <c r="I109" i="2"/>
  <c r="K109" i="2"/>
  <c r="C110" i="2"/>
  <c r="E110" i="2"/>
  <c r="G110" i="2"/>
  <c r="I110" i="2"/>
  <c r="K110" i="2"/>
  <c r="C164" i="2"/>
  <c r="E164" i="2"/>
  <c r="G164" i="2"/>
  <c r="I164" i="2"/>
  <c r="K164" i="2"/>
  <c r="C209" i="2"/>
  <c r="E209" i="2"/>
  <c r="G209" i="2"/>
  <c r="I209" i="2"/>
  <c r="K209" i="2"/>
  <c r="C205" i="2"/>
  <c r="C206" i="2"/>
  <c r="C207" i="2"/>
  <c r="E207" i="2"/>
  <c r="G207" i="2"/>
  <c r="I207" i="2"/>
  <c r="K207" i="2"/>
  <c r="C208" i="2"/>
  <c r="E208" i="2"/>
  <c r="G208" i="2"/>
  <c r="I208" i="2"/>
  <c r="K208" i="2"/>
  <c r="G11" i="1"/>
  <c r="D12" i="1"/>
  <c r="F12" i="1"/>
  <c r="J12" i="1"/>
  <c r="E13" i="1"/>
  <c r="I13" i="1"/>
  <c r="F14" i="1"/>
  <c r="H14" i="1"/>
  <c r="F210" i="2"/>
  <c r="F9" i="2" s="1"/>
  <c r="C210" i="2"/>
  <c r="C9" i="2" s="1"/>
  <c r="G210" i="2"/>
  <c r="I210" i="2"/>
  <c r="I9" i="2" s="1"/>
  <c r="K210" i="2"/>
  <c r="K9" i="2" s="1"/>
  <c r="D207" i="1"/>
  <c r="D9" i="1" s="1"/>
  <c r="I10" i="1" l="1"/>
  <c r="G9" i="2"/>
  <c r="I12" i="1"/>
  <c r="G10" i="1"/>
  <c r="F10" i="1"/>
  <c r="E10" i="1"/>
  <c r="D10" i="1"/>
  <c r="K14" i="2"/>
  <c r="G14" i="2"/>
  <c r="C14" i="2"/>
  <c r="I13" i="2"/>
  <c r="E13" i="2"/>
  <c r="K12" i="2"/>
  <c r="G12" i="2"/>
  <c r="C12" i="2"/>
  <c r="I11" i="2"/>
  <c r="E11" i="2"/>
  <c r="K10" i="2"/>
  <c r="G10" i="2"/>
  <c r="C10" i="2"/>
  <c r="J14" i="2"/>
  <c r="F14" i="2"/>
  <c r="L13" i="2"/>
  <c r="H13" i="2"/>
  <c r="D13" i="2"/>
  <c r="J12" i="2"/>
  <c r="F12" i="2"/>
  <c r="L11" i="2"/>
  <c r="H11" i="2"/>
  <c r="D11" i="2"/>
  <c r="J10" i="2"/>
  <c r="F10" i="2"/>
  <c r="I14" i="2"/>
  <c r="E14" i="2"/>
  <c r="K13" i="2"/>
  <c r="G13" i="2"/>
  <c r="C13" i="2"/>
  <c r="I12" i="2"/>
  <c r="E12" i="2"/>
  <c r="K11" i="2"/>
  <c r="G11" i="2"/>
  <c r="C11" i="2"/>
  <c r="I10" i="2"/>
  <c r="E10" i="2"/>
  <c r="L14" i="2"/>
  <c r="H14" i="2"/>
  <c r="D14" i="2"/>
  <c r="J13" i="2"/>
  <c r="F13" i="2"/>
  <c r="L12" i="2"/>
  <c r="H12" i="2"/>
  <c r="D12" i="2"/>
  <c r="J11" i="2"/>
  <c r="F11" i="2"/>
  <c r="L10" i="2"/>
  <c r="H10" i="2"/>
  <c r="D10" i="2"/>
</calcChain>
</file>

<file path=xl/sharedStrings.xml><?xml version="1.0" encoding="utf-8"?>
<sst xmlns="http://schemas.openxmlformats.org/spreadsheetml/2006/main" count="426" uniqueCount="109">
  <si>
    <t>MINISTERIOS DE EDUCACION SUPERIOR                                                                      SIEC                                                                                      CATEGORIA: DOCENTES</t>
  </si>
  <si>
    <t xml:space="preserve"> RESULTADOS DE LA EVALUACION</t>
  </si>
  <si>
    <t>MODELO 223.002   SEMESTRAL</t>
  </si>
  <si>
    <t xml:space="preserve"> Y LAS BAJAS DEFINITIVAS</t>
  </si>
  <si>
    <t xml:space="preserve"> DIURNO</t>
  </si>
  <si>
    <t>CURSO POR ENCUENTROS</t>
  </si>
  <si>
    <t>CONTINUIDAD DE ESTUDIOS</t>
  </si>
  <si>
    <t>Curso: __________ Semestre:___________Pag.______ de: _____</t>
  </si>
  <si>
    <t>Organismo:</t>
  </si>
  <si>
    <t>MES</t>
  </si>
  <si>
    <t xml:space="preserve">Centro: </t>
  </si>
  <si>
    <t>Universidad de La Habana</t>
  </si>
  <si>
    <t>Código:___________</t>
  </si>
  <si>
    <t>223.0.06816</t>
  </si>
  <si>
    <t>SECCION I - RESULTADOS DOCENTES</t>
  </si>
  <si>
    <t>Carrera - fuente</t>
  </si>
  <si>
    <t>Año</t>
  </si>
  <si>
    <t>Matricula Inicial</t>
  </si>
  <si>
    <t>Matricula Final</t>
  </si>
  <si>
    <t>Total Aprobados</t>
  </si>
  <si>
    <t>Aprobados Limpios</t>
  </si>
  <si>
    <t>Con 1</t>
  </si>
  <si>
    <t>Con 2</t>
  </si>
  <si>
    <t>Con 3 y 4</t>
  </si>
  <si>
    <t>Est. Asig. Matricula-dos</t>
  </si>
  <si>
    <t>Est. Asig. Examinados</t>
  </si>
  <si>
    <t>Est. Asig. Aprobados</t>
  </si>
  <si>
    <t>Ningu-na Apro-bada</t>
  </si>
  <si>
    <t>De las matriculadas no examinadas ninguna</t>
  </si>
  <si>
    <t>A</t>
  </si>
  <si>
    <t>4a</t>
  </si>
  <si>
    <t>4b</t>
  </si>
  <si>
    <t>4c</t>
  </si>
  <si>
    <t>4d</t>
  </si>
  <si>
    <t>TOTAL CES</t>
  </si>
  <si>
    <t>T</t>
  </si>
  <si>
    <t>Ciencia de la Computación</t>
  </si>
  <si>
    <t>Matemática</t>
  </si>
  <si>
    <t>Física</t>
  </si>
  <si>
    <t>Ingeniería Fisica</t>
  </si>
  <si>
    <t>Química</t>
  </si>
  <si>
    <t>Geografía</t>
  </si>
  <si>
    <t>Microbiología</t>
  </si>
  <si>
    <t>Biología</t>
  </si>
  <si>
    <t>Bioquímica</t>
  </si>
  <si>
    <t>Ciencias Alimentarias</t>
  </si>
  <si>
    <t>Ciencias Farmaceuticas</t>
  </si>
  <si>
    <t xml:space="preserve">Total de Ciencias Naturales </t>
  </si>
  <si>
    <t>Turismo</t>
  </si>
  <si>
    <t>Economía</t>
  </si>
  <si>
    <t xml:space="preserve"> </t>
  </si>
  <si>
    <t>Contabilidad</t>
  </si>
  <si>
    <t>Total Ciencias Económicas</t>
  </si>
  <si>
    <t>Historia</t>
  </si>
  <si>
    <t>Letras</t>
  </si>
  <si>
    <t>Historia del Arte</t>
  </si>
  <si>
    <t>Derecho</t>
  </si>
  <si>
    <t>Comunicación Social</t>
  </si>
  <si>
    <t>Periodismo</t>
  </si>
  <si>
    <t>Bibliotecología</t>
  </si>
  <si>
    <t>Lengua Inglesa</t>
  </si>
  <si>
    <t>Lengua Alemana</t>
  </si>
  <si>
    <t>Lengua Rusa</t>
  </si>
  <si>
    <t>Lengua Francesa</t>
  </si>
  <si>
    <t>Preparatoria Lengua Ing.</t>
  </si>
  <si>
    <t>Preparatoria Lengua Alem.</t>
  </si>
  <si>
    <t>Preparatoria Lengua Rusa</t>
  </si>
  <si>
    <t>Preparatoria Lengua Francesa</t>
  </si>
  <si>
    <t xml:space="preserve">Filosofía e Historia </t>
  </si>
  <si>
    <t>Sociología</t>
  </si>
  <si>
    <t>Psicología</t>
  </si>
  <si>
    <t>Lengua Española para Estudiantes No Hispanohablantes</t>
  </si>
  <si>
    <t>Total de Humanidades</t>
  </si>
  <si>
    <t>Modelo 223.002. Bajas</t>
  </si>
  <si>
    <t>Centro: ________________________________________</t>
  </si>
  <si>
    <r>
      <t>Tipo de curso:_</t>
    </r>
    <r>
      <rPr>
        <b/>
        <sz val="10"/>
        <color indexed="10"/>
        <rFont val="Arial"/>
        <family val="2"/>
      </rPr>
      <t>DIURNO</t>
    </r>
  </si>
  <si>
    <t>SECCION II: BAJAS</t>
  </si>
  <si>
    <t>BAJAS POR CAUSALES</t>
  </si>
  <si>
    <t>TRASLADOS</t>
  </si>
  <si>
    <t>LIC.DE MATR.</t>
  </si>
  <si>
    <t>DESERCIÓN</t>
  </si>
  <si>
    <t>INSUF</t>
  </si>
  <si>
    <t>SANC</t>
  </si>
  <si>
    <t>PERD.</t>
  </si>
  <si>
    <t>Carrera y año de estudio</t>
  </si>
  <si>
    <t>TOTAL</t>
  </si>
  <si>
    <t>DOCENTE</t>
  </si>
  <si>
    <t>DISCIP.</t>
  </si>
  <si>
    <t>VOLUNT.</t>
  </si>
  <si>
    <t>REQUISIT.</t>
  </si>
  <si>
    <t>INASISTENC</t>
  </si>
  <si>
    <t>DEFINITIVA</t>
  </si>
  <si>
    <t>B</t>
  </si>
  <si>
    <t>Psicologia</t>
  </si>
  <si>
    <t>FENHI</t>
  </si>
  <si>
    <t>CURSO POR ENCUENTRO</t>
  </si>
  <si>
    <t>0</t>
  </si>
  <si>
    <t>Estudios Socioculturales</t>
  </si>
  <si>
    <t>Preservación y gestión del Patrimonio Histórico Cultural</t>
  </si>
  <si>
    <t xml:space="preserve">  </t>
  </si>
  <si>
    <t>Tipo de curso:_POR ENCUENTRO</t>
  </si>
  <si>
    <t>Estudios socioculturales</t>
  </si>
  <si>
    <t xml:space="preserve">Derecho </t>
  </si>
  <si>
    <t xml:space="preserve">Psicología </t>
  </si>
  <si>
    <t>EDUCACION A DISTANCIA</t>
  </si>
  <si>
    <t>Económia</t>
  </si>
  <si>
    <t>ICTB</t>
  </si>
  <si>
    <t>Contabilidad y Finanzas</t>
  </si>
  <si>
    <t>Ciencia de la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</si>
</sst>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sz val="10"/>
      <name val="Arial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sz val="12"/>
      <color indexed="8"/>
      <name val="Calibri"/>
      <family val="2"/>
    </font>
    <font>
      <b/>
      <sz val="12"/>
      <color indexed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9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8">
    <xf numFmtId="0" fontId="0" fillId="0" borderId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21" borderId="0" applyNumberFormat="0" applyBorder="0" applyAlignment="0" applyProtection="0"/>
    <xf numFmtId="0" fontId="12" fillId="5" borderId="0" applyNumberFormat="0" applyBorder="0" applyAlignment="0" applyProtection="0"/>
    <xf numFmtId="0" fontId="13" fillId="22" borderId="56" applyNumberFormat="0" applyAlignment="0" applyProtection="0"/>
    <xf numFmtId="0" fontId="14" fillId="23" borderId="57" applyNumberFormat="0" applyAlignment="0" applyProtection="0"/>
    <xf numFmtId="0" fontId="15" fillId="0" borderId="58" applyNumberFormat="0" applyFill="0" applyAlignment="0" applyProtection="0"/>
    <xf numFmtId="0" fontId="16" fillId="0" borderId="0"/>
    <xf numFmtId="44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24" borderId="0" applyNumberFormat="0" applyBorder="0" applyAlignment="0" applyProtection="0"/>
    <xf numFmtId="0" fontId="15" fillId="0" borderId="58" applyNumberFormat="0" applyFill="0" applyAlignment="0" applyProtection="0"/>
    <xf numFmtId="0" fontId="19" fillId="0" borderId="59" applyNumberFormat="0" applyFill="0" applyAlignment="0" applyProtection="0"/>
    <xf numFmtId="0" fontId="20" fillId="0" borderId="60" applyNumberFormat="0" applyFill="0" applyAlignment="0" applyProtection="0"/>
    <xf numFmtId="0" fontId="20" fillId="0" borderId="0" applyNumberFormat="0" applyFill="0" applyBorder="0" applyAlignment="0" applyProtection="0"/>
    <xf numFmtId="0" fontId="21" fillId="25" borderId="56" applyNumberFormat="0" applyAlignment="0" applyProtection="0"/>
    <xf numFmtId="0" fontId="22" fillId="0" borderId="61" applyNumberFormat="0" applyFill="0" applyAlignment="0" applyProtection="0"/>
    <xf numFmtId="0" fontId="16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0" fontId="10" fillId="0" borderId="0"/>
    <xf numFmtId="0" fontId="2" fillId="26" borderId="62" applyNumberFormat="0" applyFont="0" applyAlignment="0" applyProtection="0"/>
    <xf numFmtId="0" fontId="23" fillId="22" borderId="63" applyNumberFormat="0" applyAlignment="0" applyProtection="0"/>
    <xf numFmtId="9" fontId="1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" fillId="0" borderId="0"/>
  </cellStyleXfs>
  <cellXfs count="780">
    <xf numFmtId="0" fontId="0" fillId="0" borderId="0" xfId="0"/>
    <xf numFmtId="0" fontId="2" fillId="0" borderId="0" xfId="1"/>
    <xf numFmtId="0" fontId="6" fillId="2" borderId="4" xfId="1" applyFont="1" applyFill="1" applyBorder="1" applyAlignment="1">
      <alignment horizontal="center"/>
    </xf>
    <xf numFmtId="0" fontId="7" fillId="0" borderId="0" xfId="1" applyFont="1" applyBorder="1"/>
    <xf numFmtId="0" fontId="7" fillId="0" borderId="0" xfId="1" applyFont="1" applyBorder="1" applyAlignment="1">
      <alignment horizontal="center"/>
    </xf>
    <xf numFmtId="0" fontId="2" fillId="0" borderId="0" xfId="1" applyBorder="1"/>
    <xf numFmtId="0" fontId="3" fillId="0" borderId="6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2" fillId="0" borderId="8" xfId="1" applyBorder="1"/>
    <xf numFmtId="0" fontId="3" fillId="0" borderId="9" xfId="1" applyFont="1" applyBorder="1"/>
    <xf numFmtId="0" fontId="3" fillId="0" borderId="10" xfId="1" applyFont="1" applyBorder="1"/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/>
    <xf numFmtId="0" fontId="3" fillId="0" borderId="8" xfId="1" applyFont="1" applyBorder="1"/>
    <xf numFmtId="0" fontId="8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/>
    </xf>
    <xf numFmtId="0" fontId="3" fillId="0" borderId="9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3" fillId="3" borderId="16" xfId="1" applyFont="1" applyFill="1" applyBorder="1" applyAlignment="1">
      <alignment horizontal="center" vertical="center"/>
    </xf>
    <xf numFmtId="0" fontId="3" fillId="3" borderId="17" xfId="1" applyFont="1" applyFill="1" applyBorder="1" applyAlignment="1"/>
    <xf numFmtId="0" fontId="8" fillId="3" borderId="18" xfId="1" applyFont="1" applyFill="1" applyBorder="1" applyAlignment="1">
      <alignment horizontal="center"/>
    </xf>
    <xf numFmtId="0" fontId="8" fillId="3" borderId="19" xfId="1" applyFont="1" applyFill="1" applyBorder="1" applyAlignment="1">
      <alignment horizontal="center"/>
    </xf>
    <xf numFmtId="0" fontId="3" fillId="3" borderId="22" xfId="1" applyFont="1" applyFill="1" applyBorder="1" applyAlignment="1">
      <alignment horizontal="center" vertical="center"/>
    </xf>
    <xf numFmtId="0" fontId="3" fillId="3" borderId="23" xfId="1" applyFont="1" applyFill="1" applyBorder="1" applyAlignment="1"/>
    <xf numFmtId="0" fontId="8" fillId="3" borderId="24" xfId="1" applyFont="1" applyFill="1" applyBorder="1" applyAlignment="1">
      <alignment horizontal="center"/>
    </xf>
    <xf numFmtId="0" fontId="8" fillId="3" borderId="25" xfId="1" applyFont="1" applyFill="1" applyBorder="1" applyAlignment="1">
      <alignment horizontal="center"/>
    </xf>
    <xf numFmtId="0" fontId="3" fillId="3" borderId="26" xfId="2" applyFont="1" applyFill="1" applyBorder="1" applyAlignment="1">
      <alignment horizontal="left"/>
    </xf>
    <xf numFmtId="0" fontId="3" fillId="3" borderId="27" xfId="2" applyFont="1" applyFill="1" applyBorder="1" applyAlignment="1">
      <alignment horizontal="left"/>
    </xf>
    <xf numFmtId="0" fontId="3" fillId="3" borderId="28" xfId="1" applyFont="1" applyFill="1" applyBorder="1" applyAlignment="1">
      <alignment horizontal="center" vertical="center"/>
    </xf>
    <xf numFmtId="0" fontId="8" fillId="3" borderId="29" xfId="1" applyFont="1" applyFill="1" applyBorder="1" applyAlignment="1">
      <alignment horizontal="center"/>
    </xf>
    <xf numFmtId="0" fontId="8" fillId="3" borderId="30" xfId="1" applyFont="1" applyFill="1" applyBorder="1" applyAlignment="1">
      <alignment horizontal="center"/>
    </xf>
    <xf numFmtId="0" fontId="3" fillId="0" borderId="16" xfId="1" applyFont="1" applyFill="1" applyBorder="1" applyAlignment="1">
      <alignment horizontal="center" vertical="center"/>
    </xf>
    <xf numFmtId="0" fontId="9" fillId="0" borderId="17" xfId="1" applyFont="1" applyFill="1" applyBorder="1" applyAlignment="1"/>
    <xf numFmtId="0" fontId="10" fillId="0" borderId="18" xfId="1" applyFont="1" applyFill="1" applyBorder="1" applyAlignment="1">
      <alignment horizontal="center"/>
    </xf>
    <xf numFmtId="0" fontId="2" fillId="0" borderId="19" xfId="1" applyFill="1" applyBorder="1" applyAlignment="1">
      <alignment horizontal="center"/>
    </xf>
    <xf numFmtId="0" fontId="3" fillId="0" borderId="22" xfId="1" applyFont="1" applyFill="1" applyBorder="1" applyAlignment="1">
      <alignment horizontal="center" vertical="center"/>
    </xf>
    <xf numFmtId="0" fontId="9" fillId="0" borderId="23" xfId="1" applyFont="1" applyFill="1" applyBorder="1" applyAlignment="1"/>
    <xf numFmtId="0" fontId="10" fillId="0" borderId="24" xfId="1" applyFont="1" applyFill="1" applyBorder="1" applyAlignment="1">
      <alignment horizontal="center"/>
    </xf>
    <xf numFmtId="0" fontId="2" fillId="0" borderId="25" xfId="1" applyFill="1" applyBorder="1" applyAlignment="1">
      <alignment horizontal="center"/>
    </xf>
    <xf numFmtId="0" fontId="3" fillId="0" borderId="28" xfId="1" applyFont="1" applyFill="1" applyBorder="1" applyAlignment="1">
      <alignment horizontal="center" vertical="center"/>
    </xf>
    <xf numFmtId="0" fontId="3" fillId="0" borderId="31" xfId="1" applyFont="1" applyFill="1" applyBorder="1" applyAlignment="1"/>
    <xf numFmtId="0" fontId="3" fillId="0" borderId="32" xfId="1" applyFont="1" applyFill="1" applyBorder="1" applyAlignment="1">
      <alignment horizontal="right"/>
    </xf>
    <xf numFmtId="0" fontId="3" fillId="0" borderId="33" xfId="1" applyFont="1" applyFill="1" applyBorder="1" applyAlignment="1">
      <alignment horizontal="right"/>
    </xf>
    <xf numFmtId="0" fontId="3" fillId="0" borderId="20" xfId="2" applyFont="1" applyFill="1" applyBorder="1" applyAlignment="1">
      <alignment horizontal="left"/>
    </xf>
    <xf numFmtId="0" fontId="3" fillId="0" borderId="34" xfId="2" applyFont="1" applyFill="1" applyBorder="1" applyAlignment="1">
      <alignment horizontal="left"/>
    </xf>
    <xf numFmtId="0" fontId="3" fillId="0" borderId="26" xfId="2" applyFont="1" applyFill="1" applyBorder="1" applyAlignment="1">
      <alignment horizontal="left"/>
    </xf>
    <xf numFmtId="0" fontId="3" fillId="0" borderId="33" xfId="2" applyFont="1" applyFill="1" applyBorder="1" applyAlignment="1">
      <alignment horizontal="left"/>
    </xf>
    <xf numFmtId="0" fontId="3" fillId="0" borderId="32" xfId="1" applyFont="1" applyFill="1" applyBorder="1"/>
    <xf numFmtId="0" fontId="3" fillId="0" borderId="33" xfId="1" applyFont="1" applyFill="1" applyBorder="1"/>
    <xf numFmtId="0" fontId="10" fillId="0" borderId="29" xfId="1" applyFont="1" applyFill="1" applyBorder="1" applyAlignment="1">
      <alignment horizontal="center"/>
    </xf>
    <xf numFmtId="0" fontId="2" fillId="0" borderId="30" xfId="1" applyFill="1" applyBorder="1" applyAlignment="1">
      <alignment horizontal="center"/>
    </xf>
    <xf numFmtId="0" fontId="3" fillId="0" borderId="32" xfId="1" applyFont="1" applyFill="1" applyBorder="1" applyAlignment="1"/>
    <xf numFmtId="0" fontId="3" fillId="0" borderId="33" xfId="1" applyFont="1" applyFill="1" applyBorder="1" applyAlignment="1"/>
    <xf numFmtId="0" fontId="3" fillId="0" borderId="36" xfId="1" applyFont="1" applyFill="1" applyBorder="1" applyAlignment="1">
      <alignment horizontal="center" vertical="center"/>
    </xf>
    <xf numFmtId="0" fontId="9" fillId="0" borderId="18" xfId="1" applyFont="1" applyFill="1" applyBorder="1" applyAlignment="1"/>
    <xf numFmtId="0" fontId="9" fillId="0" borderId="19" xfId="1" applyFont="1" applyFill="1" applyBorder="1" applyAlignment="1"/>
    <xf numFmtId="0" fontId="9" fillId="0" borderId="24" xfId="1" applyFont="1" applyFill="1" applyBorder="1" applyAlignment="1"/>
    <xf numFmtId="0" fontId="9" fillId="0" borderId="25" xfId="1" applyFont="1" applyFill="1" applyBorder="1" applyAlignment="1"/>
    <xf numFmtId="0" fontId="9" fillId="0" borderId="29" xfId="1" applyFont="1" applyFill="1" applyBorder="1" applyAlignment="1"/>
    <xf numFmtId="0" fontId="9" fillId="0" borderId="30" xfId="1" applyFont="1" applyFill="1" applyBorder="1" applyAlignment="1"/>
    <xf numFmtId="0" fontId="3" fillId="0" borderId="39" xfId="1" applyFont="1" applyFill="1" applyBorder="1" applyAlignment="1">
      <alignment horizontal="center" vertical="center"/>
    </xf>
    <xf numFmtId="0" fontId="10" fillId="0" borderId="40" xfId="1" applyFont="1" applyFill="1" applyBorder="1"/>
    <xf numFmtId="0" fontId="2" fillId="0" borderId="41" xfId="1" applyFill="1" applyBorder="1"/>
    <xf numFmtId="0" fontId="10" fillId="0" borderId="24" xfId="1" applyFont="1" applyFill="1" applyBorder="1"/>
    <xf numFmtId="0" fontId="2" fillId="0" borderId="25" xfId="1" applyFill="1" applyBorder="1"/>
    <xf numFmtId="0" fontId="9" fillId="0" borderId="42" xfId="1" applyFont="1" applyFill="1" applyBorder="1"/>
    <xf numFmtId="0" fontId="9" fillId="0" borderId="24" xfId="1" applyFont="1" applyFill="1" applyBorder="1"/>
    <xf numFmtId="0" fontId="9" fillId="0" borderId="17" xfId="1" applyFont="1" applyFill="1" applyBorder="1"/>
    <xf numFmtId="0" fontId="10" fillId="0" borderId="18" xfId="1" applyFont="1" applyFill="1" applyBorder="1"/>
    <xf numFmtId="0" fontId="2" fillId="0" borderId="19" xfId="1" applyFill="1" applyBorder="1"/>
    <xf numFmtId="0" fontId="9" fillId="0" borderId="23" xfId="1" applyFont="1" applyFill="1" applyBorder="1"/>
    <xf numFmtId="0" fontId="9" fillId="0" borderId="40" xfId="1" applyFont="1" applyFill="1" applyBorder="1"/>
    <xf numFmtId="0" fontId="3" fillId="0" borderId="43" xfId="1" applyFont="1" applyFill="1" applyBorder="1"/>
    <xf numFmtId="0" fontId="3" fillId="0" borderId="44" xfId="1" applyFont="1" applyFill="1" applyBorder="1"/>
    <xf numFmtId="0" fontId="3" fillId="3" borderId="14" xfId="1" applyFont="1" applyFill="1" applyBorder="1" applyAlignment="1">
      <alignment horizontal="center" vertical="center"/>
    </xf>
    <xf numFmtId="0" fontId="3" fillId="3" borderId="45" xfId="1" applyFont="1" applyFill="1" applyBorder="1"/>
    <xf numFmtId="0" fontId="3" fillId="3" borderId="18" xfId="1" applyFont="1" applyFill="1" applyBorder="1"/>
    <xf numFmtId="0" fontId="10" fillId="3" borderId="18" xfId="1" applyFont="1" applyFill="1" applyBorder="1"/>
    <xf numFmtId="0" fontId="2" fillId="3" borderId="19" xfId="1" applyFont="1" applyFill="1" applyBorder="1"/>
    <xf numFmtId="0" fontId="3" fillId="3" borderId="20" xfId="1" applyFont="1" applyFill="1" applyBorder="1" applyAlignment="1">
      <alignment horizontal="center" vertical="center"/>
    </xf>
    <xf numFmtId="0" fontId="3" fillId="3" borderId="46" xfId="1" applyFont="1" applyFill="1" applyBorder="1"/>
    <xf numFmtId="0" fontId="3" fillId="3" borderId="24" xfId="1" applyFont="1" applyFill="1" applyBorder="1"/>
    <xf numFmtId="0" fontId="10" fillId="3" borderId="24" xfId="1" applyFont="1" applyFill="1" applyBorder="1"/>
    <xf numFmtId="0" fontId="2" fillId="3" borderId="25" xfId="1" applyFont="1" applyFill="1" applyBorder="1"/>
    <xf numFmtId="0" fontId="3" fillId="3" borderId="20" xfId="2" applyFont="1" applyFill="1" applyBorder="1" applyAlignment="1">
      <alignment horizontal="left"/>
    </xf>
    <xf numFmtId="0" fontId="3" fillId="3" borderId="34" xfId="2" applyFont="1" applyFill="1" applyBorder="1" applyAlignment="1">
      <alignment horizontal="left"/>
    </xf>
    <xf numFmtId="0" fontId="3" fillId="3" borderId="6" xfId="1" applyFont="1" applyFill="1" applyBorder="1" applyAlignment="1">
      <alignment horizontal="center" vertical="center"/>
    </xf>
    <xf numFmtId="0" fontId="3" fillId="3" borderId="47" xfId="1" applyFont="1" applyFill="1" applyBorder="1"/>
    <xf numFmtId="0" fontId="3" fillId="3" borderId="29" xfId="1" applyFont="1" applyFill="1" applyBorder="1"/>
    <xf numFmtId="0" fontId="9" fillId="3" borderId="29" xfId="1" applyFont="1" applyFill="1" applyBorder="1"/>
    <xf numFmtId="0" fontId="9" fillId="3" borderId="30" xfId="1" applyFont="1" applyFill="1" applyBorder="1"/>
    <xf numFmtId="0" fontId="3" fillId="0" borderId="16" xfId="1" applyFont="1" applyBorder="1" applyAlignment="1">
      <alignment horizontal="center" vertical="center"/>
    </xf>
    <xf numFmtId="0" fontId="9" fillId="0" borderId="23" xfId="1" applyFont="1" applyBorder="1"/>
    <xf numFmtId="0" fontId="10" fillId="0" borderId="40" xfId="1" applyFont="1" applyBorder="1"/>
    <xf numFmtId="0" fontId="2" fillId="0" borderId="41" xfId="1" applyBorder="1"/>
    <xf numFmtId="0" fontId="3" fillId="0" borderId="22" xfId="1" applyFont="1" applyBorder="1" applyAlignment="1">
      <alignment horizontal="center" vertical="center"/>
    </xf>
    <xf numFmtId="0" fontId="10" fillId="0" borderId="24" xfId="1" applyFont="1" applyBorder="1"/>
    <xf numFmtId="0" fontId="2" fillId="0" borderId="25" xfId="1" applyBorder="1"/>
    <xf numFmtId="0" fontId="3" fillId="0" borderId="36" xfId="1" applyFont="1" applyBorder="1" applyAlignment="1">
      <alignment horizontal="center" vertical="center"/>
    </xf>
    <xf numFmtId="0" fontId="3" fillId="0" borderId="23" xfId="1" applyFont="1" applyBorder="1"/>
    <xf numFmtId="0" fontId="3" fillId="0" borderId="31" xfId="1" applyFont="1" applyBorder="1"/>
    <xf numFmtId="0" fontId="3" fillId="0" borderId="7" xfId="1" applyFont="1" applyBorder="1"/>
    <xf numFmtId="0" fontId="9" fillId="0" borderId="17" xfId="1" applyFont="1" applyBorder="1"/>
    <xf numFmtId="0" fontId="10" fillId="0" borderId="18" xfId="1" applyFont="1" applyBorder="1"/>
    <xf numFmtId="0" fontId="2" fillId="0" borderId="19" xfId="1" applyBorder="1"/>
    <xf numFmtId="0" fontId="9" fillId="0" borderId="42" xfId="1" applyFont="1" applyBorder="1"/>
    <xf numFmtId="0" fontId="3" fillId="0" borderId="32" xfId="1" applyFont="1" applyBorder="1"/>
    <xf numFmtId="0" fontId="10" fillId="0" borderId="29" xfId="1" applyFont="1" applyBorder="1"/>
    <xf numFmtId="0" fontId="2" fillId="0" borderId="30" xfId="1" applyBorder="1"/>
    <xf numFmtId="0" fontId="3" fillId="0" borderId="48" xfId="1" applyFont="1" applyBorder="1" applyAlignment="1">
      <alignment horizontal="center" vertical="center"/>
    </xf>
    <xf numFmtId="0" fontId="3" fillId="0" borderId="43" xfId="1" applyFont="1" applyBorder="1"/>
    <xf numFmtId="0" fontId="3" fillId="0" borderId="44" xfId="1" applyFont="1" applyBorder="1"/>
    <xf numFmtId="0" fontId="3" fillId="3" borderId="37" xfId="1" applyFont="1" applyFill="1" applyBorder="1" applyAlignment="1"/>
    <xf numFmtId="0" fontId="10" fillId="3" borderId="49" xfId="1" applyFont="1" applyFill="1" applyBorder="1" applyAlignment="1"/>
    <xf numFmtId="0" fontId="3" fillId="3" borderId="17" xfId="1" applyFont="1" applyFill="1" applyBorder="1"/>
    <xf numFmtId="0" fontId="10" fillId="3" borderId="19" xfId="1" applyFont="1" applyFill="1" applyBorder="1"/>
    <xf numFmtId="0" fontId="3" fillId="3" borderId="42" xfId="1" applyFont="1" applyFill="1" applyBorder="1"/>
    <xf numFmtId="0" fontId="10" fillId="3" borderId="25" xfId="1" applyFont="1" applyFill="1" applyBorder="1"/>
    <xf numFmtId="0" fontId="3" fillId="3" borderId="32" xfId="1" applyFont="1" applyFill="1" applyBorder="1"/>
    <xf numFmtId="0" fontId="10" fillId="3" borderId="29" xfId="1" applyFont="1" applyFill="1" applyBorder="1"/>
    <xf numFmtId="0" fontId="10" fillId="3" borderId="30" xfId="1" applyFont="1" applyFill="1" applyBorder="1"/>
    <xf numFmtId="0" fontId="3" fillId="0" borderId="39" xfId="1" applyFont="1" applyBorder="1" applyAlignment="1">
      <alignment horizontal="center" vertical="center"/>
    </xf>
    <xf numFmtId="0" fontId="9" fillId="0" borderId="50" xfId="1" applyFont="1" applyBorder="1"/>
    <xf numFmtId="0" fontId="9" fillId="0" borderId="46" xfId="1" applyFont="1" applyBorder="1"/>
    <xf numFmtId="0" fontId="9" fillId="0" borderId="24" xfId="1" applyFont="1" applyBorder="1"/>
    <xf numFmtId="0" fontId="3" fillId="0" borderId="47" xfId="1" applyFont="1" applyBorder="1"/>
    <xf numFmtId="0" fontId="3" fillId="0" borderId="33" xfId="1" applyFont="1" applyBorder="1"/>
    <xf numFmtId="0" fontId="10" fillId="0" borderId="19" xfId="1" applyFont="1" applyBorder="1"/>
    <xf numFmtId="0" fontId="10" fillId="0" borderId="25" xfId="1" applyFont="1" applyBorder="1"/>
    <xf numFmtId="0" fontId="3" fillId="0" borderId="42" xfId="1" applyFont="1" applyBorder="1"/>
    <xf numFmtId="0" fontId="9" fillId="0" borderId="18" xfId="1" applyFont="1" applyBorder="1"/>
    <xf numFmtId="0" fontId="9" fillId="0" borderId="19" xfId="1" applyFont="1" applyBorder="1"/>
    <xf numFmtId="0" fontId="9" fillId="0" borderId="25" xfId="1" applyFont="1" applyBorder="1"/>
    <xf numFmtId="0" fontId="3" fillId="0" borderId="1" xfId="2" applyFont="1" applyBorder="1" applyAlignment="1">
      <alignment horizontal="left"/>
    </xf>
    <xf numFmtId="0" fontId="3" fillId="0" borderId="2" xfId="2" applyFont="1" applyBorder="1" applyAlignment="1">
      <alignment horizontal="left"/>
    </xf>
    <xf numFmtId="0" fontId="3" fillId="0" borderId="28" xfId="1" applyFont="1" applyBorder="1" applyAlignment="1">
      <alignment horizontal="center" vertical="center"/>
    </xf>
    <xf numFmtId="0" fontId="9" fillId="0" borderId="35" xfId="1" applyFont="1" applyBorder="1"/>
    <xf numFmtId="0" fontId="9" fillId="0" borderId="38" xfId="1" applyFont="1" applyBorder="1"/>
    <xf numFmtId="0" fontId="8" fillId="0" borderId="28" xfId="1" applyFont="1" applyBorder="1" applyAlignment="1">
      <alignment horizontal="center" vertical="center"/>
    </xf>
    <xf numFmtId="0" fontId="9" fillId="0" borderId="40" xfId="1" applyFont="1" applyBorder="1"/>
    <xf numFmtId="0" fontId="3" fillId="0" borderId="45" xfId="2" applyFont="1" applyBorder="1" applyAlignment="1">
      <alignment horizontal="left"/>
    </xf>
    <xf numFmtId="0" fontId="3" fillId="0" borderId="19" xfId="2" applyFont="1" applyBorder="1" applyAlignment="1">
      <alignment horizontal="left"/>
    </xf>
    <xf numFmtId="0" fontId="3" fillId="0" borderId="35" xfId="1" applyFont="1" applyBorder="1" applyAlignment="1">
      <alignment horizontal="center" vertical="center"/>
    </xf>
    <xf numFmtId="0" fontId="3" fillId="0" borderId="46" xfId="2" applyFont="1" applyBorder="1" applyAlignment="1">
      <alignment horizontal="left"/>
    </xf>
    <xf numFmtId="0" fontId="3" fillId="0" borderId="25" xfId="2" applyFont="1" applyBorder="1" applyAlignment="1">
      <alignment horizontal="left"/>
    </xf>
    <xf numFmtId="0" fontId="3" fillId="0" borderId="34" xfId="1" applyFont="1" applyBorder="1" applyAlignment="1">
      <alignment horizontal="center" vertical="center"/>
    </xf>
    <xf numFmtId="0" fontId="3" fillId="0" borderId="47" xfId="2" applyFont="1" applyBorder="1" applyAlignment="1">
      <alignment horizontal="left"/>
    </xf>
    <xf numFmtId="0" fontId="3" fillId="0" borderId="30" xfId="2" applyFont="1" applyBorder="1" applyAlignment="1">
      <alignment horizontal="left"/>
    </xf>
    <xf numFmtId="0" fontId="3" fillId="0" borderId="33" xfId="1" applyFont="1" applyBorder="1" applyAlignment="1">
      <alignment horizontal="center" vertical="center"/>
    </xf>
    <xf numFmtId="0" fontId="9" fillId="0" borderId="43" xfId="1" applyFont="1" applyBorder="1"/>
    <xf numFmtId="0" fontId="10" fillId="0" borderId="51" xfId="1" applyFont="1" applyBorder="1"/>
    <xf numFmtId="0" fontId="10" fillId="0" borderId="52" xfId="1" applyFont="1" applyBorder="1"/>
    <xf numFmtId="0" fontId="3" fillId="0" borderId="37" xfId="2" applyFont="1" applyFill="1" applyBorder="1" applyAlignment="1"/>
    <xf numFmtId="0" fontId="3" fillId="0" borderId="38" xfId="2" applyFont="1" applyFill="1" applyBorder="1" applyAlignment="1"/>
    <xf numFmtId="0" fontId="3" fillId="0" borderId="37" xfId="1" applyFont="1" applyBorder="1" applyAlignment="1">
      <alignment horizontal="center" vertical="center"/>
    </xf>
    <xf numFmtId="0" fontId="9" fillId="0" borderId="45" xfId="1" applyFont="1" applyBorder="1"/>
    <xf numFmtId="0" fontId="3" fillId="0" borderId="20" xfId="1" applyFont="1" applyBorder="1" applyAlignment="1">
      <alignment horizontal="center" vertical="center"/>
    </xf>
    <xf numFmtId="0" fontId="3" fillId="0" borderId="53" xfId="1" applyFont="1" applyBorder="1" applyAlignment="1">
      <alignment horizontal="center" vertical="center"/>
    </xf>
    <xf numFmtId="0" fontId="3" fillId="0" borderId="29" xfId="1" applyFont="1" applyBorder="1"/>
    <xf numFmtId="0" fontId="3" fillId="0" borderId="30" xfId="1" applyFont="1" applyBorder="1"/>
    <xf numFmtId="0" fontId="10" fillId="0" borderId="41" xfId="1" applyFont="1" applyBorder="1"/>
    <xf numFmtId="0" fontId="3" fillId="0" borderId="55" xfId="1" applyFont="1" applyBorder="1"/>
    <xf numFmtId="0" fontId="3" fillId="0" borderId="14" xfId="1" applyFont="1" applyBorder="1" applyAlignment="1">
      <alignment horizontal="center" vertical="center"/>
    </xf>
    <xf numFmtId="0" fontId="3" fillId="3" borderId="16" xfId="1" applyFont="1" applyFill="1" applyBorder="1"/>
    <xf numFmtId="0" fontId="3" fillId="3" borderId="50" xfId="1" applyFont="1" applyFill="1" applyBorder="1"/>
    <xf numFmtId="0" fontId="3" fillId="3" borderId="39" xfId="1" applyFont="1" applyFill="1" applyBorder="1"/>
    <xf numFmtId="0" fontId="3" fillId="3" borderId="26" xfId="1" applyFont="1" applyFill="1" applyBorder="1" applyAlignment="1">
      <alignment horizontal="center" vertical="center"/>
    </xf>
    <xf numFmtId="0" fontId="3" fillId="3" borderId="55" xfId="1" applyFont="1" applyFill="1" applyBorder="1"/>
    <xf numFmtId="0" fontId="3" fillId="3" borderId="36" xfId="1" applyFont="1" applyFill="1" applyBorder="1"/>
    <xf numFmtId="0" fontId="2" fillId="0" borderId="0" xfId="1" applyAlignment="1">
      <alignment horizontal="center" vertical="center"/>
    </xf>
    <xf numFmtId="0" fontId="7" fillId="0" borderId="0" xfId="1" applyFont="1"/>
    <xf numFmtId="0" fontId="8" fillId="0" borderId="0" xfId="1" applyFont="1" applyBorder="1"/>
    <xf numFmtId="0" fontId="8" fillId="0" borderId="0" xfId="1" applyFont="1"/>
    <xf numFmtId="0" fontId="10" fillId="0" borderId="0" xfId="1" applyFont="1"/>
    <xf numFmtId="0" fontId="8" fillId="2" borderId="0" xfId="1" applyFont="1" applyFill="1"/>
    <xf numFmtId="0" fontId="10" fillId="2" borderId="0" xfId="1" applyFont="1" applyFill="1"/>
    <xf numFmtId="0" fontId="27" fillId="0" borderId="0" xfId="1" applyFont="1" applyBorder="1"/>
    <xf numFmtId="0" fontId="27" fillId="0" borderId="0" xfId="1" applyFont="1"/>
    <xf numFmtId="0" fontId="10" fillId="0" borderId="0" xfId="1" applyFont="1" applyBorder="1"/>
    <xf numFmtId="0" fontId="8" fillId="0" borderId="0" xfId="1" applyFont="1" applyBorder="1" applyAlignment="1">
      <alignment horizontal="center"/>
    </xf>
    <xf numFmtId="0" fontId="27" fillId="0" borderId="1" xfId="1" applyFont="1" applyBorder="1"/>
    <xf numFmtId="0" fontId="10" fillId="27" borderId="13" xfId="1" applyFont="1" applyFill="1" applyBorder="1"/>
    <xf numFmtId="0" fontId="27" fillId="0" borderId="4" xfId="1" applyFont="1" applyBorder="1"/>
    <xf numFmtId="0" fontId="10" fillId="27" borderId="48" xfId="1" applyFont="1" applyFill="1" applyBorder="1"/>
    <xf numFmtId="0" fontId="10" fillId="0" borderId="64" xfId="1" applyFont="1" applyBorder="1"/>
    <xf numFmtId="0" fontId="10" fillId="0" borderId="65" xfId="1" applyFont="1" applyBorder="1"/>
    <xf numFmtId="0" fontId="10" fillId="0" borderId="66" xfId="1" applyFont="1" applyBorder="1"/>
    <xf numFmtId="0" fontId="10" fillId="0" borderId="67" xfId="1" applyFont="1" applyBorder="1"/>
    <xf numFmtId="0" fontId="10" fillId="0" borderId="68" xfId="1" applyFont="1" applyBorder="1" applyAlignment="1">
      <alignment horizontal="center"/>
    </xf>
    <xf numFmtId="0" fontId="10" fillId="0" borderId="68" xfId="1" applyFont="1" applyBorder="1"/>
    <xf numFmtId="0" fontId="10" fillId="0" borderId="69" xfId="1" applyFont="1" applyBorder="1" applyAlignment="1">
      <alignment horizontal="center"/>
    </xf>
    <xf numFmtId="0" fontId="27" fillId="0" borderId="6" xfId="1" applyFont="1" applyBorder="1"/>
    <xf numFmtId="0" fontId="10" fillId="27" borderId="36" xfId="1" applyFont="1" applyFill="1" applyBorder="1"/>
    <xf numFmtId="0" fontId="10" fillId="0" borderId="67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8" fillId="27" borderId="13" xfId="1" applyFont="1" applyFill="1" applyBorder="1" applyAlignment="1">
      <alignment horizontal="center"/>
    </xf>
    <xf numFmtId="0" fontId="10" fillId="0" borderId="64" xfId="1" applyFont="1" applyBorder="1" applyAlignment="1">
      <alignment horizontal="center"/>
    </xf>
    <xf numFmtId="0" fontId="10" fillId="0" borderId="65" xfId="1" applyFont="1" applyBorder="1" applyAlignment="1">
      <alignment horizontal="center"/>
    </xf>
    <xf numFmtId="0" fontId="10" fillId="0" borderId="66" xfId="1" applyFont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5" fillId="3" borderId="14" xfId="1" applyFont="1" applyFill="1" applyBorder="1"/>
    <xf numFmtId="0" fontId="8" fillId="3" borderId="16" xfId="1" applyFont="1" applyFill="1" applyBorder="1" applyAlignment="1">
      <alignment horizontal="center" vertical="center"/>
    </xf>
    <xf numFmtId="0" fontId="8" fillId="3" borderId="17" xfId="1" applyFont="1" applyFill="1" applyBorder="1" applyAlignment="1">
      <alignment horizontal="right" vertical="center"/>
    </xf>
    <xf numFmtId="0" fontId="28" fillId="3" borderId="20" xfId="1" applyFont="1" applyFill="1" applyBorder="1" applyAlignment="1">
      <alignment horizontal="center"/>
    </xf>
    <xf numFmtId="0" fontId="8" fillId="3" borderId="22" xfId="1" applyFont="1" applyFill="1" applyBorder="1" applyAlignment="1">
      <alignment horizontal="center" vertical="center"/>
    </xf>
    <xf numFmtId="0" fontId="8" fillId="3" borderId="42" xfId="1" applyFont="1" applyFill="1" applyBorder="1" applyAlignment="1">
      <alignment horizontal="right" vertical="center"/>
    </xf>
    <xf numFmtId="0" fontId="28" fillId="3" borderId="26" xfId="1" applyFont="1" applyFill="1" applyBorder="1" applyAlignment="1">
      <alignment horizontal="center"/>
    </xf>
    <xf numFmtId="0" fontId="8" fillId="3" borderId="28" xfId="1" applyFont="1" applyFill="1" applyBorder="1" applyAlignment="1">
      <alignment horizontal="center" vertical="center"/>
    </xf>
    <xf numFmtId="0" fontId="5" fillId="0" borderId="14" xfId="1" applyFont="1" applyFill="1" applyBorder="1"/>
    <xf numFmtId="0" fontId="8" fillId="0" borderId="16" xfId="2" applyFont="1" applyFill="1" applyBorder="1" applyAlignment="1">
      <alignment horizontal="center"/>
    </xf>
    <xf numFmtId="0" fontId="10" fillId="0" borderId="45" xfId="1" applyFont="1" applyFill="1" applyBorder="1" applyAlignment="1">
      <alignment horizontal="right" vertical="center"/>
    </xf>
    <xf numFmtId="0" fontId="10" fillId="0" borderId="17" xfId="1" applyFont="1" applyFill="1" applyBorder="1" applyAlignment="1">
      <alignment horizontal="right" vertical="center"/>
    </xf>
    <xf numFmtId="0" fontId="10" fillId="0" borderId="19" xfId="1" applyFont="1" applyFill="1" applyBorder="1" applyAlignment="1">
      <alignment horizontal="right"/>
    </xf>
    <xf numFmtId="0" fontId="10" fillId="0" borderId="0" xfId="1" applyFont="1" applyFill="1" applyBorder="1" applyAlignment="1">
      <alignment horizontal="center"/>
    </xf>
    <xf numFmtId="0" fontId="2" fillId="0" borderId="0" xfId="1" applyFill="1"/>
    <xf numFmtId="0" fontId="5" fillId="0" borderId="20" xfId="2" applyFont="1" applyFill="1" applyBorder="1" applyAlignment="1"/>
    <xf numFmtId="0" fontId="8" fillId="0" borderId="22" xfId="2" applyFont="1" applyFill="1" applyBorder="1" applyAlignment="1">
      <alignment horizontal="center"/>
    </xf>
    <xf numFmtId="0" fontId="10" fillId="0" borderId="50" xfId="1" applyFont="1" applyFill="1" applyBorder="1" applyAlignment="1">
      <alignment horizontal="right" vertical="center"/>
    </xf>
    <xf numFmtId="0" fontId="10" fillId="0" borderId="24" xfId="1" applyFont="1" applyFill="1" applyBorder="1" applyAlignment="1">
      <alignment horizontal="right" vertical="center"/>
    </xf>
    <xf numFmtId="0" fontId="10" fillId="0" borderId="25" xfId="1" applyFont="1" applyFill="1" applyBorder="1" applyAlignment="1">
      <alignment horizontal="right"/>
    </xf>
    <xf numFmtId="0" fontId="5" fillId="0" borderId="26" xfId="2" applyFont="1" applyFill="1" applyBorder="1" applyAlignment="1"/>
    <xf numFmtId="0" fontId="8" fillId="0" borderId="28" xfId="2" applyFont="1" applyFill="1" applyBorder="1" applyAlignment="1">
      <alignment horizontal="center"/>
    </xf>
    <xf numFmtId="0" fontId="8" fillId="0" borderId="55" xfId="1" applyFont="1" applyFill="1" applyBorder="1" applyAlignment="1">
      <alignment horizontal="right" vertical="center"/>
    </xf>
    <xf numFmtId="0" fontId="8" fillId="0" borderId="31" xfId="1" applyFont="1" applyFill="1" applyBorder="1" applyAlignment="1">
      <alignment horizontal="right" vertical="center"/>
    </xf>
    <xf numFmtId="0" fontId="8" fillId="0" borderId="7" xfId="1" applyFont="1" applyFill="1" applyBorder="1" applyAlignment="1">
      <alignment horizontal="right" vertical="center"/>
    </xf>
    <xf numFmtId="0" fontId="10" fillId="0" borderId="23" xfId="1" applyFont="1" applyFill="1" applyBorder="1" applyAlignment="1">
      <alignment horizontal="right" vertical="center"/>
    </xf>
    <xf numFmtId="0" fontId="5" fillId="0" borderId="20" xfId="2" applyFont="1" applyFill="1" applyBorder="1" applyAlignment="1">
      <alignment horizontal="left"/>
    </xf>
    <xf numFmtId="0" fontId="5" fillId="0" borderId="26" xfId="2" applyFont="1" applyFill="1" applyBorder="1" applyAlignment="1">
      <alignment horizontal="left"/>
    </xf>
    <xf numFmtId="0" fontId="8" fillId="0" borderId="32" xfId="1" applyFont="1" applyFill="1" applyBorder="1" applyAlignment="1">
      <alignment horizontal="right"/>
    </xf>
    <xf numFmtId="0" fontId="10" fillId="0" borderId="35" xfId="1" applyFont="1" applyFill="1" applyBorder="1" applyAlignment="1">
      <alignment horizontal="right" vertical="center"/>
    </xf>
    <xf numFmtId="0" fontId="10" fillId="0" borderId="38" xfId="1" applyFont="1" applyFill="1" applyBorder="1" applyAlignment="1">
      <alignment horizontal="right" vertical="center"/>
    </xf>
    <xf numFmtId="0" fontId="10" fillId="0" borderId="41" xfId="1" applyFont="1" applyFill="1" applyBorder="1" applyAlignment="1">
      <alignment horizontal="right"/>
    </xf>
    <xf numFmtId="0" fontId="10" fillId="0" borderId="24" xfId="1" applyFont="1" applyFill="1" applyBorder="1" applyAlignment="1">
      <alignment horizontal="right"/>
    </xf>
    <xf numFmtId="0" fontId="8" fillId="0" borderId="29" xfId="1" applyFont="1" applyFill="1" applyBorder="1" applyAlignment="1">
      <alignment horizontal="right"/>
    </xf>
    <xf numFmtId="0" fontId="10" fillId="0" borderId="30" xfId="1" applyFont="1" applyFill="1" applyBorder="1" applyAlignment="1">
      <alignment horizontal="right"/>
    </xf>
    <xf numFmtId="0" fontId="8" fillId="0" borderId="23" xfId="1" applyFont="1" applyFill="1" applyBorder="1" applyAlignment="1">
      <alignment horizontal="right" vertical="center"/>
    </xf>
    <xf numFmtId="0" fontId="10" fillId="0" borderId="31" xfId="1" applyFont="1" applyFill="1" applyBorder="1" applyAlignment="1">
      <alignment horizontal="right" vertical="center"/>
    </xf>
    <xf numFmtId="0" fontId="8" fillId="0" borderId="39" xfId="2" applyFont="1" applyFill="1" applyBorder="1" applyAlignment="1">
      <alignment horizontal="center"/>
    </xf>
    <xf numFmtId="0" fontId="9" fillId="0" borderId="0" xfId="1" applyFont="1" applyFill="1" applyBorder="1" applyAlignment="1"/>
    <xf numFmtId="0" fontId="8" fillId="0" borderId="45" xfId="1" applyFont="1" applyFill="1" applyBorder="1" applyAlignment="1">
      <alignment horizontal="right" vertical="center"/>
    </xf>
    <xf numFmtId="0" fontId="8" fillId="0" borderId="17" xfId="1" applyFont="1" applyFill="1" applyBorder="1" applyAlignment="1">
      <alignment horizontal="right" vertical="center"/>
    </xf>
    <xf numFmtId="0" fontId="8" fillId="0" borderId="35" xfId="1" applyFont="1" applyFill="1" applyBorder="1" applyAlignment="1">
      <alignment horizontal="right" vertical="center"/>
    </xf>
    <xf numFmtId="0" fontId="8" fillId="0" borderId="50" xfId="1" applyFont="1" applyFill="1" applyBorder="1" applyAlignment="1">
      <alignment horizontal="right" vertical="center"/>
    </xf>
    <xf numFmtId="0" fontId="8" fillId="0" borderId="38" xfId="1" applyFont="1" applyFill="1" applyBorder="1" applyAlignment="1">
      <alignment horizontal="right" vertical="center"/>
    </xf>
    <xf numFmtId="0" fontId="10" fillId="0" borderId="0" xfId="1" applyFont="1" applyFill="1" applyBorder="1"/>
    <xf numFmtId="0" fontId="8" fillId="3" borderId="16" xfId="2" applyFont="1" applyFill="1" applyBorder="1" applyAlignment="1">
      <alignment horizontal="center"/>
    </xf>
    <xf numFmtId="0" fontId="8" fillId="3" borderId="17" xfId="1" applyFont="1" applyFill="1" applyBorder="1" applyAlignment="1">
      <alignment horizontal="right"/>
    </xf>
    <xf numFmtId="0" fontId="10" fillId="27" borderId="0" xfId="1" applyFont="1" applyFill="1" applyBorder="1"/>
    <xf numFmtId="0" fontId="29" fillId="3" borderId="20" xfId="2" applyFont="1" applyFill="1" applyBorder="1" applyAlignment="1"/>
    <xf numFmtId="0" fontId="8" fillId="3" borderId="22" xfId="2" applyFont="1" applyFill="1" applyBorder="1" applyAlignment="1">
      <alignment horizontal="center"/>
    </xf>
    <xf numFmtId="0" fontId="8" fillId="3" borderId="42" xfId="1" applyFont="1" applyFill="1" applyBorder="1" applyAlignment="1">
      <alignment horizontal="right"/>
    </xf>
    <xf numFmtId="0" fontId="8" fillId="3" borderId="24" xfId="1" applyFont="1" applyFill="1" applyBorder="1" applyAlignment="1">
      <alignment horizontal="right"/>
    </xf>
    <xf numFmtId="0" fontId="8" fillId="3" borderId="25" xfId="1" applyFont="1" applyFill="1" applyBorder="1" applyAlignment="1">
      <alignment horizontal="right"/>
    </xf>
    <xf numFmtId="0" fontId="5" fillId="3" borderId="20" xfId="2" applyFont="1" applyFill="1" applyBorder="1" applyAlignment="1"/>
    <xf numFmtId="0" fontId="5" fillId="3" borderId="20" xfId="2" applyFont="1" applyFill="1" applyBorder="1" applyAlignment="1">
      <alignment horizontal="left"/>
    </xf>
    <xf numFmtId="0" fontId="5" fillId="3" borderId="26" xfId="2" applyFont="1" applyFill="1" applyBorder="1" applyAlignment="1"/>
    <xf numFmtId="0" fontId="8" fillId="3" borderId="28" xfId="2" applyFont="1" applyFill="1" applyBorder="1" applyAlignment="1">
      <alignment horizontal="center"/>
    </xf>
    <xf numFmtId="0" fontId="8" fillId="3" borderId="32" xfId="1" applyFont="1" applyFill="1" applyBorder="1" applyAlignment="1">
      <alignment horizontal="right"/>
    </xf>
    <xf numFmtId="0" fontId="5" fillId="0" borderId="37" xfId="1" applyFont="1" applyFill="1" applyBorder="1"/>
    <xf numFmtId="0" fontId="5" fillId="0" borderId="53" xfId="2" applyFont="1" applyFill="1" applyBorder="1" applyAlignment="1"/>
    <xf numFmtId="0" fontId="8" fillId="0" borderId="70" xfId="2" applyFont="1" applyFill="1" applyBorder="1" applyAlignment="1">
      <alignment horizontal="center"/>
    </xf>
    <xf numFmtId="0" fontId="5" fillId="3" borderId="37" xfId="1" applyFont="1" applyFill="1" applyBorder="1" applyAlignment="1">
      <alignment horizontal="center"/>
    </xf>
    <xf numFmtId="0" fontId="8" fillId="3" borderId="48" xfId="2" applyFont="1" applyFill="1" applyBorder="1" applyAlignment="1">
      <alignment horizontal="center"/>
    </xf>
    <xf numFmtId="0" fontId="8" fillId="3" borderId="45" xfId="1" applyFont="1" applyFill="1" applyBorder="1" applyAlignment="1">
      <alignment horizontal="right" vertical="center"/>
    </xf>
    <xf numFmtId="0" fontId="8" fillId="3" borderId="35" xfId="1" applyFont="1" applyFill="1" applyBorder="1" applyAlignment="1">
      <alignment horizontal="right" vertical="center"/>
    </xf>
    <xf numFmtId="0" fontId="5" fillId="3" borderId="20" xfId="1" applyFont="1" applyFill="1" applyBorder="1" applyAlignment="1">
      <alignment horizontal="center"/>
    </xf>
    <xf numFmtId="0" fontId="8" fillId="3" borderId="50" xfId="1" applyFont="1" applyFill="1" applyBorder="1" applyAlignment="1">
      <alignment horizontal="right" vertical="center"/>
    </xf>
    <xf numFmtId="0" fontId="8" fillId="3" borderId="23" xfId="1" applyFont="1" applyFill="1" applyBorder="1" applyAlignment="1">
      <alignment horizontal="right" vertical="center"/>
    </xf>
    <xf numFmtId="0" fontId="8" fillId="3" borderId="38" xfId="1" applyFont="1" applyFill="1" applyBorder="1" applyAlignment="1">
      <alignment horizontal="right" vertical="center"/>
    </xf>
    <xf numFmtId="0" fontId="5" fillId="3" borderId="26" xfId="1" applyFont="1" applyFill="1" applyBorder="1" applyAlignment="1">
      <alignment horizontal="center"/>
    </xf>
    <xf numFmtId="0" fontId="8" fillId="3" borderId="55" xfId="1" applyFont="1" applyFill="1" applyBorder="1" applyAlignment="1">
      <alignment horizontal="right" vertical="center"/>
    </xf>
    <xf numFmtId="0" fontId="8" fillId="3" borderId="31" xfId="1" applyFont="1" applyFill="1" applyBorder="1" applyAlignment="1">
      <alignment horizontal="right" vertical="center"/>
    </xf>
    <xf numFmtId="0" fontId="8" fillId="3" borderId="7" xfId="1" applyFont="1" applyFill="1" applyBorder="1" applyAlignment="1">
      <alignment horizontal="right" vertical="center"/>
    </xf>
    <xf numFmtId="0" fontId="5" fillId="0" borderId="14" xfId="1" applyFont="1" applyBorder="1"/>
    <xf numFmtId="0" fontId="8" fillId="27" borderId="13" xfId="2" applyFont="1" applyFill="1" applyBorder="1" applyAlignment="1">
      <alignment horizontal="center"/>
    </xf>
    <xf numFmtId="0" fontId="5" fillId="0" borderId="20" xfId="2" applyFont="1" applyBorder="1" applyAlignment="1"/>
    <xf numFmtId="0" fontId="8" fillId="27" borderId="22" xfId="2" applyFont="1" applyFill="1" applyBorder="1" applyAlignment="1">
      <alignment horizontal="center"/>
    </xf>
    <xf numFmtId="0" fontId="5" fillId="0" borderId="26" xfId="2" applyFont="1" applyBorder="1" applyAlignment="1"/>
    <xf numFmtId="0" fontId="8" fillId="27" borderId="28" xfId="2" applyFont="1" applyFill="1" applyBorder="1" applyAlignment="1">
      <alignment horizontal="center"/>
    </xf>
    <xf numFmtId="0" fontId="2" fillId="0" borderId="20" xfId="2" applyFont="1" applyBorder="1" applyAlignment="1"/>
    <xf numFmtId="0" fontId="8" fillId="0" borderId="67" xfId="1" applyFont="1" applyFill="1" applyBorder="1" applyAlignment="1">
      <alignment horizontal="right" vertical="center"/>
    </xf>
    <xf numFmtId="0" fontId="5" fillId="0" borderId="37" xfId="1" applyFont="1" applyBorder="1"/>
    <xf numFmtId="0" fontId="8" fillId="27" borderId="1" xfId="2" applyFont="1" applyFill="1" applyBorder="1" applyAlignment="1">
      <alignment horizontal="center"/>
    </xf>
    <xf numFmtId="0" fontId="10" fillId="0" borderId="18" xfId="1" applyFont="1" applyFill="1" applyBorder="1" applyAlignment="1">
      <alignment horizontal="right" vertical="center"/>
    </xf>
    <xf numFmtId="0" fontId="10" fillId="0" borderId="19" xfId="1" applyFont="1" applyFill="1" applyBorder="1" applyAlignment="1">
      <alignment horizontal="right" vertical="center"/>
    </xf>
    <xf numFmtId="0" fontId="8" fillId="27" borderId="20" xfId="2" applyFont="1" applyFill="1" applyBorder="1" applyAlignment="1">
      <alignment horizontal="center"/>
    </xf>
    <xf numFmtId="0" fontId="10" fillId="0" borderId="46" xfId="1" applyFont="1" applyFill="1" applyBorder="1" applyAlignment="1">
      <alignment horizontal="right" vertical="center"/>
    </xf>
    <xf numFmtId="0" fontId="10" fillId="27" borderId="24" xfId="1" applyFont="1" applyFill="1" applyBorder="1" applyAlignment="1">
      <alignment horizontal="right" vertical="center"/>
    </xf>
    <xf numFmtId="0" fontId="10" fillId="27" borderId="25" xfId="1" applyFont="1" applyFill="1" applyBorder="1" applyAlignment="1">
      <alignment horizontal="right"/>
    </xf>
    <xf numFmtId="0" fontId="5" fillId="0" borderId="20" xfId="2" applyFont="1" applyBorder="1" applyAlignment="1">
      <alignment horizontal="center"/>
    </xf>
    <xf numFmtId="0" fontId="5" fillId="0" borderId="53" xfId="2" applyFont="1" applyBorder="1" applyAlignment="1"/>
    <xf numFmtId="0" fontId="8" fillId="27" borderId="26" xfId="2" applyFont="1" applyFill="1" applyBorder="1" applyAlignment="1">
      <alignment horizontal="center"/>
    </xf>
    <xf numFmtId="0" fontId="8" fillId="27" borderId="71" xfId="1" applyFont="1" applyFill="1" applyBorder="1" applyAlignment="1">
      <alignment horizontal="right" vertical="center"/>
    </xf>
    <xf numFmtId="0" fontId="8" fillId="27" borderId="51" xfId="1" applyFont="1" applyFill="1" applyBorder="1" applyAlignment="1">
      <alignment horizontal="right" vertical="center"/>
    </xf>
    <xf numFmtId="0" fontId="8" fillId="27" borderId="52" xfId="1" applyFont="1" applyFill="1" applyBorder="1" applyAlignment="1">
      <alignment horizontal="right" vertical="center"/>
    </xf>
    <xf numFmtId="0" fontId="10" fillId="0" borderId="25" xfId="1" applyFont="1" applyFill="1" applyBorder="1" applyAlignment="1">
      <alignment horizontal="right" vertical="center"/>
    </xf>
    <xf numFmtId="0" fontId="8" fillId="0" borderId="71" xfId="1" applyFont="1" applyFill="1" applyBorder="1" applyAlignment="1">
      <alignment horizontal="right" vertical="center"/>
    </xf>
    <xf numFmtId="0" fontId="8" fillId="0" borderId="51" xfId="1" applyFont="1" applyFill="1" applyBorder="1" applyAlignment="1">
      <alignment horizontal="right" vertical="center"/>
    </xf>
    <xf numFmtId="0" fontId="8" fillId="0" borderId="52" xfId="1" applyFont="1" applyFill="1" applyBorder="1" applyAlignment="1">
      <alignment horizontal="right" vertical="center"/>
    </xf>
    <xf numFmtId="0" fontId="9" fillId="27" borderId="0" xfId="1" applyFont="1" applyFill="1" applyBorder="1"/>
    <xf numFmtId="0" fontId="8" fillId="0" borderId="71" xfId="1" applyFont="1" applyBorder="1" applyAlignment="1">
      <alignment horizontal="right"/>
    </xf>
    <xf numFmtId="0" fontId="8" fillId="0" borderId="51" xfId="1" applyFont="1" applyBorder="1" applyAlignment="1">
      <alignment horizontal="right"/>
    </xf>
    <xf numFmtId="0" fontId="8" fillId="0" borderId="52" xfId="1" applyFont="1" applyBorder="1" applyAlignment="1">
      <alignment horizontal="right"/>
    </xf>
    <xf numFmtId="0" fontId="8" fillId="0" borderId="18" xfId="1" applyFont="1" applyFill="1" applyBorder="1" applyAlignment="1">
      <alignment horizontal="right" vertical="center"/>
    </xf>
    <xf numFmtId="0" fontId="8" fillId="0" borderId="19" xfId="1" applyFont="1" applyFill="1" applyBorder="1" applyAlignment="1">
      <alignment horizontal="right" vertical="center"/>
    </xf>
    <xf numFmtId="0" fontId="8" fillId="0" borderId="46" xfId="1" applyFont="1" applyFill="1" applyBorder="1" applyAlignment="1">
      <alignment horizontal="right" vertical="center"/>
    </xf>
    <xf numFmtId="0" fontId="8" fillId="0" borderId="24" xfId="1" applyFont="1" applyFill="1" applyBorder="1" applyAlignment="1">
      <alignment horizontal="right" vertical="center"/>
    </xf>
    <xf numFmtId="0" fontId="8" fillId="0" borderId="25" xfId="1" applyFont="1" applyFill="1" applyBorder="1" applyAlignment="1">
      <alignment horizontal="right" vertical="center"/>
    </xf>
    <xf numFmtId="0" fontId="8" fillId="0" borderId="47" xfId="1" applyFont="1" applyFill="1" applyBorder="1" applyAlignment="1">
      <alignment horizontal="right" vertical="center"/>
    </xf>
    <xf numFmtId="0" fontId="8" fillId="0" borderId="29" xfId="1" applyFont="1" applyFill="1" applyBorder="1" applyAlignment="1">
      <alignment horizontal="right" vertical="center"/>
    </xf>
    <xf numFmtId="0" fontId="8" fillId="0" borderId="30" xfId="1" applyFont="1" applyFill="1" applyBorder="1" applyAlignment="1">
      <alignment horizontal="right" vertical="center"/>
    </xf>
    <xf numFmtId="0" fontId="5" fillId="0" borderId="16" xfId="1" applyFont="1" applyBorder="1"/>
    <xf numFmtId="0" fontId="8" fillId="27" borderId="3" xfId="2" applyFont="1" applyFill="1" applyBorder="1" applyAlignment="1">
      <alignment horizontal="center"/>
    </xf>
    <xf numFmtId="0" fontId="5" fillId="0" borderId="22" xfId="2" applyFont="1" applyBorder="1" applyAlignment="1"/>
    <xf numFmtId="0" fontId="8" fillId="27" borderId="34" xfId="2" applyFont="1" applyFill="1" applyBorder="1" applyAlignment="1">
      <alignment horizontal="center"/>
    </xf>
    <xf numFmtId="0" fontId="5" fillId="0" borderId="22" xfId="2" applyFont="1" applyBorder="1" applyAlignment="1">
      <alignment horizontal="left"/>
    </xf>
    <xf numFmtId="0" fontId="27" fillId="0" borderId="28" xfId="1" applyFont="1" applyBorder="1"/>
    <xf numFmtId="0" fontId="8" fillId="27" borderId="33" xfId="2" applyFont="1" applyFill="1" applyBorder="1" applyAlignment="1">
      <alignment horizontal="center"/>
    </xf>
    <xf numFmtId="0" fontId="8" fillId="27" borderId="43" xfId="1" applyFont="1" applyFill="1" applyBorder="1" applyAlignment="1">
      <alignment horizontal="right" vertical="center"/>
    </xf>
    <xf numFmtId="0" fontId="28" fillId="0" borderId="4" xfId="1" applyFont="1" applyBorder="1"/>
    <xf numFmtId="0" fontId="10" fillId="27" borderId="24" xfId="1" applyFont="1" applyFill="1" applyBorder="1" applyAlignment="1">
      <alignment horizontal="right"/>
    </xf>
    <xf numFmtId="0" fontId="8" fillId="27" borderId="47" xfId="1" applyFont="1" applyFill="1" applyBorder="1" applyAlignment="1">
      <alignment horizontal="right" vertical="center"/>
    </xf>
    <xf numFmtId="0" fontId="8" fillId="27" borderId="29" xfId="1" applyFont="1" applyFill="1" applyBorder="1" applyAlignment="1">
      <alignment horizontal="right" vertical="center"/>
    </xf>
    <xf numFmtId="0" fontId="8" fillId="27" borderId="30" xfId="1" applyFont="1" applyFill="1" applyBorder="1" applyAlignment="1">
      <alignment horizontal="right" vertical="center"/>
    </xf>
    <xf numFmtId="0" fontId="5" fillId="0" borderId="36" xfId="1" applyFont="1" applyBorder="1"/>
    <xf numFmtId="0" fontId="5" fillId="0" borderId="72" xfId="1" applyFont="1" applyBorder="1"/>
    <xf numFmtId="0" fontId="8" fillId="27" borderId="14" xfId="2" applyFont="1" applyFill="1" applyBorder="1" applyAlignment="1">
      <alignment horizontal="center"/>
    </xf>
    <xf numFmtId="0" fontId="5" fillId="0" borderId="73" xfId="1" applyFont="1" applyBorder="1"/>
    <xf numFmtId="0" fontId="10" fillId="0" borderId="47" xfId="1" applyFont="1" applyFill="1" applyBorder="1" applyAlignment="1">
      <alignment horizontal="right" vertical="center"/>
    </xf>
    <xf numFmtId="0" fontId="10" fillId="0" borderId="29" xfId="1" applyFont="1" applyFill="1" applyBorder="1" applyAlignment="1">
      <alignment horizontal="right" vertical="center"/>
    </xf>
    <xf numFmtId="0" fontId="10" fillId="0" borderId="30" xfId="1" applyFont="1" applyFill="1" applyBorder="1" applyAlignment="1">
      <alignment horizontal="right" vertical="center"/>
    </xf>
    <xf numFmtId="0" fontId="8" fillId="27" borderId="48" xfId="2" applyFont="1" applyFill="1" applyBorder="1" applyAlignment="1">
      <alignment horizontal="center"/>
    </xf>
    <xf numFmtId="0" fontId="5" fillId="0" borderId="53" xfId="2" applyFont="1" applyBorder="1" applyAlignment="1">
      <alignment horizontal="left"/>
    </xf>
    <xf numFmtId="0" fontId="5" fillId="0" borderId="26" xfId="2" applyFont="1" applyBorder="1" applyAlignment="1">
      <alignment horizontal="left"/>
    </xf>
    <xf numFmtId="0" fontId="8" fillId="27" borderId="32" xfId="1" applyFont="1" applyFill="1" applyBorder="1" applyAlignment="1">
      <alignment horizontal="right" vertical="center"/>
    </xf>
    <xf numFmtId="0" fontId="8" fillId="27" borderId="70" xfId="2" applyFont="1" applyFill="1" applyBorder="1" applyAlignment="1">
      <alignment horizontal="center"/>
    </xf>
    <xf numFmtId="0" fontId="8" fillId="27" borderId="43" xfId="1" applyFont="1" applyFill="1" applyBorder="1" applyAlignment="1">
      <alignment horizontal="right"/>
    </xf>
    <xf numFmtId="0" fontId="28" fillId="3" borderId="20" xfId="1" applyFont="1" applyFill="1" applyBorder="1" applyAlignment="1"/>
    <xf numFmtId="0" fontId="28" fillId="3" borderId="26" xfId="1" applyFont="1" applyFill="1" applyBorder="1" applyAlignment="1"/>
    <xf numFmtId="0" fontId="8" fillId="3" borderId="28" xfId="1" applyFont="1" applyFill="1" applyBorder="1" applyAlignment="1">
      <alignment horizontal="center"/>
    </xf>
    <xf numFmtId="0" fontId="8" fillId="3" borderId="32" xfId="1" applyFont="1" applyFill="1" applyBorder="1" applyAlignment="1">
      <alignment horizontal="right" vertical="center"/>
    </xf>
    <xf numFmtId="0" fontId="3" fillId="29" borderId="18" xfId="1" applyFont="1" applyFill="1" applyBorder="1" applyAlignment="1">
      <alignment horizontal="center"/>
    </xf>
    <xf numFmtId="0" fontId="3" fillId="29" borderId="19" xfId="1" applyFont="1" applyFill="1" applyBorder="1" applyAlignment="1">
      <alignment horizontal="center"/>
    </xf>
    <xf numFmtId="0" fontId="3" fillId="29" borderId="24" xfId="1" applyFont="1" applyFill="1" applyBorder="1" applyAlignment="1">
      <alignment horizontal="center"/>
    </xf>
    <xf numFmtId="0" fontId="3" fillId="29" borderId="25" xfId="1" applyFont="1" applyFill="1" applyBorder="1" applyAlignment="1">
      <alignment horizontal="center"/>
    </xf>
    <xf numFmtId="0" fontId="3" fillId="29" borderId="20" xfId="2" applyFont="1" applyFill="1" applyBorder="1" applyAlignment="1">
      <alignment horizontal="left"/>
    </xf>
    <xf numFmtId="0" fontId="3" fillId="29" borderId="21" xfId="2" applyFont="1" applyFill="1" applyBorder="1" applyAlignment="1">
      <alignment horizontal="left"/>
    </xf>
    <xf numFmtId="0" fontId="3" fillId="29" borderId="37" xfId="2" applyFont="1" applyFill="1" applyBorder="1" applyAlignment="1">
      <alignment horizontal="left"/>
    </xf>
    <xf numFmtId="0" fontId="3" fillId="29" borderId="49" xfId="2" applyFont="1" applyFill="1" applyBorder="1" applyAlignment="1">
      <alignment horizontal="left"/>
    </xf>
    <xf numFmtId="0" fontId="31" fillId="0" borderId="25" xfId="1" applyFont="1" applyBorder="1"/>
    <xf numFmtId="0" fontId="9" fillId="0" borderId="51" xfId="1" applyFont="1" applyBorder="1"/>
    <xf numFmtId="0" fontId="31" fillId="0" borderId="52" xfId="1" applyFont="1" applyBorder="1"/>
    <xf numFmtId="0" fontId="9" fillId="0" borderId="29" xfId="1" applyFont="1" applyBorder="1"/>
    <xf numFmtId="0" fontId="31" fillId="0" borderId="30" xfId="1" applyFont="1" applyBorder="1"/>
    <xf numFmtId="0" fontId="3" fillId="29" borderId="14" xfId="1" applyFont="1" applyFill="1" applyBorder="1" applyAlignment="1">
      <alignment horizontal="center" vertical="center"/>
    </xf>
    <xf numFmtId="0" fontId="3" fillId="29" borderId="20" xfId="1" applyFont="1" applyFill="1" applyBorder="1" applyAlignment="1">
      <alignment horizontal="center" vertical="center"/>
    </xf>
    <xf numFmtId="0" fontId="9" fillId="0" borderId="30" xfId="1" applyFont="1" applyBorder="1"/>
    <xf numFmtId="0" fontId="9" fillId="0" borderId="52" xfId="1" applyFont="1" applyBorder="1"/>
    <xf numFmtId="0" fontId="3" fillId="0" borderId="53" xfId="2" applyFont="1" applyBorder="1" applyAlignment="1">
      <alignment horizontal="center"/>
    </xf>
    <xf numFmtId="0" fontId="3" fillId="0" borderId="44" xfId="2" applyFont="1" applyBorder="1" applyAlignment="1">
      <alignment horizontal="center"/>
    </xf>
    <xf numFmtId="0" fontId="3" fillId="0" borderId="70" xfId="1" applyFont="1" applyBorder="1" applyAlignment="1">
      <alignment horizontal="center" vertical="center"/>
    </xf>
    <xf numFmtId="0" fontId="3" fillId="0" borderId="53" xfId="2" applyFont="1" applyFill="1" applyBorder="1" applyAlignment="1">
      <alignment horizontal="left"/>
    </xf>
    <xf numFmtId="0" fontId="3" fillId="0" borderId="54" xfId="2" applyFont="1" applyFill="1" applyBorder="1" applyAlignment="1">
      <alignment horizontal="left"/>
    </xf>
    <xf numFmtId="49" fontId="9" fillId="0" borderId="24" xfId="1" applyNumberFormat="1" applyFont="1" applyBorder="1" applyAlignment="1">
      <alignment horizontal="right" vertical="center"/>
    </xf>
    <xf numFmtId="0" fontId="7" fillId="28" borderId="0" xfId="1" applyFont="1" applyFill="1"/>
    <xf numFmtId="0" fontId="27" fillId="28" borderId="0" xfId="1" applyFont="1" applyFill="1"/>
    <xf numFmtId="0" fontId="27" fillId="0" borderId="64" xfId="1" applyFont="1" applyBorder="1"/>
    <xf numFmtId="0" fontId="27" fillId="0" borderId="65" xfId="1" applyFont="1" applyBorder="1"/>
    <xf numFmtId="0" fontId="27" fillId="0" borderId="66" xfId="1" applyFont="1" applyBorder="1"/>
    <xf numFmtId="0" fontId="27" fillId="0" borderId="67" xfId="1" applyFont="1" applyBorder="1"/>
    <xf numFmtId="0" fontId="27" fillId="0" borderId="68" xfId="1" applyFont="1" applyBorder="1" applyAlignment="1">
      <alignment horizontal="center"/>
    </xf>
    <xf numFmtId="0" fontId="27" fillId="0" borderId="68" xfId="1" applyFont="1" applyBorder="1"/>
    <xf numFmtId="0" fontId="27" fillId="0" borderId="69" xfId="1" applyFont="1" applyBorder="1" applyAlignment="1">
      <alignment horizontal="center"/>
    </xf>
    <xf numFmtId="0" fontId="27" fillId="0" borderId="67" xfId="1" applyFont="1" applyBorder="1" applyAlignment="1">
      <alignment horizontal="center"/>
    </xf>
    <xf numFmtId="0" fontId="7" fillId="27" borderId="13" xfId="1" applyFont="1" applyFill="1" applyBorder="1" applyAlignment="1">
      <alignment horizontal="center"/>
    </xf>
    <xf numFmtId="0" fontId="27" fillId="0" borderId="64" xfId="1" applyFont="1" applyBorder="1" applyAlignment="1">
      <alignment horizontal="center"/>
    </xf>
    <xf numFmtId="0" fontId="27" fillId="0" borderId="65" xfId="1" applyFont="1" applyBorder="1" applyAlignment="1">
      <alignment horizontal="center"/>
    </xf>
    <xf numFmtId="0" fontId="27" fillId="0" borderId="66" xfId="1" applyFont="1" applyBorder="1" applyAlignment="1">
      <alignment horizontal="center"/>
    </xf>
    <xf numFmtId="0" fontId="5" fillId="29" borderId="14" xfId="1" applyFont="1" applyFill="1" applyBorder="1"/>
    <xf numFmtId="0" fontId="8" fillId="29" borderId="16" xfId="1" applyFont="1" applyFill="1" applyBorder="1" applyAlignment="1">
      <alignment horizontal="center" vertical="center"/>
    </xf>
    <xf numFmtId="0" fontId="8" fillId="29" borderId="45" xfId="1" applyFont="1" applyFill="1" applyBorder="1" applyAlignment="1">
      <alignment horizontal="right" vertical="center"/>
    </xf>
    <xf numFmtId="0" fontId="8" fillId="29" borderId="17" xfId="1" applyFont="1" applyFill="1" applyBorder="1" applyAlignment="1">
      <alignment horizontal="right" vertical="center"/>
    </xf>
    <xf numFmtId="0" fontId="8" fillId="29" borderId="35" xfId="1" applyFont="1" applyFill="1" applyBorder="1" applyAlignment="1">
      <alignment horizontal="right" vertical="center"/>
    </xf>
    <xf numFmtId="0" fontId="28" fillId="29" borderId="20" xfId="1" applyFont="1" applyFill="1" applyBorder="1" applyAlignment="1">
      <alignment horizontal="center"/>
    </xf>
    <xf numFmtId="0" fontId="8" fillId="29" borderId="22" xfId="1" applyFont="1" applyFill="1" applyBorder="1" applyAlignment="1">
      <alignment horizontal="center" vertical="center"/>
    </xf>
    <xf numFmtId="0" fontId="8" fillId="29" borderId="46" xfId="1" applyFont="1" applyFill="1" applyBorder="1" applyAlignment="1">
      <alignment horizontal="right" vertical="center"/>
    </xf>
    <xf numFmtId="0" fontId="8" fillId="29" borderId="42" xfId="1" applyFont="1" applyFill="1" applyBorder="1" applyAlignment="1">
      <alignment horizontal="right" vertical="center"/>
    </xf>
    <xf numFmtId="0" fontId="8" fillId="29" borderId="34" xfId="1" applyFont="1" applyFill="1" applyBorder="1" applyAlignment="1">
      <alignment horizontal="right" vertical="center"/>
    </xf>
    <xf numFmtId="0" fontId="28" fillId="29" borderId="53" xfId="1" applyFont="1" applyFill="1" applyBorder="1" applyAlignment="1">
      <alignment horizontal="center"/>
    </xf>
    <xf numFmtId="0" fontId="8" fillId="29" borderId="28" xfId="1" applyFont="1" applyFill="1" applyBorder="1" applyAlignment="1">
      <alignment horizontal="center" vertical="center"/>
    </xf>
    <xf numFmtId="0" fontId="8" fillId="29" borderId="47" xfId="1" applyFont="1" applyFill="1" applyBorder="1" applyAlignment="1">
      <alignment horizontal="right" vertical="center"/>
    </xf>
    <xf numFmtId="0" fontId="8" fillId="29" borderId="32" xfId="1" applyFont="1" applyFill="1" applyBorder="1" applyAlignment="1">
      <alignment horizontal="right" vertical="center"/>
    </xf>
    <xf numFmtId="0" fontId="8" fillId="29" borderId="33" xfId="1" applyFont="1" applyFill="1" applyBorder="1" applyAlignment="1">
      <alignment horizontal="right" vertical="center"/>
    </xf>
    <xf numFmtId="0" fontId="5" fillId="0" borderId="39" xfId="2" applyFont="1" applyFill="1" applyBorder="1" applyAlignment="1">
      <alignment horizontal="center"/>
    </xf>
    <xf numFmtId="0" fontId="5" fillId="0" borderId="22" xfId="2" applyFont="1" applyFill="1" applyBorder="1" applyAlignment="1">
      <alignment horizontal="center"/>
    </xf>
    <xf numFmtId="0" fontId="10" fillId="0" borderId="67" xfId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horizontal="right" vertical="center"/>
    </xf>
    <xf numFmtId="0" fontId="5" fillId="0" borderId="28" xfId="2" applyFont="1" applyFill="1" applyBorder="1" applyAlignment="1">
      <alignment horizontal="center"/>
    </xf>
    <xf numFmtId="0" fontId="5" fillId="0" borderId="16" xfId="2" applyFont="1" applyFill="1" applyBorder="1" applyAlignment="1">
      <alignment horizontal="center"/>
    </xf>
    <xf numFmtId="0" fontId="5" fillId="29" borderId="16" xfId="2" applyFont="1" applyFill="1" applyBorder="1" applyAlignment="1">
      <alignment horizontal="center"/>
    </xf>
    <xf numFmtId="0" fontId="8" fillId="29" borderId="17" xfId="1" applyFont="1" applyFill="1" applyBorder="1" applyAlignment="1">
      <alignment horizontal="right"/>
    </xf>
    <xf numFmtId="0" fontId="29" fillId="29" borderId="20" xfId="2" applyFont="1" applyFill="1" applyBorder="1" applyAlignment="1"/>
    <xf numFmtId="0" fontId="5" fillId="29" borderId="22" xfId="2" applyFont="1" applyFill="1" applyBorder="1" applyAlignment="1">
      <alignment horizontal="center"/>
    </xf>
    <xf numFmtId="0" fontId="8" fillId="29" borderId="42" xfId="1" applyFont="1" applyFill="1" applyBorder="1" applyAlignment="1">
      <alignment horizontal="right"/>
    </xf>
    <xf numFmtId="0" fontId="8" fillId="29" borderId="24" xfId="1" applyFont="1" applyFill="1" applyBorder="1" applyAlignment="1">
      <alignment horizontal="right"/>
    </xf>
    <xf numFmtId="0" fontId="8" fillId="29" borderId="25" xfId="1" applyFont="1" applyFill="1" applyBorder="1" applyAlignment="1">
      <alignment horizontal="right"/>
    </xf>
    <xf numFmtId="0" fontId="5" fillId="29" borderId="20" xfId="2" applyFont="1" applyFill="1" applyBorder="1" applyAlignment="1"/>
    <xf numFmtId="0" fontId="5" fillId="29" borderId="20" xfId="2" applyFont="1" applyFill="1" applyBorder="1" applyAlignment="1">
      <alignment horizontal="left"/>
    </xf>
    <xf numFmtId="0" fontId="5" fillId="29" borderId="53" xfId="2" applyFont="1" applyFill="1" applyBorder="1" applyAlignment="1">
      <alignment horizontal="left"/>
    </xf>
    <xf numFmtId="0" fontId="8" fillId="29" borderId="43" xfId="1" applyFont="1" applyFill="1" applyBorder="1" applyAlignment="1">
      <alignment horizontal="right"/>
    </xf>
    <xf numFmtId="0" fontId="8" fillId="29" borderId="51" xfId="1" applyFont="1" applyFill="1" applyBorder="1" applyAlignment="1">
      <alignment horizontal="right"/>
    </xf>
    <xf numFmtId="0" fontId="8" fillId="29" borderId="52" xfId="1" applyFont="1" applyFill="1" applyBorder="1" applyAlignment="1">
      <alignment horizontal="right"/>
    </xf>
    <xf numFmtId="0" fontId="5" fillId="29" borderId="26" xfId="2" applyFont="1" applyFill="1" applyBorder="1" applyAlignment="1"/>
    <xf numFmtId="0" fontId="5" fillId="29" borderId="28" xfId="2" applyFont="1" applyFill="1" applyBorder="1" applyAlignment="1">
      <alignment horizontal="center"/>
    </xf>
    <xf numFmtId="0" fontId="8" fillId="29" borderId="32" xfId="1" applyFont="1" applyFill="1" applyBorder="1" applyAlignment="1">
      <alignment horizontal="right"/>
    </xf>
    <xf numFmtId="0" fontId="5" fillId="0" borderId="53" xfId="2" applyFont="1" applyFill="1" applyBorder="1" applyAlignment="1">
      <alignment horizontal="left"/>
    </xf>
    <xf numFmtId="0" fontId="5" fillId="0" borderId="70" xfId="2" applyFont="1" applyFill="1" applyBorder="1" applyAlignment="1">
      <alignment horizontal="center"/>
    </xf>
    <xf numFmtId="0" fontId="8" fillId="0" borderId="43" xfId="1" applyFont="1" applyFill="1" applyBorder="1" applyAlignment="1">
      <alignment horizontal="right"/>
    </xf>
    <xf numFmtId="0" fontId="5" fillId="29" borderId="14" xfId="1" applyFont="1" applyFill="1" applyBorder="1" applyAlignment="1">
      <alignment horizontal="left"/>
    </xf>
    <xf numFmtId="0" fontId="5" fillId="29" borderId="13" xfId="2" applyFont="1" applyFill="1" applyBorder="1" applyAlignment="1">
      <alignment horizontal="center"/>
    </xf>
    <xf numFmtId="0" fontId="5" fillId="29" borderId="17" xfId="1" applyFont="1" applyFill="1" applyBorder="1" applyAlignment="1">
      <alignment horizontal="right" vertical="center"/>
    </xf>
    <xf numFmtId="0" fontId="5" fillId="29" borderId="20" xfId="1" applyFont="1" applyFill="1" applyBorder="1" applyAlignment="1">
      <alignment horizontal="center"/>
    </xf>
    <xf numFmtId="0" fontId="5" fillId="29" borderId="42" xfId="1" applyFont="1" applyFill="1" applyBorder="1" applyAlignment="1">
      <alignment horizontal="right" vertical="center"/>
    </xf>
    <xf numFmtId="0" fontId="5" fillId="29" borderId="24" xfId="1" applyFont="1" applyFill="1" applyBorder="1" applyAlignment="1">
      <alignment horizontal="right"/>
    </xf>
    <xf numFmtId="0" fontId="5" fillId="29" borderId="25" xfId="1" applyFont="1" applyFill="1" applyBorder="1" applyAlignment="1">
      <alignment horizontal="right"/>
    </xf>
    <xf numFmtId="0" fontId="5" fillId="29" borderId="53" xfId="1" applyFont="1" applyFill="1" applyBorder="1" applyAlignment="1">
      <alignment horizontal="center"/>
    </xf>
    <xf numFmtId="0" fontId="5" fillId="29" borderId="43" xfId="1" applyFont="1" applyFill="1" applyBorder="1" applyAlignment="1">
      <alignment horizontal="right" vertical="center"/>
    </xf>
    <xf numFmtId="0" fontId="5" fillId="29" borderId="51" xfId="1" applyFont="1" applyFill="1" applyBorder="1" applyAlignment="1">
      <alignment horizontal="right"/>
    </xf>
    <xf numFmtId="0" fontId="5" fillId="29" borderId="52" xfId="1" applyFont="1" applyFill="1" applyBorder="1" applyAlignment="1">
      <alignment horizontal="right"/>
    </xf>
    <xf numFmtId="0" fontId="5" fillId="29" borderId="26" xfId="1" applyFont="1" applyFill="1" applyBorder="1" applyAlignment="1">
      <alignment horizontal="center"/>
    </xf>
    <xf numFmtId="0" fontId="5" fillId="29" borderId="32" xfId="1" applyFont="1" applyFill="1" applyBorder="1" applyAlignment="1">
      <alignment horizontal="right" vertical="center"/>
    </xf>
    <xf numFmtId="0" fontId="5" fillId="27" borderId="13" xfId="2" applyFont="1" applyFill="1" applyBorder="1" applyAlignment="1">
      <alignment horizontal="center"/>
    </xf>
    <xf numFmtId="0" fontId="5" fillId="27" borderId="22" xfId="2" applyFont="1" applyFill="1" applyBorder="1" applyAlignment="1">
      <alignment horizontal="center"/>
    </xf>
    <xf numFmtId="0" fontId="5" fillId="27" borderId="28" xfId="2" applyFont="1" applyFill="1" applyBorder="1" applyAlignment="1">
      <alignment horizontal="center"/>
    </xf>
    <xf numFmtId="0" fontId="8" fillId="27" borderId="32" xfId="1" applyFont="1" applyFill="1" applyBorder="1" applyAlignment="1">
      <alignment horizontal="right"/>
    </xf>
    <xf numFmtId="0" fontId="5" fillId="27" borderId="43" xfId="1" applyFont="1" applyFill="1" applyBorder="1" applyAlignment="1">
      <alignment horizontal="right"/>
    </xf>
    <xf numFmtId="0" fontId="5" fillId="27" borderId="1" xfId="2" applyFont="1" applyFill="1" applyBorder="1" applyAlignment="1">
      <alignment horizontal="center"/>
    </xf>
    <xf numFmtId="0" fontId="5" fillId="27" borderId="20" xfId="2" applyFont="1" applyFill="1" applyBorder="1" applyAlignment="1">
      <alignment horizontal="center"/>
    </xf>
    <xf numFmtId="0" fontId="10" fillId="0" borderId="24" xfId="1" applyFont="1" applyBorder="1" applyAlignment="1">
      <alignment horizontal="right"/>
    </xf>
    <xf numFmtId="0" fontId="10" fillId="0" borderId="25" xfId="1" applyFont="1" applyBorder="1" applyAlignment="1">
      <alignment horizontal="right"/>
    </xf>
    <xf numFmtId="0" fontId="5" fillId="27" borderId="26" xfId="2" applyFont="1" applyFill="1" applyBorder="1" applyAlignment="1">
      <alignment horizontal="center"/>
    </xf>
    <xf numFmtId="0" fontId="8" fillId="0" borderId="47" xfId="1" applyFont="1" applyBorder="1" applyAlignment="1">
      <alignment horizontal="right"/>
    </xf>
    <xf numFmtId="0" fontId="8" fillId="0" borderId="29" xfId="1" applyFont="1" applyBorder="1" applyAlignment="1">
      <alignment horizontal="right"/>
    </xf>
    <xf numFmtId="0" fontId="8" fillId="0" borderId="30" xfId="1" applyFont="1" applyBorder="1" applyAlignment="1">
      <alignment horizontal="right"/>
    </xf>
    <xf numFmtId="0" fontId="2" fillId="0" borderId="53" xfId="2" applyFont="1" applyBorder="1" applyAlignment="1"/>
    <xf numFmtId="0" fontId="5" fillId="27" borderId="70" xfId="2" applyFont="1" applyFill="1" applyBorder="1" applyAlignment="1">
      <alignment horizontal="center"/>
    </xf>
    <xf numFmtId="0" fontId="8" fillId="27" borderId="71" xfId="1" applyFont="1" applyFill="1" applyBorder="1" applyAlignment="1">
      <alignment horizontal="right"/>
    </xf>
    <xf numFmtId="0" fontId="8" fillId="27" borderId="44" xfId="1" applyFont="1" applyFill="1" applyBorder="1" applyAlignment="1">
      <alignment horizontal="right"/>
    </xf>
    <xf numFmtId="0" fontId="5" fillId="0" borderId="14" xfId="2" applyFont="1" applyBorder="1" applyAlignment="1"/>
    <xf numFmtId="0" fontId="10" fillId="27" borderId="17" xfId="1" applyFont="1" applyFill="1" applyBorder="1" applyAlignment="1">
      <alignment horizontal="right"/>
    </xf>
    <xf numFmtId="0" fontId="10" fillId="27" borderId="18" xfId="1" applyFont="1" applyFill="1" applyBorder="1" applyAlignment="1">
      <alignment horizontal="right"/>
    </xf>
    <xf numFmtId="0" fontId="8" fillId="27" borderId="19" xfId="1" applyFont="1" applyFill="1" applyBorder="1" applyAlignment="1">
      <alignment horizontal="right"/>
    </xf>
    <xf numFmtId="0" fontId="10" fillId="27" borderId="42" xfId="1" applyFont="1" applyFill="1" applyBorder="1" applyAlignment="1">
      <alignment horizontal="right"/>
    </xf>
    <xf numFmtId="0" fontId="8" fillId="27" borderId="25" xfId="1" applyFont="1" applyFill="1" applyBorder="1" applyAlignment="1">
      <alignment horizontal="right"/>
    </xf>
    <xf numFmtId="0" fontId="8" fillId="27" borderId="29" xfId="1" applyFont="1" applyFill="1" applyBorder="1" applyAlignment="1">
      <alignment horizontal="right"/>
    </xf>
    <xf numFmtId="0" fontId="8" fillId="27" borderId="30" xfId="1" applyFont="1" applyFill="1" applyBorder="1" applyAlignment="1">
      <alignment horizontal="right"/>
    </xf>
    <xf numFmtId="0" fontId="5" fillId="0" borderId="37" xfId="2" applyFont="1" applyBorder="1" applyAlignment="1">
      <alignment horizontal="center" vertical="center" wrapText="1"/>
    </xf>
    <xf numFmtId="0" fontId="5" fillId="27" borderId="39" xfId="2" applyFont="1" applyFill="1" applyBorder="1" applyAlignment="1">
      <alignment horizontal="center"/>
    </xf>
    <xf numFmtId="0" fontId="10" fillId="27" borderId="23" xfId="1" applyFont="1" applyFill="1" applyBorder="1" applyAlignment="1">
      <alignment horizontal="right" vertical="center"/>
    </xf>
    <xf numFmtId="0" fontId="5" fillId="0" borderId="20" xfId="2" applyFont="1" applyBorder="1" applyAlignment="1">
      <alignment horizontal="left"/>
    </xf>
    <xf numFmtId="0" fontId="10" fillId="27" borderId="42" xfId="1" applyFont="1" applyFill="1" applyBorder="1" applyAlignment="1">
      <alignment horizontal="right" vertical="center"/>
    </xf>
    <xf numFmtId="0" fontId="10" fillId="27" borderId="25" xfId="1" applyFont="1" applyFill="1" applyBorder="1" applyAlignment="1">
      <alignment horizontal="right" vertical="center"/>
    </xf>
    <xf numFmtId="0" fontId="5" fillId="27" borderId="48" xfId="2" applyFont="1" applyFill="1" applyBorder="1" applyAlignment="1">
      <alignment horizontal="center"/>
    </xf>
    <xf numFmtId="0" fontId="28" fillId="29" borderId="20" xfId="1" applyFont="1" applyFill="1" applyBorder="1" applyAlignment="1"/>
    <xf numFmtId="0" fontId="28" fillId="29" borderId="53" xfId="1" applyFont="1" applyFill="1" applyBorder="1" applyAlignment="1"/>
    <xf numFmtId="0" fontId="8" fillId="29" borderId="43" xfId="1" applyFont="1" applyFill="1" applyBorder="1" applyAlignment="1">
      <alignment horizontal="right" vertical="center"/>
    </xf>
    <xf numFmtId="0" fontId="28" fillId="29" borderId="26" xfId="1" applyFont="1" applyFill="1" applyBorder="1" applyAlignment="1"/>
    <xf numFmtId="0" fontId="8" fillId="29" borderId="28" xfId="1" applyFont="1" applyFill="1" applyBorder="1" applyAlignment="1">
      <alignment horizontal="center"/>
    </xf>
    <xf numFmtId="0" fontId="7" fillId="30" borderId="0" xfId="1" applyFont="1" applyFill="1" applyBorder="1"/>
    <xf numFmtId="0" fontId="2" fillId="30" borderId="0" xfId="1" applyFill="1" applyBorder="1"/>
    <xf numFmtId="0" fontId="3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3" fillId="30" borderId="16" xfId="1" applyFont="1" applyFill="1" applyBorder="1" applyAlignment="1">
      <alignment horizontal="center" vertical="center"/>
    </xf>
    <xf numFmtId="0" fontId="3" fillId="30" borderId="17" xfId="1" applyFont="1" applyFill="1" applyBorder="1" applyAlignment="1"/>
    <xf numFmtId="0" fontId="3" fillId="30" borderId="18" xfId="1" applyFont="1" applyFill="1" applyBorder="1" applyAlignment="1"/>
    <xf numFmtId="0" fontId="3" fillId="30" borderId="28" xfId="1" applyFont="1" applyFill="1" applyBorder="1" applyAlignment="1">
      <alignment horizontal="center" vertical="center"/>
    </xf>
    <xf numFmtId="0" fontId="3" fillId="30" borderId="32" xfId="1" applyFont="1" applyFill="1" applyBorder="1" applyAlignment="1"/>
    <xf numFmtId="0" fontId="3" fillId="30" borderId="29" xfId="1" applyFont="1" applyFill="1" applyBorder="1" applyAlignment="1"/>
    <xf numFmtId="0" fontId="9" fillId="0" borderId="25" xfId="1" applyFont="1" applyFill="1" applyBorder="1"/>
    <xf numFmtId="0" fontId="9" fillId="0" borderId="32" xfId="1" applyFont="1" applyBorder="1"/>
    <xf numFmtId="0" fontId="10" fillId="0" borderId="30" xfId="1" applyFont="1" applyBorder="1"/>
    <xf numFmtId="0" fontId="29" fillId="30" borderId="0" xfId="1" applyFont="1" applyFill="1" applyBorder="1"/>
    <xf numFmtId="0" fontId="7" fillId="0" borderId="9" xfId="1" applyFont="1" applyBorder="1" applyAlignment="1">
      <alignment horizontal="center"/>
    </xf>
    <xf numFmtId="0" fontId="7" fillId="27" borderId="12" xfId="1" applyFont="1" applyFill="1" applyBorder="1" applyAlignment="1">
      <alignment horizontal="center"/>
    </xf>
    <xf numFmtId="0" fontId="27" fillId="0" borderId="76" xfId="1" applyFont="1" applyBorder="1" applyAlignment="1">
      <alignment horizontal="center" vertical="center"/>
    </xf>
    <xf numFmtId="0" fontId="27" fillId="0" borderId="77" xfId="1" applyFont="1" applyBorder="1" applyAlignment="1">
      <alignment horizontal="center" vertical="center"/>
    </xf>
    <xf numFmtId="0" fontId="27" fillId="0" borderId="78" xfId="1" applyFont="1" applyBorder="1" applyAlignment="1">
      <alignment horizontal="center" vertical="center"/>
    </xf>
    <xf numFmtId="0" fontId="3" fillId="30" borderId="16" xfId="1" applyFont="1" applyFill="1" applyBorder="1" applyAlignment="1">
      <alignment horizontal="center"/>
    </xf>
    <xf numFmtId="0" fontId="3" fillId="30" borderId="17" xfId="1" applyFont="1" applyFill="1" applyBorder="1" applyAlignment="1">
      <alignment horizontal="center"/>
    </xf>
    <xf numFmtId="0" fontId="3" fillId="30" borderId="28" xfId="1" applyFont="1" applyFill="1" applyBorder="1" applyAlignment="1">
      <alignment horizontal="center"/>
    </xf>
    <xf numFmtId="0" fontId="9" fillId="30" borderId="32" xfId="1" applyFont="1" applyFill="1" applyBorder="1" applyAlignment="1">
      <alignment horizontal="center"/>
    </xf>
    <xf numFmtId="0" fontId="3" fillId="0" borderId="16" xfId="1" applyFont="1" applyFill="1" applyBorder="1"/>
    <xf numFmtId="0" fontId="3" fillId="0" borderId="16" xfId="2" applyFont="1" applyFill="1" applyBorder="1" applyAlignment="1">
      <alignment horizontal="center"/>
    </xf>
    <xf numFmtId="0" fontId="9" fillId="0" borderId="17" xfId="1" applyFont="1" applyFill="1" applyBorder="1" applyAlignment="1">
      <alignment horizontal="center"/>
    </xf>
    <xf numFmtId="0" fontId="9" fillId="0" borderId="18" xfId="1" applyFont="1" applyFill="1" applyBorder="1" applyAlignment="1">
      <alignment horizontal="center"/>
    </xf>
    <xf numFmtId="0" fontId="9" fillId="0" borderId="19" xfId="1" applyFont="1" applyFill="1" applyBorder="1" applyAlignment="1">
      <alignment horizontal="center"/>
    </xf>
    <xf numFmtId="0" fontId="3" fillId="0" borderId="22" xfId="1" applyFont="1" applyFill="1" applyBorder="1"/>
    <xf numFmtId="0" fontId="3" fillId="0" borderId="22" xfId="2" applyFont="1" applyFill="1" applyBorder="1" applyAlignment="1">
      <alignment horizontal="center"/>
    </xf>
    <xf numFmtId="0" fontId="9" fillId="0" borderId="42" xfId="1" applyFont="1" applyFill="1" applyBorder="1" applyAlignment="1">
      <alignment horizontal="center"/>
    </xf>
    <xf numFmtId="0" fontId="9" fillId="0" borderId="24" xfId="1" applyFont="1" applyFill="1" applyBorder="1" applyAlignment="1">
      <alignment horizontal="center"/>
    </xf>
    <xf numFmtId="0" fontId="9" fillId="0" borderId="25" xfId="1" applyFont="1" applyFill="1" applyBorder="1" applyAlignment="1">
      <alignment horizontal="center"/>
    </xf>
    <xf numFmtId="0" fontId="3" fillId="0" borderId="22" xfId="1" applyFont="1" applyBorder="1"/>
    <xf numFmtId="0" fontId="9" fillId="0" borderId="42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25" xfId="1" applyFont="1" applyBorder="1" applyAlignment="1">
      <alignment horizontal="center"/>
    </xf>
    <xf numFmtId="0" fontId="3" fillId="0" borderId="28" xfId="1" applyFont="1" applyFill="1" applyBorder="1"/>
    <xf numFmtId="0" fontId="3" fillId="0" borderId="28" xfId="2" applyFont="1" applyFill="1" applyBorder="1" applyAlignment="1">
      <alignment horizontal="center"/>
    </xf>
    <xf numFmtId="0" fontId="9" fillId="0" borderId="32" xfId="1" applyFont="1" applyBorder="1" applyAlignment="1">
      <alignment horizontal="center"/>
    </xf>
    <xf numFmtId="0" fontId="9" fillId="0" borderId="29" xfId="1" applyFont="1" applyBorder="1" applyAlignment="1">
      <alignment horizontal="center"/>
    </xf>
    <xf numFmtId="0" fontId="9" fillId="0" borderId="30" xfId="1" applyFont="1" applyBorder="1" applyAlignment="1">
      <alignment horizontal="center"/>
    </xf>
    <xf numFmtId="0" fontId="2" fillId="0" borderId="0" xfId="56"/>
    <xf numFmtId="0" fontId="7" fillId="0" borderId="0" xfId="56" applyFont="1" applyBorder="1"/>
    <xf numFmtId="0" fontId="7" fillId="0" borderId="0" xfId="56" applyFont="1" applyBorder="1" applyAlignment="1">
      <alignment horizontal="center"/>
    </xf>
    <xf numFmtId="0" fontId="7" fillId="31" borderId="0" xfId="56" applyFont="1" applyFill="1" applyBorder="1"/>
    <xf numFmtId="0" fontId="2" fillId="31" borderId="0" xfId="56" applyFill="1" applyBorder="1"/>
    <xf numFmtId="0" fontId="3" fillId="0" borderId="6" xfId="56" applyFont="1" applyBorder="1" applyAlignment="1">
      <alignment horizontal="center" vertical="center"/>
    </xf>
    <xf numFmtId="0" fontId="3" fillId="0" borderId="8" xfId="56" applyFont="1" applyBorder="1" applyAlignment="1">
      <alignment horizontal="center" vertical="center"/>
    </xf>
    <xf numFmtId="0" fontId="2" fillId="0" borderId="8" xfId="56" applyBorder="1"/>
    <xf numFmtId="0" fontId="3" fillId="0" borderId="9" xfId="56" applyFont="1" applyBorder="1"/>
    <xf numFmtId="0" fontId="3" fillId="0" borderId="10" xfId="56" applyFont="1" applyBorder="1"/>
    <xf numFmtId="0" fontId="3" fillId="0" borderId="10" xfId="56" applyFont="1" applyBorder="1" applyAlignment="1">
      <alignment horizontal="center" vertical="center"/>
    </xf>
    <xf numFmtId="0" fontId="3" fillId="0" borderId="11" xfId="56" applyFont="1" applyBorder="1"/>
    <xf numFmtId="0" fontId="3" fillId="0" borderId="8" xfId="56" applyFont="1" applyBorder="1"/>
    <xf numFmtId="0" fontId="8" fillId="0" borderId="11" xfId="56" applyFont="1" applyBorder="1" applyAlignment="1">
      <alignment horizontal="center" vertical="center"/>
    </xf>
    <xf numFmtId="0" fontId="3" fillId="0" borderId="12" xfId="56" applyFont="1" applyBorder="1" applyAlignment="1">
      <alignment horizontal="center" vertical="center"/>
    </xf>
    <xf numFmtId="0" fontId="5" fillId="0" borderId="9" xfId="56" applyFont="1" applyBorder="1" applyAlignment="1">
      <alignment horizontal="center" vertical="center" wrapText="1"/>
    </xf>
    <xf numFmtId="0" fontId="5" fillId="0" borderId="13" xfId="56" applyFont="1" applyBorder="1" applyAlignment="1">
      <alignment horizontal="center" vertical="center" wrapText="1"/>
    </xf>
    <xf numFmtId="0" fontId="5" fillId="0" borderId="11" xfId="56" applyFont="1" applyBorder="1" applyAlignment="1">
      <alignment horizontal="center" vertical="center" wrapText="1"/>
    </xf>
    <xf numFmtId="0" fontId="5" fillId="0" borderId="12" xfId="56" applyFont="1" applyBorder="1" applyAlignment="1">
      <alignment horizontal="center" vertical="center" wrapText="1"/>
    </xf>
    <xf numFmtId="0" fontId="3" fillId="0" borderId="13" xfId="56" applyFont="1" applyBorder="1" applyAlignment="1">
      <alignment horizontal="center" vertical="center"/>
    </xf>
    <xf numFmtId="0" fontId="3" fillId="0" borderId="1" xfId="56" applyFont="1" applyBorder="1" applyAlignment="1">
      <alignment horizontal="center"/>
    </xf>
    <xf numFmtId="0" fontId="5" fillId="0" borderId="1" xfId="56" applyFont="1" applyBorder="1" applyAlignment="1">
      <alignment horizontal="center"/>
    </xf>
    <xf numFmtId="0" fontId="5" fillId="0" borderId="13" xfId="56" applyFont="1" applyBorder="1" applyAlignment="1">
      <alignment horizontal="center"/>
    </xf>
    <xf numFmtId="0" fontId="5" fillId="0" borderId="3" xfId="56" applyFont="1" applyBorder="1" applyAlignment="1">
      <alignment horizontal="center"/>
    </xf>
    <xf numFmtId="0" fontId="2" fillId="0" borderId="0" xfId="56" applyBorder="1"/>
    <xf numFmtId="0" fontId="3" fillId="31" borderId="1" xfId="56" applyFont="1" applyFill="1" applyBorder="1" applyAlignment="1">
      <alignment horizontal="center" vertical="center"/>
    </xf>
    <xf numFmtId="1" fontId="3" fillId="31" borderId="79" xfId="56" applyNumberFormat="1" applyFont="1" applyFill="1" applyBorder="1" applyAlignment="1"/>
    <xf numFmtId="1" fontId="3" fillId="31" borderId="77" xfId="56" applyNumberFormat="1" applyFont="1" applyFill="1" applyBorder="1" applyAlignment="1"/>
    <xf numFmtId="1" fontId="3" fillId="31" borderId="78" xfId="56" applyNumberFormat="1" applyFont="1" applyFill="1" applyBorder="1" applyAlignment="1"/>
    <xf numFmtId="0" fontId="3" fillId="0" borderId="16" xfId="56" applyFont="1" applyFill="1" applyBorder="1" applyAlignment="1">
      <alignment horizontal="center" vertical="center"/>
    </xf>
    <xf numFmtId="1" fontId="9" fillId="0" borderId="37" xfId="56" applyNumberFormat="1" applyFont="1" applyFill="1" applyBorder="1" applyAlignment="1"/>
    <xf numFmtId="1" fontId="9" fillId="0" borderId="39" xfId="56" applyNumberFormat="1" applyFont="1" applyFill="1" applyBorder="1" applyAlignment="1"/>
    <xf numFmtId="0" fontId="3" fillId="0" borderId="22" xfId="56" applyFont="1" applyFill="1" applyBorder="1" applyAlignment="1">
      <alignment horizontal="center" vertical="center"/>
    </xf>
    <xf numFmtId="1" fontId="9" fillId="0" borderId="20" xfId="56" applyNumberFormat="1" applyFont="1" applyFill="1" applyBorder="1" applyAlignment="1"/>
    <xf numFmtId="1" fontId="9" fillId="0" borderId="22" xfId="56" applyNumberFormat="1" applyFont="1" applyFill="1" applyBorder="1" applyAlignment="1"/>
    <xf numFmtId="1" fontId="9" fillId="0" borderId="20" xfId="56" applyNumberFormat="1" applyFont="1" applyFill="1" applyBorder="1"/>
    <xf numFmtId="1" fontId="9" fillId="0" borderId="22" xfId="56" applyNumberFormat="1" applyFont="1" applyFill="1" applyBorder="1"/>
    <xf numFmtId="1" fontId="3" fillId="0" borderId="22" xfId="56" applyNumberFormat="1" applyFont="1" applyFill="1" applyBorder="1" applyAlignment="1">
      <alignment horizontal="center" vertical="center"/>
    </xf>
    <xf numFmtId="0" fontId="3" fillId="0" borderId="28" xfId="56" applyFont="1" applyFill="1" applyBorder="1" applyAlignment="1">
      <alignment horizontal="center" vertical="center"/>
    </xf>
    <xf numFmtId="1" fontId="9" fillId="0" borderId="26" xfId="56" applyNumberFormat="1" applyFont="1" applyFill="1" applyBorder="1"/>
    <xf numFmtId="1" fontId="9" fillId="0" borderId="28" xfId="56" applyNumberFormat="1" applyFont="1" applyFill="1" applyBorder="1"/>
    <xf numFmtId="0" fontId="3" fillId="0" borderId="0" xfId="56" applyFont="1" applyFill="1" applyBorder="1" applyAlignment="1">
      <alignment horizontal="center" vertical="center"/>
    </xf>
    <xf numFmtId="0" fontId="9" fillId="0" borderId="0" xfId="56" applyFont="1" applyFill="1" applyBorder="1"/>
    <xf numFmtId="0" fontId="10" fillId="0" borderId="0" xfId="56" applyFont="1" applyFill="1" applyBorder="1"/>
    <xf numFmtId="0" fontId="2" fillId="0" borderId="0" xfId="56" applyFill="1" applyBorder="1"/>
    <xf numFmtId="0" fontId="3" fillId="0" borderId="0" xfId="56" applyFont="1" applyFill="1" applyBorder="1"/>
    <xf numFmtId="0" fontId="3" fillId="0" borderId="0" xfId="56" applyFont="1" applyFill="1" applyBorder="1" applyAlignment="1">
      <alignment horizontal="center"/>
    </xf>
    <xf numFmtId="0" fontId="2" fillId="0" borderId="0" xfId="56" applyAlignment="1">
      <alignment horizontal="center" vertical="center"/>
    </xf>
    <xf numFmtId="0" fontId="3" fillId="0" borderId="70" xfId="56" applyFont="1" applyFill="1" applyBorder="1" applyAlignment="1">
      <alignment horizontal="center" vertical="center"/>
    </xf>
    <xf numFmtId="1" fontId="9" fillId="0" borderId="53" xfId="56" applyNumberFormat="1" applyFont="1" applyFill="1" applyBorder="1"/>
    <xf numFmtId="1" fontId="9" fillId="0" borderId="70" xfId="56" applyNumberFormat="1" applyFont="1" applyFill="1" applyBorder="1"/>
    <xf numFmtId="0" fontId="3" fillId="29" borderId="45" xfId="1" applyFont="1" applyFill="1" applyBorder="1" applyAlignment="1"/>
    <xf numFmtId="0" fontId="3" fillId="0" borderId="55" xfId="1" applyFont="1" applyFill="1" applyBorder="1" applyAlignment="1"/>
    <xf numFmtId="0" fontId="9" fillId="0" borderId="45" xfId="1" applyFont="1" applyFill="1" applyBorder="1" applyAlignment="1"/>
    <xf numFmtId="0" fontId="9" fillId="0" borderId="50" xfId="1" applyFont="1" applyFill="1" applyBorder="1" applyAlignment="1"/>
    <xf numFmtId="0" fontId="31" fillId="0" borderId="25" xfId="1" applyFont="1" applyFill="1" applyBorder="1"/>
    <xf numFmtId="0" fontId="9" fillId="0" borderId="51" xfId="1" applyFont="1" applyFill="1" applyBorder="1"/>
    <xf numFmtId="0" fontId="31" fillId="0" borderId="52" xfId="1" applyFont="1" applyFill="1" applyBorder="1"/>
    <xf numFmtId="0" fontId="9" fillId="0" borderId="35" xfId="1" applyFont="1" applyFill="1" applyBorder="1"/>
    <xf numFmtId="0" fontId="9" fillId="0" borderId="29" xfId="1" applyFont="1" applyFill="1" applyBorder="1"/>
    <xf numFmtId="0" fontId="31" fillId="0" borderId="30" xfId="1" applyFont="1" applyFill="1" applyBorder="1"/>
    <xf numFmtId="0" fontId="9" fillId="0" borderId="18" xfId="1" applyFont="1" applyFill="1" applyBorder="1"/>
    <xf numFmtId="0" fontId="31" fillId="0" borderId="19" xfId="1" applyFont="1" applyFill="1" applyBorder="1"/>
    <xf numFmtId="0" fontId="9" fillId="0" borderId="30" xfId="1" applyFont="1" applyFill="1" applyBorder="1"/>
    <xf numFmtId="0" fontId="3" fillId="0" borderId="80" xfId="1" applyFont="1" applyFill="1" applyBorder="1" applyAlignment="1"/>
    <xf numFmtId="0" fontId="3" fillId="0" borderId="67" xfId="1" applyFont="1" applyFill="1" applyBorder="1" applyAlignment="1"/>
    <xf numFmtId="0" fontId="9" fillId="0" borderId="43" xfId="1" applyFont="1" applyFill="1" applyBorder="1"/>
    <xf numFmtId="0" fontId="9" fillId="0" borderId="44" xfId="1" applyFont="1" applyFill="1" applyBorder="1"/>
    <xf numFmtId="0" fontId="9" fillId="0" borderId="46" xfId="1" applyFont="1" applyFill="1" applyBorder="1" applyAlignment="1"/>
    <xf numFmtId="0" fontId="3" fillId="0" borderId="47" xfId="1" applyFont="1" applyFill="1" applyBorder="1" applyAlignment="1"/>
    <xf numFmtId="0" fontId="3" fillId="0" borderId="29" xfId="1" applyFont="1" applyFill="1" applyBorder="1" applyAlignment="1"/>
    <xf numFmtId="0" fontId="9" fillId="0" borderId="41" xfId="1" applyFont="1" applyBorder="1"/>
    <xf numFmtId="0" fontId="9" fillId="0" borderId="35" xfId="1" applyFont="1" applyFill="1" applyBorder="1" applyAlignment="1"/>
    <xf numFmtId="0" fontId="9" fillId="0" borderId="38" xfId="1" applyFont="1" applyFill="1" applyBorder="1" applyAlignment="1"/>
    <xf numFmtId="0" fontId="3" fillId="0" borderId="7" xfId="1" applyFont="1" applyFill="1" applyBorder="1" applyAlignment="1"/>
    <xf numFmtId="0" fontId="9" fillId="0" borderId="19" xfId="1" applyFont="1" applyFill="1" applyBorder="1"/>
    <xf numFmtId="49" fontId="3" fillId="0" borderId="31" xfId="1" applyNumberFormat="1" applyFont="1" applyFill="1" applyBorder="1" applyAlignment="1">
      <alignment horizontal="right"/>
    </xf>
    <xf numFmtId="0" fontId="3" fillId="29" borderId="53" xfId="1" applyFont="1" applyFill="1" applyBorder="1" applyAlignment="1">
      <alignment horizontal="center" vertical="center"/>
    </xf>
    <xf numFmtId="0" fontId="3" fillId="29" borderId="26" xfId="1" applyFont="1" applyFill="1" applyBorder="1" applyAlignment="1">
      <alignment horizontal="center" vertical="center"/>
    </xf>
    <xf numFmtId="0" fontId="3" fillId="29" borderId="24" xfId="1" applyFont="1" applyFill="1" applyBorder="1" applyAlignment="1"/>
    <xf numFmtId="0" fontId="3" fillId="29" borderId="18" xfId="1" applyFont="1" applyFill="1" applyBorder="1" applyAlignment="1"/>
    <xf numFmtId="0" fontId="3" fillId="29" borderId="46" xfId="1" applyFont="1" applyFill="1" applyBorder="1" applyAlignment="1"/>
    <xf numFmtId="0" fontId="3" fillId="29" borderId="47" xfId="1" applyFont="1" applyFill="1" applyBorder="1" applyAlignment="1"/>
    <xf numFmtId="0" fontId="3" fillId="29" borderId="29" xfId="1" applyFont="1" applyFill="1" applyBorder="1" applyAlignment="1"/>
    <xf numFmtId="0" fontId="3" fillId="29" borderId="29" xfId="1" applyFont="1" applyFill="1" applyBorder="1" applyAlignment="1">
      <alignment horizontal="center"/>
    </xf>
    <xf numFmtId="0" fontId="3" fillId="29" borderId="30" xfId="1" applyFont="1" applyFill="1" applyBorder="1" applyAlignment="1">
      <alignment horizontal="center"/>
    </xf>
    <xf numFmtId="0" fontId="10" fillId="3" borderId="20" xfId="1" applyFont="1" applyFill="1" applyBorder="1" applyAlignment="1">
      <alignment horizontal="center"/>
    </xf>
    <xf numFmtId="0" fontId="10" fillId="3" borderId="21" xfId="1" applyFont="1" applyFill="1" applyBorder="1" applyAlignment="1">
      <alignment horizontal="center"/>
    </xf>
    <xf numFmtId="0" fontId="10" fillId="3" borderId="26" xfId="1" applyFont="1" applyFill="1" applyBorder="1" applyAlignment="1">
      <alignment horizontal="center"/>
    </xf>
    <xf numFmtId="0" fontId="10" fillId="3" borderId="27" xfId="1" applyFont="1" applyFill="1" applyBorder="1" applyAlignment="1">
      <alignment horizontal="center"/>
    </xf>
    <xf numFmtId="0" fontId="3" fillId="0" borderId="26" xfId="2" applyFont="1" applyFill="1" applyBorder="1" applyAlignment="1">
      <alignment horizontal="left"/>
    </xf>
    <xf numFmtId="0" fontId="3" fillId="0" borderId="33" xfId="2" applyFont="1" applyFill="1" applyBorder="1" applyAlignment="1">
      <alignment horizontal="left"/>
    </xf>
    <xf numFmtId="0" fontId="3" fillId="0" borderId="14" xfId="2" applyFont="1" applyBorder="1" applyAlignment="1">
      <alignment horizontal="center" vertical="center" wrapText="1"/>
    </xf>
    <xf numFmtId="0" fontId="3" fillId="0" borderId="35" xfId="2" applyFont="1" applyBorder="1" applyAlignment="1">
      <alignment horizontal="center" vertical="center" wrapText="1"/>
    </xf>
    <xf numFmtId="0" fontId="3" fillId="0" borderId="20" xfId="2" applyFont="1" applyBorder="1" applyAlignment="1">
      <alignment horizontal="left"/>
    </xf>
    <xf numFmtId="0" fontId="3" fillId="0" borderId="34" xfId="2" applyFont="1" applyBorder="1" applyAlignment="1">
      <alignment horizontal="left"/>
    </xf>
    <xf numFmtId="0" fontId="3" fillId="0" borderId="53" xfId="2" applyFont="1" applyBorder="1" applyAlignment="1">
      <alignment horizontal="left"/>
    </xf>
    <xf numFmtId="0" fontId="3" fillId="0" borderId="44" xfId="2" applyFont="1" applyBorder="1" applyAlignment="1">
      <alignment horizontal="left"/>
    </xf>
    <xf numFmtId="0" fontId="3" fillId="3" borderId="14" xfId="1" applyFont="1" applyFill="1" applyBorder="1" applyAlignment="1">
      <alignment horizontal="left"/>
    </xf>
    <xf numFmtId="0" fontId="3" fillId="3" borderId="15" xfId="1" applyFont="1" applyFill="1" applyBorder="1" applyAlignment="1">
      <alignment horizontal="left"/>
    </xf>
    <xf numFmtId="0" fontId="3" fillId="0" borderId="54" xfId="2" applyFont="1" applyBorder="1" applyAlignment="1">
      <alignment horizontal="left"/>
    </xf>
    <xf numFmtId="0" fontId="3" fillId="0" borderId="14" xfId="2" applyFont="1" applyFill="1" applyBorder="1" applyAlignment="1">
      <alignment horizontal="left"/>
    </xf>
    <xf numFmtId="0" fontId="3" fillId="0" borderId="35" xfId="2" applyFont="1" applyFill="1" applyBorder="1" applyAlignment="1">
      <alignment horizontal="left"/>
    </xf>
    <xf numFmtId="0" fontId="3" fillId="0" borderId="20" xfId="2" applyFont="1" applyFill="1" applyBorder="1" applyAlignment="1">
      <alignment horizontal="left"/>
    </xf>
    <xf numFmtId="0" fontId="3" fillId="0" borderId="34" xfId="2" applyFont="1" applyFill="1" applyBorder="1" applyAlignment="1">
      <alignment horizontal="left"/>
    </xf>
    <xf numFmtId="0" fontId="3" fillId="0" borderId="26" xfId="2" applyFont="1" applyBorder="1" applyAlignment="1">
      <alignment horizontal="center"/>
    </xf>
    <xf numFmtId="0" fontId="3" fillId="0" borderId="33" xfId="2" applyFont="1" applyBorder="1" applyAlignment="1">
      <alignment horizontal="center"/>
    </xf>
    <xf numFmtId="0" fontId="3" fillId="0" borderId="37" xfId="2" applyFont="1" applyBorder="1" applyAlignment="1">
      <alignment horizontal="left"/>
    </xf>
    <xf numFmtId="0" fontId="3" fillId="0" borderId="49" xfId="2" applyFont="1" applyBorder="1" applyAlignment="1">
      <alignment horizontal="left"/>
    </xf>
    <xf numFmtId="0" fontId="3" fillId="0" borderId="20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0" fontId="3" fillId="0" borderId="21" xfId="2" applyFont="1" applyBorder="1" applyAlignment="1">
      <alignment horizontal="left"/>
    </xf>
    <xf numFmtId="0" fontId="3" fillId="0" borderId="26" xfId="2" applyFont="1" applyBorder="1" applyAlignment="1">
      <alignment horizontal="left"/>
    </xf>
    <xf numFmtId="0" fontId="3" fillId="0" borderId="27" xfId="2" applyFont="1" applyBorder="1" applyAlignment="1">
      <alignment horizontal="left"/>
    </xf>
    <xf numFmtId="0" fontId="3" fillId="0" borderId="34" xfId="2" applyFont="1" applyBorder="1" applyAlignment="1">
      <alignment horizontal="center"/>
    </xf>
    <xf numFmtId="0" fontId="3" fillId="0" borderId="14" xfId="2" applyFont="1" applyBorder="1" applyAlignment="1">
      <alignment horizontal="left"/>
    </xf>
    <xf numFmtId="0" fontId="3" fillId="0" borderId="15" xfId="2" applyFont="1" applyBorder="1" applyAlignment="1">
      <alignment horizontal="left"/>
    </xf>
    <xf numFmtId="0" fontId="2" fillId="0" borderId="20" xfId="2" applyBorder="1" applyAlignment="1">
      <alignment horizontal="left"/>
    </xf>
    <xf numFmtId="0" fontId="2" fillId="0" borderId="34" xfId="2" applyBorder="1" applyAlignment="1">
      <alignment horizontal="left"/>
    </xf>
    <xf numFmtId="0" fontId="3" fillId="0" borderId="33" xfId="2" applyFont="1" applyBorder="1" applyAlignment="1">
      <alignment horizontal="left"/>
    </xf>
    <xf numFmtId="0" fontId="3" fillId="0" borderId="35" xfId="2" applyFont="1" applyBorder="1" applyAlignment="1">
      <alignment horizontal="left"/>
    </xf>
    <xf numFmtId="0" fontId="2" fillId="3" borderId="20" xfId="2" applyFill="1" applyBorder="1" applyAlignment="1">
      <alignment horizontal="left"/>
    </xf>
    <xf numFmtId="0" fontId="2" fillId="3" borderId="34" xfId="2" applyFill="1" applyBorder="1" applyAlignment="1">
      <alignment horizontal="left"/>
    </xf>
    <xf numFmtId="0" fontId="3" fillId="3" borderId="20" xfId="2" applyFont="1" applyFill="1" applyBorder="1" applyAlignment="1">
      <alignment horizontal="left"/>
    </xf>
    <xf numFmtId="0" fontId="3" fillId="3" borderId="34" xfId="2" applyFont="1" applyFill="1" applyBorder="1" applyAlignment="1">
      <alignment horizontal="left"/>
    </xf>
    <xf numFmtId="0" fontId="3" fillId="3" borderId="26" xfId="2" applyFont="1" applyFill="1" applyBorder="1" applyAlignment="1">
      <alignment horizontal="left"/>
    </xf>
    <xf numFmtId="0" fontId="3" fillId="3" borderId="33" xfId="2" applyFont="1" applyFill="1" applyBorder="1" applyAlignment="1">
      <alignment horizontal="left"/>
    </xf>
    <xf numFmtId="0" fontId="3" fillId="3" borderId="14" xfId="2" applyFont="1" applyFill="1" applyBorder="1" applyAlignment="1">
      <alignment horizontal="left"/>
    </xf>
    <xf numFmtId="0" fontId="3" fillId="3" borderId="35" xfId="2" applyFont="1" applyFill="1" applyBorder="1" applyAlignment="1">
      <alignment horizontal="left"/>
    </xf>
    <xf numFmtId="0" fontId="3" fillId="0" borderId="20" xfId="2" applyFont="1" applyFill="1" applyBorder="1" applyAlignment="1">
      <alignment horizontal="center"/>
    </xf>
    <xf numFmtId="0" fontId="3" fillId="0" borderId="34" xfId="2" applyFont="1" applyFill="1" applyBorder="1" applyAlignment="1">
      <alignment horizontal="center"/>
    </xf>
    <xf numFmtId="0" fontId="3" fillId="0" borderId="37" xfId="2" applyFont="1" applyFill="1" applyBorder="1" applyAlignment="1">
      <alignment horizontal="left"/>
    </xf>
    <xf numFmtId="0" fontId="3" fillId="0" borderId="38" xfId="2" applyFont="1" applyFill="1" applyBorder="1" applyAlignment="1">
      <alignment horizontal="left"/>
    </xf>
    <xf numFmtId="0" fontId="3" fillId="0" borderId="26" xfId="2" applyFont="1" applyFill="1" applyBorder="1" applyAlignment="1">
      <alignment horizontal="center"/>
    </xf>
    <xf numFmtId="0" fontId="3" fillId="0" borderId="33" xfId="2" applyFont="1" applyFill="1" applyBorder="1" applyAlignment="1">
      <alignment horizontal="center"/>
    </xf>
    <xf numFmtId="0" fontId="3" fillId="0" borderId="28" xfId="2" applyFont="1" applyFill="1" applyBorder="1" applyAlignment="1">
      <alignment horizontal="left"/>
    </xf>
    <xf numFmtId="0" fontId="3" fillId="0" borderId="16" xfId="2" applyFont="1" applyFill="1" applyBorder="1" applyAlignment="1">
      <alignment horizontal="left"/>
    </xf>
    <xf numFmtId="0" fontId="3" fillId="0" borderId="22" xfId="2" applyFont="1" applyFill="1" applyBorder="1" applyAlignment="1">
      <alignment horizontal="left"/>
    </xf>
    <xf numFmtId="0" fontId="8" fillId="0" borderId="9" xfId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0" fontId="3" fillId="0" borderId="12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3" borderId="14" xfId="1" applyFont="1" applyFill="1" applyBorder="1" applyAlignment="1"/>
    <xf numFmtId="0" fontId="3" fillId="3" borderId="15" xfId="1" applyFont="1" applyFill="1" applyBorder="1" applyAlignment="1"/>
    <xf numFmtId="0" fontId="3" fillId="3" borderId="21" xfId="2" applyFont="1" applyFill="1" applyBorder="1" applyAlignment="1">
      <alignment horizontal="left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5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4" fillId="0" borderId="4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0" borderId="6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5" fillId="0" borderId="10" xfId="1" applyFont="1" applyBorder="1" applyAlignment="1">
      <alignment horizontal="left" vertical="top"/>
    </xf>
    <xf numFmtId="0" fontId="5" fillId="0" borderId="11" xfId="1" applyFont="1" applyBorder="1" applyAlignment="1">
      <alignment horizontal="left" vertical="top"/>
    </xf>
    <xf numFmtId="0" fontId="8" fillId="0" borderId="10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10" fillId="0" borderId="13" xfId="1" applyFont="1" applyBorder="1" applyAlignment="1">
      <alignment horizontal="center" wrapText="1"/>
    </xf>
    <xf numFmtId="0" fontId="10" fillId="0" borderId="48" xfId="1" applyFont="1" applyBorder="1" applyAlignment="1">
      <alignment horizontal="center" wrapText="1"/>
    </xf>
    <xf numFmtId="0" fontId="10" fillId="0" borderId="65" xfId="1" applyFont="1" applyBorder="1" applyAlignment="1">
      <alignment horizontal="center" wrapText="1"/>
    </xf>
    <xf numFmtId="0" fontId="10" fillId="0" borderId="68" xfId="1" applyFont="1" applyBorder="1" applyAlignment="1">
      <alignment horizontal="center" wrapText="1"/>
    </xf>
    <xf numFmtId="0" fontId="10" fillId="0" borderId="18" xfId="1" applyFont="1" applyBorder="1" applyAlignment="1">
      <alignment horizontal="center" wrapText="1"/>
    </xf>
    <xf numFmtId="0" fontId="10" fillId="0" borderId="24" xfId="1" applyFont="1" applyBorder="1" applyAlignment="1">
      <alignment horizontal="center" wrapText="1"/>
    </xf>
    <xf numFmtId="0" fontId="10" fillId="0" borderId="51" xfId="1" applyFont="1" applyBorder="1" applyAlignment="1">
      <alignment horizontal="center" wrapText="1"/>
    </xf>
    <xf numFmtId="0" fontId="3" fillId="29" borderId="37" xfId="1" applyFont="1" applyFill="1" applyBorder="1" applyAlignment="1"/>
    <xf numFmtId="0" fontId="3" fillId="29" borderId="49" xfId="1" applyFont="1" applyFill="1" applyBorder="1" applyAlignment="1"/>
    <xf numFmtId="0" fontId="3" fillId="29" borderId="20" xfId="2" applyFont="1" applyFill="1" applyBorder="1" applyAlignment="1">
      <alignment horizontal="left"/>
    </xf>
    <xf numFmtId="0" fontId="3" fillId="29" borderId="21" xfId="2" applyFont="1" applyFill="1" applyBorder="1" applyAlignment="1">
      <alignment horizontal="left"/>
    </xf>
    <xf numFmtId="0" fontId="30" fillId="28" borderId="4" xfId="1" applyFont="1" applyFill="1" applyBorder="1" applyAlignment="1">
      <alignment horizontal="center"/>
    </xf>
    <xf numFmtId="0" fontId="30" fillId="28" borderId="0" xfId="1" applyFont="1" applyFill="1" applyBorder="1" applyAlignment="1">
      <alignment horizontal="center"/>
    </xf>
    <xf numFmtId="0" fontId="3" fillId="0" borderId="49" xfId="2" applyFont="1" applyFill="1" applyBorder="1" applyAlignment="1">
      <alignment horizontal="left"/>
    </xf>
    <xf numFmtId="0" fontId="3" fillId="0" borderId="21" xfId="2" applyFont="1" applyFill="1" applyBorder="1" applyAlignment="1">
      <alignment horizontal="center"/>
    </xf>
    <xf numFmtId="0" fontId="3" fillId="0" borderId="21" xfId="2" applyFont="1" applyFill="1" applyBorder="1" applyAlignment="1">
      <alignment horizontal="left"/>
    </xf>
    <xf numFmtId="0" fontId="3" fillId="0" borderId="53" xfId="2" applyFont="1" applyFill="1" applyBorder="1" applyAlignment="1">
      <alignment horizontal="left"/>
    </xf>
    <xf numFmtId="0" fontId="3" fillId="0" borderId="54" xfId="2" applyFont="1" applyFill="1" applyBorder="1" applyAlignment="1">
      <alignment horizontal="left"/>
    </xf>
    <xf numFmtId="0" fontId="3" fillId="0" borderId="15" xfId="2" applyFont="1" applyFill="1" applyBorder="1" applyAlignment="1">
      <alignment horizontal="left"/>
    </xf>
    <xf numFmtId="0" fontId="3" fillId="0" borderId="46" xfId="2" applyFont="1" applyBorder="1" applyAlignment="1">
      <alignment horizontal="center"/>
    </xf>
    <xf numFmtId="0" fontId="3" fillId="0" borderId="73" xfId="2" applyFont="1" applyBorder="1" applyAlignment="1">
      <alignment horizontal="center"/>
    </xf>
    <xf numFmtId="0" fontId="3" fillId="0" borderId="47" xfId="2" applyFont="1" applyBorder="1" applyAlignment="1">
      <alignment horizontal="center"/>
    </xf>
    <xf numFmtId="0" fontId="3" fillId="0" borderId="74" xfId="2" applyFont="1" applyBorder="1" applyAlignment="1">
      <alignment horizontal="center"/>
    </xf>
    <xf numFmtId="0" fontId="3" fillId="0" borderId="53" xfId="2" applyFont="1" applyBorder="1" applyAlignment="1">
      <alignment horizontal="center"/>
    </xf>
    <xf numFmtId="0" fontId="3" fillId="0" borderId="44" xfId="2" applyFont="1" applyBorder="1" applyAlignment="1">
      <alignment horizontal="center"/>
    </xf>
    <xf numFmtId="0" fontId="3" fillId="0" borderId="27" xfId="2" applyFont="1" applyFill="1" applyBorder="1" applyAlignment="1">
      <alignment horizontal="left"/>
    </xf>
    <xf numFmtId="0" fontId="27" fillId="27" borderId="13" xfId="1" applyFont="1" applyFill="1" applyBorder="1" applyAlignment="1">
      <alignment horizontal="center"/>
    </xf>
    <xf numFmtId="0" fontId="27" fillId="27" borderId="48" xfId="1" applyFont="1" applyFill="1" applyBorder="1" applyAlignment="1">
      <alignment horizontal="center"/>
    </xf>
    <xf numFmtId="0" fontId="27" fillId="27" borderId="36" xfId="1" applyFont="1" applyFill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27" fillId="0" borderId="13" xfId="1" applyFont="1" applyBorder="1" applyAlignment="1">
      <alignment horizontal="center" wrapText="1"/>
    </xf>
    <xf numFmtId="0" fontId="27" fillId="0" borderId="48" xfId="1" applyFont="1" applyBorder="1" applyAlignment="1">
      <alignment horizontal="center" wrapText="1"/>
    </xf>
    <xf numFmtId="0" fontId="27" fillId="0" borderId="65" xfId="1" applyFont="1" applyBorder="1" applyAlignment="1">
      <alignment horizontal="center" wrapText="1"/>
    </xf>
    <xf numFmtId="0" fontId="27" fillId="0" borderId="68" xfId="1" applyFont="1" applyBorder="1" applyAlignment="1">
      <alignment horizontal="center" wrapText="1"/>
    </xf>
    <xf numFmtId="0" fontId="27" fillId="0" borderId="18" xfId="1" applyFont="1" applyBorder="1" applyAlignment="1">
      <alignment horizontal="center" wrapText="1"/>
    </xf>
    <xf numFmtId="0" fontId="27" fillId="0" borderId="24" xfId="1" applyFont="1" applyBorder="1" applyAlignment="1">
      <alignment horizontal="center" wrapText="1"/>
    </xf>
    <xf numFmtId="0" fontId="27" fillId="0" borderId="51" xfId="1" applyFont="1" applyBorder="1" applyAlignment="1">
      <alignment horizontal="center" wrapText="1"/>
    </xf>
    <xf numFmtId="0" fontId="30" fillId="0" borderId="4" xfId="1" applyFont="1" applyFill="1" applyBorder="1" applyAlignment="1">
      <alignment horizontal="center"/>
    </xf>
    <xf numFmtId="0" fontId="30" fillId="0" borderId="0" xfId="1" applyFont="1" applyFill="1" applyBorder="1" applyAlignment="1">
      <alignment horizontal="center"/>
    </xf>
    <xf numFmtId="0" fontId="3" fillId="0" borderId="47" xfId="2" applyFont="1" applyFill="1" applyBorder="1" applyAlignment="1">
      <alignment horizontal="left"/>
    </xf>
    <xf numFmtId="0" fontId="3" fillId="0" borderId="74" xfId="2" applyFont="1" applyFill="1" applyBorder="1" applyAlignment="1">
      <alignment horizontal="left"/>
    </xf>
    <xf numFmtId="0" fontId="3" fillId="0" borderId="13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30" borderId="45" xfId="1" applyFont="1" applyFill="1" applyBorder="1" applyAlignment="1"/>
    <xf numFmtId="0" fontId="3" fillId="30" borderId="75" xfId="1" applyFont="1" applyFill="1" applyBorder="1" applyAlignment="1"/>
    <xf numFmtId="0" fontId="3" fillId="30" borderId="47" xfId="2" applyFont="1" applyFill="1" applyBorder="1" applyAlignment="1">
      <alignment horizontal="left"/>
    </xf>
    <xf numFmtId="0" fontId="3" fillId="30" borderId="74" xfId="2" applyFont="1" applyFill="1" applyBorder="1" applyAlignment="1">
      <alignment horizontal="left"/>
    </xf>
    <xf numFmtId="0" fontId="3" fillId="0" borderId="45" xfId="2" applyFont="1" applyBorder="1" applyAlignment="1">
      <alignment horizontal="left"/>
    </xf>
    <xf numFmtId="0" fontId="3" fillId="0" borderId="75" xfId="2" applyFont="1" applyBorder="1" applyAlignment="1">
      <alignment horizontal="left"/>
    </xf>
    <xf numFmtId="0" fontId="3" fillId="0" borderId="46" xfId="2" applyFont="1" applyFill="1" applyBorder="1" applyAlignment="1">
      <alignment horizontal="left"/>
    </xf>
    <xf numFmtId="0" fontId="3" fillId="0" borderId="73" xfId="2" applyFont="1" applyFill="1" applyBorder="1" applyAlignment="1">
      <alignment horizontal="left"/>
    </xf>
    <xf numFmtId="0" fontId="3" fillId="0" borderId="46" xfId="2" applyFont="1" applyBorder="1" applyAlignment="1">
      <alignment horizontal="left"/>
    </xf>
    <xf numFmtId="0" fontId="3" fillId="0" borderId="73" xfId="2" applyFont="1" applyBorder="1" applyAlignment="1">
      <alignment horizontal="left"/>
    </xf>
    <xf numFmtId="0" fontId="3" fillId="0" borderId="46" xfId="57" applyFont="1" applyFill="1" applyBorder="1" applyAlignment="1">
      <alignment horizontal="left"/>
    </xf>
    <xf numFmtId="0" fontId="3" fillId="0" borderId="73" xfId="57" applyFont="1" applyFill="1" applyBorder="1" applyAlignment="1">
      <alignment horizontal="left"/>
    </xf>
    <xf numFmtId="0" fontId="3" fillId="0" borderId="1" xfId="56" applyFont="1" applyBorder="1" applyAlignment="1">
      <alignment horizontal="center" vertical="center" wrapText="1"/>
    </xf>
    <xf numFmtId="0" fontId="3" fillId="0" borderId="2" xfId="56" applyFont="1" applyBorder="1" applyAlignment="1">
      <alignment horizontal="center" vertical="center" wrapText="1"/>
    </xf>
    <xf numFmtId="0" fontId="3" fillId="0" borderId="4" xfId="56" applyFont="1" applyBorder="1" applyAlignment="1">
      <alignment horizontal="center" vertical="center" wrapText="1"/>
    </xf>
    <xf numFmtId="0" fontId="3" fillId="0" borderId="0" xfId="56" applyFont="1" applyBorder="1" applyAlignment="1">
      <alignment horizontal="center" vertical="center" wrapText="1"/>
    </xf>
    <xf numFmtId="0" fontId="4" fillId="0" borderId="1" xfId="56" applyFont="1" applyBorder="1" applyAlignment="1">
      <alignment horizontal="center"/>
    </xf>
    <xf numFmtId="0" fontId="4" fillId="0" borderId="2" xfId="56" applyFont="1" applyBorder="1" applyAlignment="1">
      <alignment horizontal="center"/>
    </xf>
    <xf numFmtId="0" fontId="4" fillId="0" borderId="3" xfId="56" applyFont="1" applyBorder="1" applyAlignment="1">
      <alignment horizontal="center"/>
    </xf>
    <xf numFmtId="0" fontId="5" fillId="0" borderId="1" xfId="56" applyFont="1" applyBorder="1" applyAlignment="1">
      <alignment horizontal="center" wrapText="1"/>
    </xf>
    <xf numFmtId="0" fontId="5" fillId="0" borderId="3" xfId="56" applyFont="1" applyBorder="1" applyAlignment="1">
      <alignment horizontal="center" wrapText="1"/>
    </xf>
    <xf numFmtId="0" fontId="5" fillId="0" borderId="6" xfId="56" applyFont="1" applyBorder="1" applyAlignment="1">
      <alignment horizontal="center" wrapText="1"/>
    </xf>
    <xf numFmtId="0" fontId="5" fillId="0" borderId="7" xfId="56" applyFont="1" applyBorder="1" applyAlignment="1">
      <alignment horizontal="center" wrapText="1"/>
    </xf>
    <xf numFmtId="0" fontId="4" fillId="0" borderId="4" xfId="56" applyFont="1" applyBorder="1" applyAlignment="1">
      <alignment horizontal="center"/>
    </xf>
    <xf numFmtId="0" fontId="4" fillId="0" borderId="0" xfId="56" applyFont="1" applyBorder="1" applyAlignment="1">
      <alignment horizontal="center"/>
    </xf>
    <xf numFmtId="0" fontId="4" fillId="0" borderId="5" xfId="56" applyFont="1" applyBorder="1" applyAlignment="1">
      <alignment horizontal="center"/>
    </xf>
    <xf numFmtId="0" fontId="32" fillId="0" borderId="4" xfId="56" applyFont="1" applyFill="1" applyBorder="1" applyAlignment="1">
      <alignment horizontal="center"/>
    </xf>
    <xf numFmtId="0" fontId="32" fillId="0" borderId="0" xfId="56" applyFont="1" applyFill="1" applyBorder="1" applyAlignment="1">
      <alignment horizontal="center"/>
    </xf>
    <xf numFmtId="0" fontId="5" fillId="0" borderId="6" xfId="56" applyFont="1" applyBorder="1" applyAlignment="1">
      <alignment horizontal="left" vertical="top"/>
    </xf>
    <xf numFmtId="0" fontId="5" fillId="0" borderId="8" xfId="56" applyFont="1" applyBorder="1" applyAlignment="1">
      <alignment horizontal="left" vertical="top"/>
    </xf>
    <xf numFmtId="0" fontId="5" fillId="0" borderId="0" xfId="56" applyFont="1" applyBorder="1" applyAlignment="1">
      <alignment horizontal="left" vertical="top"/>
    </xf>
    <xf numFmtId="0" fontId="5" fillId="0" borderId="10" xfId="56" applyFont="1" applyBorder="1" applyAlignment="1">
      <alignment horizontal="left" vertical="top"/>
    </xf>
    <xf numFmtId="0" fontId="5" fillId="0" borderId="11" xfId="56" applyFont="1" applyBorder="1" applyAlignment="1">
      <alignment horizontal="left" vertical="top"/>
    </xf>
    <xf numFmtId="0" fontId="8" fillId="0" borderId="9" xfId="56" applyFont="1" applyBorder="1" applyAlignment="1">
      <alignment horizontal="center" wrapText="1"/>
    </xf>
    <xf numFmtId="0" fontId="8" fillId="0" borderId="10" xfId="56" applyFont="1" applyBorder="1" applyAlignment="1">
      <alignment horizontal="center" wrapText="1"/>
    </xf>
    <xf numFmtId="0" fontId="3" fillId="0" borderId="12" xfId="56" applyFont="1" applyBorder="1" applyAlignment="1">
      <alignment horizontal="center"/>
    </xf>
    <xf numFmtId="0" fontId="3" fillId="0" borderId="9" xfId="56" applyFont="1" applyBorder="1" applyAlignment="1">
      <alignment horizontal="center"/>
    </xf>
    <xf numFmtId="0" fontId="3" fillId="31" borderId="4" xfId="56" applyFont="1" applyFill="1" applyBorder="1" applyAlignment="1"/>
    <xf numFmtId="0" fontId="3" fillId="31" borderId="0" xfId="56" applyFont="1" applyFill="1" applyBorder="1" applyAlignment="1"/>
    <xf numFmtId="0" fontId="3" fillId="0" borderId="45" xfId="57" applyFont="1" applyFill="1" applyBorder="1" applyAlignment="1">
      <alignment horizontal="left"/>
    </xf>
    <xf numFmtId="0" fontId="3" fillId="0" borderId="75" xfId="57" applyFont="1" applyFill="1" applyBorder="1" applyAlignment="1">
      <alignment horizontal="left"/>
    </xf>
    <xf numFmtId="0" fontId="3" fillId="0" borderId="47" xfId="57" applyFont="1" applyFill="1" applyBorder="1" applyAlignment="1">
      <alignment horizontal="left"/>
    </xf>
    <xf numFmtId="0" fontId="3" fillId="0" borderId="74" xfId="57" applyFont="1" applyFill="1" applyBorder="1" applyAlignment="1">
      <alignment horizontal="left"/>
    </xf>
    <xf numFmtId="0" fontId="3" fillId="0" borderId="0" xfId="57" applyFont="1" applyFill="1" applyBorder="1" applyAlignment="1">
      <alignment horizontal="left"/>
    </xf>
    <xf numFmtId="0" fontId="2" fillId="0" borderId="0" xfId="57" applyFill="1" applyBorder="1" applyAlignment="1">
      <alignment horizontal="left"/>
    </xf>
    <xf numFmtId="0" fontId="3" fillId="0" borderId="20" xfId="57" applyFont="1" applyFill="1" applyBorder="1" applyAlignment="1">
      <alignment horizontal="left"/>
    </xf>
    <xf numFmtId="0" fontId="3" fillId="0" borderId="34" xfId="57" applyFont="1" applyFill="1" applyBorder="1" applyAlignment="1">
      <alignment horizontal="left"/>
    </xf>
    <xf numFmtId="0" fontId="3" fillId="0" borderId="0" xfId="57" applyFont="1" applyFill="1" applyBorder="1" applyAlignment="1">
      <alignment horizontal="center"/>
    </xf>
    <xf numFmtId="0" fontId="3" fillId="0" borderId="0" xfId="56" applyFont="1" applyFill="1" applyBorder="1" applyAlignment="1">
      <alignment horizontal="left"/>
    </xf>
    <xf numFmtId="0" fontId="10" fillId="0" borderId="0" xfId="56" applyFont="1" applyFill="1" applyBorder="1" applyAlignment="1">
      <alignment horizontal="center"/>
    </xf>
    <xf numFmtId="0" fontId="3" fillId="0" borderId="0" xfId="56" applyFont="1" applyFill="1" applyBorder="1" applyAlignment="1">
      <alignment horizontal="center"/>
    </xf>
  </cellXfs>
  <cellStyles count="58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ncabezado 1" xfId="30"/>
    <cellStyle name="Estilo 1" xfId="31"/>
    <cellStyle name="Euro" xfId="32"/>
    <cellStyle name="Explanatory Text" xfId="33"/>
    <cellStyle name="Good" xfId="34"/>
    <cellStyle name="Heading 1" xfId="35"/>
    <cellStyle name="Heading 2" xfId="36"/>
    <cellStyle name="Heading 3" xfId="37"/>
    <cellStyle name="Heading 4" xfId="38"/>
    <cellStyle name="Input" xfId="39"/>
    <cellStyle name="Linked Cell" xfId="40"/>
    <cellStyle name="Normal" xfId="0" builtinId="0"/>
    <cellStyle name="Normal 2" xfId="41"/>
    <cellStyle name="Normal 2 2" xfId="42"/>
    <cellStyle name="Normal 2_2-10-12 diurno y Encuentro 223-002" xfId="43"/>
    <cellStyle name="Normal 2_UH Promocion 223 002" xfId="2"/>
    <cellStyle name="Normal 2_UH Promocion 223 002 2" xfId="57"/>
    <cellStyle name="Normal 3" xfId="44"/>
    <cellStyle name="Normal 4" xfId="45"/>
    <cellStyle name="Normal 5" xfId="46"/>
    <cellStyle name="Normal 6" xfId="47"/>
    <cellStyle name="Normal 7" xfId="48"/>
    <cellStyle name="Normal 7 2" xfId="49"/>
    <cellStyle name="Normal 8" xfId="50"/>
    <cellStyle name="Normal_UH Promocion 223 002" xfId="1"/>
    <cellStyle name="Normal_UH Promocion 223 002 2" xfId="56"/>
    <cellStyle name="Note" xfId="51"/>
    <cellStyle name="Output" xfId="52"/>
    <cellStyle name="Porcentual 2" xfId="53"/>
    <cellStyle name="Title" xfId="54"/>
    <cellStyle name="Warning Text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ilado%20por%20%20tipo%20de%20curso/UH%20Promocion%20223%20002%20C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H Diurno 1"/>
      <sheetName val="UH Diurno 2"/>
      <sheetName val="Ekonomia"/>
      <sheetName val="Geo"/>
      <sheetName val="Bio"/>
      <sheetName val="Fis"/>
      <sheetName val="Quim"/>
      <sheetName val="IFAL"/>
      <sheetName val="Contb"/>
      <sheetName val="Derecho"/>
      <sheetName val="Com Social"/>
      <sheetName val="FENHI"/>
      <sheetName val="Turismo"/>
      <sheetName val="Artes y Letras"/>
      <sheetName val="Filosofia"/>
      <sheetName val="FLEX"/>
      <sheetName val="Hoja4"/>
    </sheetNames>
    <sheetDataSet>
      <sheetData sheetId="0" refreshError="1"/>
      <sheetData sheetId="1" refreshError="1"/>
      <sheetData sheetId="2">
        <row r="20">
          <cell r="B20">
            <v>188</v>
          </cell>
          <cell r="C20">
            <v>171</v>
          </cell>
          <cell r="D20">
            <v>171</v>
          </cell>
          <cell r="E20">
            <v>76</v>
          </cell>
          <cell r="F20">
            <v>78</v>
          </cell>
          <cell r="G20">
            <v>17</v>
          </cell>
          <cell r="H20">
            <v>0</v>
          </cell>
          <cell r="I20">
            <v>20</v>
          </cell>
          <cell r="J20">
            <v>2</v>
          </cell>
          <cell r="K20">
            <v>9</v>
          </cell>
          <cell r="L20">
            <v>6</v>
          </cell>
          <cell r="M20">
            <v>3</v>
          </cell>
        </row>
        <row r="21">
          <cell r="B21">
            <v>129</v>
          </cell>
          <cell r="C21">
            <v>128</v>
          </cell>
          <cell r="D21">
            <v>128</v>
          </cell>
          <cell r="E21">
            <v>68</v>
          </cell>
          <cell r="F21">
            <v>22</v>
          </cell>
          <cell r="G21">
            <v>34</v>
          </cell>
          <cell r="H21">
            <v>4</v>
          </cell>
          <cell r="I21">
            <v>1</v>
          </cell>
          <cell r="J21">
            <v>1</v>
          </cell>
        </row>
        <row r="22">
          <cell r="B22">
            <v>122</v>
          </cell>
          <cell r="C22">
            <v>120</v>
          </cell>
          <cell r="D22">
            <v>120</v>
          </cell>
          <cell r="E22">
            <v>68</v>
          </cell>
          <cell r="F22">
            <v>32</v>
          </cell>
          <cell r="G22">
            <v>19</v>
          </cell>
          <cell r="H22">
            <v>1</v>
          </cell>
          <cell r="I22">
            <v>2</v>
          </cell>
          <cell r="M22">
            <v>1</v>
          </cell>
          <cell r="N22">
            <v>1</v>
          </cell>
        </row>
        <row r="23">
          <cell r="B23">
            <v>131</v>
          </cell>
          <cell r="C23">
            <v>128</v>
          </cell>
          <cell r="D23">
            <v>128</v>
          </cell>
          <cell r="E23">
            <v>52</v>
          </cell>
          <cell r="F23">
            <v>42</v>
          </cell>
          <cell r="G23">
            <v>32</v>
          </cell>
          <cell r="H23">
            <v>2</v>
          </cell>
          <cell r="I23">
            <v>3</v>
          </cell>
          <cell r="M23">
            <v>2</v>
          </cell>
          <cell r="N23">
            <v>1</v>
          </cell>
        </row>
        <row r="24">
          <cell r="B24">
            <v>108</v>
          </cell>
          <cell r="C24">
            <v>107</v>
          </cell>
          <cell r="D24">
            <v>107</v>
          </cell>
          <cell r="E24">
            <v>98</v>
          </cell>
          <cell r="F24">
            <v>6</v>
          </cell>
          <cell r="G24">
            <v>3</v>
          </cell>
          <cell r="H24">
            <v>0</v>
          </cell>
          <cell r="I24">
            <v>1</v>
          </cell>
          <cell r="M24">
            <v>1</v>
          </cell>
        </row>
        <row r="25">
          <cell r="B25">
            <v>678</v>
          </cell>
          <cell r="C25">
            <v>654</v>
          </cell>
          <cell r="D25">
            <v>654</v>
          </cell>
          <cell r="E25">
            <v>362</v>
          </cell>
          <cell r="F25">
            <v>180</v>
          </cell>
          <cell r="G25">
            <v>105</v>
          </cell>
          <cell r="H25">
            <v>7</v>
          </cell>
          <cell r="I25">
            <v>27</v>
          </cell>
          <cell r="J25">
            <v>3</v>
          </cell>
          <cell r="K25">
            <v>9</v>
          </cell>
          <cell r="L25">
            <v>6</v>
          </cell>
          <cell r="M25">
            <v>7</v>
          </cell>
          <cell r="N25">
            <v>2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</sheetData>
      <sheetData sheetId="3">
        <row r="20">
          <cell r="B20">
            <v>94</v>
          </cell>
          <cell r="C20">
            <v>89</v>
          </cell>
          <cell r="D20">
            <v>89</v>
          </cell>
          <cell r="E20">
            <v>25</v>
          </cell>
          <cell r="F20">
            <v>36</v>
          </cell>
          <cell r="G20">
            <v>17</v>
          </cell>
          <cell r="H20">
            <v>11</v>
          </cell>
          <cell r="I20">
            <v>5</v>
          </cell>
          <cell r="J20">
            <v>3</v>
          </cell>
          <cell r="K20">
            <v>2</v>
          </cell>
        </row>
        <row r="21">
          <cell r="B21">
            <v>65</v>
          </cell>
          <cell r="C21">
            <v>65</v>
          </cell>
          <cell r="D21">
            <v>65</v>
          </cell>
          <cell r="E21">
            <v>22</v>
          </cell>
          <cell r="F21">
            <v>17</v>
          </cell>
          <cell r="G21">
            <v>17</v>
          </cell>
          <cell r="H21">
            <v>9</v>
          </cell>
          <cell r="I21">
            <v>0</v>
          </cell>
        </row>
        <row r="22">
          <cell r="B22">
            <v>60</v>
          </cell>
          <cell r="C22">
            <v>58</v>
          </cell>
          <cell r="D22">
            <v>58</v>
          </cell>
          <cell r="E22">
            <v>30</v>
          </cell>
          <cell r="F22">
            <v>12</v>
          </cell>
          <cell r="G22">
            <v>11</v>
          </cell>
          <cell r="H22">
            <v>5</v>
          </cell>
          <cell r="I22">
            <v>2</v>
          </cell>
          <cell r="J22">
            <v>1</v>
          </cell>
          <cell r="M22">
            <v>1</v>
          </cell>
        </row>
        <row r="23">
          <cell r="B23">
            <v>32</v>
          </cell>
          <cell r="C23">
            <v>32</v>
          </cell>
          <cell r="D23">
            <v>32</v>
          </cell>
          <cell r="E23">
            <v>29</v>
          </cell>
          <cell r="F23">
            <v>2</v>
          </cell>
          <cell r="G23">
            <v>1</v>
          </cell>
          <cell r="I23">
            <v>0</v>
          </cell>
        </row>
        <row r="24">
          <cell r="B24">
            <v>31</v>
          </cell>
          <cell r="C24">
            <v>29</v>
          </cell>
          <cell r="D24">
            <v>29</v>
          </cell>
          <cell r="E24">
            <v>29</v>
          </cell>
          <cell r="I24">
            <v>2</v>
          </cell>
          <cell r="P24">
            <v>2</v>
          </cell>
        </row>
        <row r="25">
          <cell r="B25">
            <v>282</v>
          </cell>
          <cell r="C25">
            <v>273</v>
          </cell>
          <cell r="D25">
            <v>273</v>
          </cell>
          <cell r="E25">
            <v>135</v>
          </cell>
          <cell r="F25">
            <v>67</v>
          </cell>
          <cell r="G25">
            <v>46</v>
          </cell>
          <cell r="H25">
            <v>25</v>
          </cell>
          <cell r="I25">
            <v>9</v>
          </cell>
          <cell r="J25">
            <v>4</v>
          </cell>
          <cell r="K25">
            <v>2</v>
          </cell>
          <cell r="L25">
            <v>0</v>
          </cell>
          <cell r="M25">
            <v>1</v>
          </cell>
          <cell r="N25">
            <v>0</v>
          </cell>
          <cell r="O25">
            <v>0</v>
          </cell>
          <cell r="P25">
            <v>2</v>
          </cell>
          <cell r="Q25">
            <v>0</v>
          </cell>
          <cell r="R25">
            <v>0</v>
          </cell>
        </row>
      </sheetData>
      <sheetData sheetId="4">
        <row r="14">
          <cell r="B14">
            <v>90</v>
          </cell>
          <cell r="C14">
            <v>87</v>
          </cell>
          <cell r="D14">
            <v>87</v>
          </cell>
          <cell r="E14">
            <v>32</v>
          </cell>
          <cell r="F14">
            <v>18</v>
          </cell>
          <cell r="G14">
            <v>27</v>
          </cell>
          <cell r="H14">
            <v>10</v>
          </cell>
          <cell r="I14">
            <v>3</v>
          </cell>
          <cell r="J14">
            <v>1</v>
          </cell>
          <cell r="K14">
            <v>1</v>
          </cell>
          <cell r="M14">
            <v>1</v>
          </cell>
        </row>
        <row r="15">
          <cell r="B15">
            <v>77</v>
          </cell>
          <cell r="C15">
            <v>75</v>
          </cell>
          <cell r="D15">
            <v>75</v>
          </cell>
          <cell r="E15">
            <v>33</v>
          </cell>
          <cell r="F15">
            <v>21</v>
          </cell>
          <cell r="G15">
            <v>11</v>
          </cell>
          <cell r="H15">
            <v>10</v>
          </cell>
          <cell r="I15">
            <v>2</v>
          </cell>
          <cell r="K15">
            <v>1</v>
          </cell>
          <cell r="M15">
            <v>1</v>
          </cell>
        </row>
        <row r="16">
          <cell r="B16">
            <v>61</v>
          </cell>
          <cell r="C16">
            <v>57</v>
          </cell>
          <cell r="D16">
            <v>57</v>
          </cell>
          <cell r="E16">
            <v>32</v>
          </cell>
          <cell r="F16">
            <v>14</v>
          </cell>
          <cell r="G16">
            <v>2</v>
          </cell>
          <cell r="H16">
            <v>9</v>
          </cell>
          <cell r="I16">
            <v>4</v>
          </cell>
          <cell r="L16">
            <v>1</v>
          </cell>
          <cell r="M16">
            <v>3</v>
          </cell>
        </row>
        <row r="17">
          <cell r="B17">
            <v>47</v>
          </cell>
          <cell r="C17">
            <v>47</v>
          </cell>
          <cell r="D17">
            <v>47</v>
          </cell>
          <cell r="E17">
            <v>28</v>
          </cell>
          <cell r="F17">
            <v>10</v>
          </cell>
          <cell r="G17">
            <v>2</v>
          </cell>
          <cell r="H17">
            <v>7</v>
          </cell>
          <cell r="I17">
            <v>0</v>
          </cell>
        </row>
        <row r="18">
          <cell r="B18">
            <v>53</v>
          </cell>
          <cell r="C18">
            <v>53</v>
          </cell>
          <cell r="D18">
            <v>53</v>
          </cell>
          <cell r="E18">
            <v>47</v>
          </cell>
          <cell r="F18">
            <v>5</v>
          </cell>
          <cell r="G18">
            <v>1</v>
          </cell>
          <cell r="I18">
            <v>0</v>
          </cell>
        </row>
        <row r="19">
          <cell r="B19">
            <v>328</v>
          </cell>
          <cell r="C19">
            <v>319</v>
          </cell>
          <cell r="D19">
            <v>319</v>
          </cell>
          <cell r="E19">
            <v>172</v>
          </cell>
          <cell r="F19">
            <v>68</v>
          </cell>
          <cell r="G19">
            <v>43</v>
          </cell>
          <cell r="H19">
            <v>36</v>
          </cell>
          <cell r="I19">
            <v>9</v>
          </cell>
          <cell r="J19">
            <v>1</v>
          </cell>
          <cell r="K19">
            <v>2</v>
          </cell>
          <cell r="L19">
            <v>1</v>
          </cell>
          <cell r="M19">
            <v>5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2">
          <cell r="B22">
            <v>84</v>
          </cell>
          <cell r="C22">
            <v>80</v>
          </cell>
          <cell r="D22">
            <v>80</v>
          </cell>
          <cell r="E22">
            <v>54</v>
          </cell>
          <cell r="F22">
            <v>10</v>
          </cell>
          <cell r="G22">
            <v>6</v>
          </cell>
          <cell r="H22">
            <v>10</v>
          </cell>
          <cell r="I22">
            <v>5</v>
          </cell>
          <cell r="J22">
            <v>1</v>
          </cell>
          <cell r="K22">
            <v>2</v>
          </cell>
          <cell r="M22">
            <v>2</v>
          </cell>
        </row>
        <row r="23">
          <cell r="B23">
            <v>62</v>
          </cell>
          <cell r="C23">
            <v>61</v>
          </cell>
          <cell r="D23">
            <v>61</v>
          </cell>
          <cell r="E23">
            <v>54</v>
          </cell>
          <cell r="F23">
            <v>2</v>
          </cell>
          <cell r="G23">
            <v>1</v>
          </cell>
          <cell r="H23">
            <v>4</v>
          </cell>
          <cell r="I23">
            <v>1</v>
          </cell>
          <cell r="J23">
            <v>1</v>
          </cell>
        </row>
        <row r="24">
          <cell r="B24">
            <v>52</v>
          </cell>
          <cell r="C24">
            <v>51</v>
          </cell>
          <cell r="D24">
            <v>51</v>
          </cell>
          <cell r="E24">
            <v>32</v>
          </cell>
          <cell r="F24">
            <v>8</v>
          </cell>
          <cell r="G24">
            <v>8</v>
          </cell>
          <cell r="H24">
            <v>3</v>
          </cell>
          <cell r="I24">
            <v>1</v>
          </cell>
          <cell r="J24">
            <v>1</v>
          </cell>
        </row>
        <row r="25">
          <cell r="B25">
            <v>41</v>
          </cell>
          <cell r="C25">
            <v>41</v>
          </cell>
          <cell r="D25">
            <v>41</v>
          </cell>
          <cell r="E25">
            <v>32</v>
          </cell>
          <cell r="F25">
            <v>5</v>
          </cell>
          <cell r="G25">
            <v>4</v>
          </cell>
          <cell r="I25">
            <v>0</v>
          </cell>
        </row>
        <row r="26">
          <cell r="B26">
            <v>40</v>
          </cell>
          <cell r="C26">
            <v>40</v>
          </cell>
          <cell r="D26">
            <v>40</v>
          </cell>
          <cell r="E26">
            <v>36</v>
          </cell>
          <cell r="F26">
            <v>4</v>
          </cell>
          <cell r="I26">
            <v>0</v>
          </cell>
        </row>
        <row r="27">
          <cell r="B27">
            <v>279</v>
          </cell>
          <cell r="C27">
            <v>273</v>
          </cell>
          <cell r="D27">
            <v>273</v>
          </cell>
          <cell r="E27">
            <v>208</v>
          </cell>
          <cell r="F27">
            <v>29</v>
          </cell>
          <cell r="G27">
            <v>19</v>
          </cell>
          <cell r="H27">
            <v>17</v>
          </cell>
          <cell r="I27">
            <v>7</v>
          </cell>
          <cell r="J27">
            <v>3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30">
          <cell r="B30">
            <v>59</v>
          </cell>
          <cell r="C30">
            <v>56</v>
          </cell>
          <cell r="D30">
            <v>56</v>
          </cell>
          <cell r="E30">
            <v>44</v>
          </cell>
          <cell r="F30">
            <v>4</v>
          </cell>
          <cell r="G30">
            <v>6</v>
          </cell>
          <cell r="H30">
            <v>2</v>
          </cell>
          <cell r="I30">
            <v>3</v>
          </cell>
          <cell r="K30">
            <v>3</v>
          </cell>
        </row>
        <row r="33">
          <cell r="B33">
            <v>40</v>
          </cell>
          <cell r="C33">
            <v>40</v>
          </cell>
          <cell r="D33">
            <v>40</v>
          </cell>
          <cell r="E33">
            <v>28</v>
          </cell>
          <cell r="F33">
            <v>6</v>
          </cell>
          <cell r="G33">
            <v>4</v>
          </cell>
          <cell r="H33">
            <v>2</v>
          </cell>
          <cell r="I33">
            <v>0</v>
          </cell>
        </row>
        <row r="34">
          <cell r="B34">
            <v>69</v>
          </cell>
          <cell r="C34">
            <v>69</v>
          </cell>
          <cell r="D34">
            <v>69</v>
          </cell>
          <cell r="E34">
            <v>33</v>
          </cell>
          <cell r="F34">
            <v>19</v>
          </cell>
          <cell r="G34">
            <v>12</v>
          </cell>
          <cell r="H34">
            <v>5</v>
          </cell>
          <cell r="I34">
            <v>0</v>
          </cell>
        </row>
        <row r="35">
          <cell r="B35">
            <v>22</v>
          </cell>
          <cell r="C35">
            <v>22</v>
          </cell>
          <cell r="D35">
            <v>22</v>
          </cell>
          <cell r="E35">
            <v>21</v>
          </cell>
          <cell r="F35">
            <v>1</v>
          </cell>
          <cell r="I35">
            <v>0</v>
          </cell>
        </row>
        <row r="36">
          <cell r="B36">
            <v>30</v>
          </cell>
          <cell r="C36">
            <v>29</v>
          </cell>
          <cell r="D36">
            <v>29</v>
          </cell>
          <cell r="E36">
            <v>28</v>
          </cell>
          <cell r="F36">
            <v>1</v>
          </cell>
          <cell r="I36">
            <v>1</v>
          </cell>
          <cell r="P36">
            <v>1</v>
          </cell>
        </row>
        <row r="37">
          <cell r="B37">
            <v>220</v>
          </cell>
          <cell r="C37">
            <v>216</v>
          </cell>
          <cell r="D37">
            <v>216</v>
          </cell>
          <cell r="E37">
            <v>154</v>
          </cell>
          <cell r="F37">
            <v>31</v>
          </cell>
          <cell r="G37">
            <v>22</v>
          </cell>
          <cell r="H37">
            <v>9</v>
          </cell>
          <cell r="I37">
            <v>4</v>
          </cell>
          <cell r="J37">
            <v>0</v>
          </cell>
          <cell r="K37">
            <v>3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  <cell r="R37">
            <v>0</v>
          </cell>
        </row>
      </sheetData>
      <sheetData sheetId="5">
        <row r="20">
          <cell r="B20">
            <v>57</v>
          </cell>
          <cell r="C20">
            <v>50</v>
          </cell>
          <cell r="D20">
            <v>50</v>
          </cell>
          <cell r="E20">
            <v>17</v>
          </cell>
          <cell r="F20">
            <v>6</v>
          </cell>
          <cell r="G20">
            <v>11</v>
          </cell>
          <cell r="H20">
            <v>16</v>
          </cell>
          <cell r="I20">
            <v>8</v>
          </cell>
          <cell r="J20">
            <v>4</v>
          </cell>
          <cell r="K20">
            <v>3</v>
          </cell>
          <cell r="M20">
            <v>1</v>
          </cell>
        </row>
        <row r="21">
          <cell r="B21">
            <v>29</v>
          </cell>
          <cell r="C21">
            <v>26</v>
          </cell>
          <cell r="D21">
            <v>26</v>
          </cell>
          <cell r="E21">
            <v>10</v>
          </cell>
          <cell r="F21">
            <v>6</v>
          </cell>
          <cell r="G21">
            <v>6</v>
          </cell>
          <cell r="H21">
            <v>4</v>
          </cell>
          <cell r="I21">
            <v>3</v>
          </cell>
          <cell r="J21">
            <v>3</v>
          </cell>
        </row>
        <row r="22">
          <cell r="B22">
            <v>21</v>
          </cell>
          <cell r="C22">
            <v>21</v>
          </cell>
          <cell r="D22">
            <v>21</v>
          </cell>
          <cell r="E22">
            <v>7</v>
          </cell>
          <cell r="F22">
            <v>2</v>
          </cell>
          <cell r="G22">
            <v>2</v>
          </cell>
          <cell r="H22">
            <v>10</v>
          </cell>
          <cell r="I22">
            <v>1</v>
          </cell>
          <cell r="J22">
            <v>1</v>
          </cell>
        </row>
        <row r="23">
          <cell r="B23">
            <v>8</v>
          </cell>
          <cell r="C23">
            <v>9</v>
          </cell>
          <cell r="D23">
            <v>9</v>
          </cell>
          <cell r="E23">
            <v>6</v>
          </cell>
          <cell r="F23">
            <v>2</v>
          </cell>
          <cell r="H23">
            <v>1</v>
          </cell>
          <cell r="I23">
            <v>0</v>
          </cell>
        </row>
        <row r="24">
          <cell r="B24">
            <v>13</v>
          </cell>
          <cell r="C24">
            <v>16</v>
          </cell>
          <cell r="D24">
            <v>16</v>
          </cell>
          <cell r="E24">
            <v>14</v>
          </cell>
          <cell r="F24">
            <v>2</v>
          </cell>
          <cell r="I24">
            <v>0</v>
          </cell>
        </row>
        <row r="25">
          <cell r="B25">
            <v>128</v>
          </cell>
          <cell r="C25">
            <v>122</v>
          </cell>
          <cell r="D25">
            <v>122</v>
          </cell>
          <cell r="E25">
            <v>54</v>
          </cell>
          <cell r="F25">
            <v>18</v>
          </cell>
          <cell r="G25">
            <v>19</v>
          </cell>
          <cell r="H25">
            <v>31</v>
          </cell>
          <cell r="I25">
            <v>12</v>
          </cell>
          <cell r="J25">
            <v>8</v>
          </cell>
          <cell r="K25">
            <v>3</v>
          </cell>
          <cell r="L25">
            <v>0</v>
          </cell>
          <cell r="M25">
            <v>1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8">
          <cell r="B28">
            <v>0</v>
          </cell>
          <cell r="C28">
            <v>0</v>
          </cell>
          <cell r="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</row>
        <row r="31">
          <cell r="B31">
            <v>9</v>
          </cell>
          <cell r="C31">
            <v>9</v>
          </cell>
          <cell r="D31">
            <v>9</v>
          </cell>
          <cell r="E31">
            <v>4</v>
          </cell>
          <cell r="F31">
            <v>4</v>
          </cell>
          <cell r="H31">
            <v>1</v>
          </cell>
        </row>
        <row r="32">
          <cell r="B32">
            <v>8</v>
          </cell>
          <cell r="C32">
            <v>9</v>
          </cell>
          <cell r="D32">
            <v>9</v>
          </cell>
          <cell r="E32">
            <v>9</v>
          </cell>
        </row>
        <row r="33">
          <cell r="B33">
            <v>17</v>
          </cell>
          <cell r="C33">
            <v>18</v>
          </cell>
          <cell r="D33">
            <v>18</v>
          </cell>
          <cell r="E33">
            <v>13</v>
          </cell>
          <cell r="F33">
            <v>4</v>
          </cell>
          <cell r="G33">
            <v>0</v>
          </cell>
          <cell r="H33">
            <v>1</v>
          </cell>
        </row>
      </sheetData>
      <sheetData sheetId="6">
        <row r="20">
          <cell r="B20">
            <v>86</v>
          </cell>
          <cell r="C20">
            <v>73</v>
          </cell>
          <cell r="D20">
            <v>73</v>
          </cell>
          <cell r="E20">
            <v>40</v>
          </cell>
          <cell r="F20">
            <v>8</v>
          </cell>
          <cell r="G20">
            <v>12</v>
          </cell>
          <cell r="H20">
            <v>13</v>
          </cell>
          <cell r="I20">
            <v>13</v>
          </cell>
          <cell r="J20">
            <v>2</v>
          </cell>
          <cell r="M20">
            <v>9</v>
          </cell>
          <cell r="P20">
            <v>2</v>
          </cell>
        </row>
        <row r="23">
          <cell r="B23">
            <v>66</v>
          </cell>
          <cell r="C23">
            <v>61</v>
          </cell>
          <cell r="D23">
            <v>61</v>
          </cell>
          <cell r="E23">
            <v>37</v>
          </cell>
          <cell r="F23">
            <v>7</v>
          </cell>
          <cell r="G23">
            <v>4</v>
          </cell>
          <cell r="H23">
            <v>13</v>
          </cell>
          <cell r="I23">
            <v>5</v>
          </cell>
          <cell r="J23">
            <v>1</v>
          </cell>
          <cell r="M23">
            <v>2</v>
          </cell>
          <cell r="P23">
            <v>2</v>
          </cell>
        </row>
        <row r="24">
          <cell r="B24">
            <v>40</v>
          </cell>
          <cell r="C24">
            <v>39</v>
          </cell>
          <cell r="D24">
            <v>39</v>
          </cell>
          <cell r="E24">
            <v>32</v>
          </cell>
          <cell r="F24">
            <v>3</v>
          </cell>
          <cell r="G24">
            <v>4</v>
          </cell>
          <cell r="I24">
            <v>1</v>
          </cell>
          <cell r="M24">
            <v>1</v>
          </cell>
        </row>
        <row r="25">
          <cell r="B25">
            <v>45</v>
          </cell>
          <cell r="C25">
            <v>44</v>
          </cell>
          <cell r="D25">
            <v>44</v>
          </cell>
          <cell r="E25">
            <v>38</v>
          </cell>
          <cell r="F25">
            <v>5</v>
          </cell>
          <cell r="H25">
            <v>1</v>
          </cell>
          <cell r="I25">
            <v>1</v>
          </cell>
          <cell r="J25">
            <v>1</v>
          </cell>
        </row>
        <row r="26">
          <cell r="B26">
            <v>29</v>
          </cell>
          <cell r="C26">
            <v>29</v>
          </cell>
          <cell r="D26">
            <v>29</v>
          </cell>
          <cell r="E26">
            <v>25</v>
          </cell>
          <cell r="F26">
            <v>4</v>
          </cell>
          <cell r="I26">
            <v>0</v>
          </cell>
        </row>
        <row r="27">
          <cell r="B27">
            <v>266</v>
          </cell>
          <cell r="C27">
            <v>246</v>
          </cell>
          <cell r="D27">
            <v>246</v>
          </cell>
          <cell r="E27">
            <v>172</v>
          </cell>
          <cell r="F27">
            <v>27</v>
          </cell>
          <cell r="G27">
            <v>20</v>
          </cell>
          <cell r="H27">
            <v>27</v>
          </cell>
          <cell r="I27">
            <v>20</v>
          </cell>
          <cell r="J27">
            <v>4</v>
          </cell>
          <cell r="K27">
            <v>0</v>
          </cell>
          <cell r="L27">
            <v>0</v>
          </cell>
          <cell r="M27">
            <v>12</v>
          </cell>
          <cell r="N27">
            <v>0</v>
          </cell>
          <cell r="O27">
            <v>0</v>
          </cell>
          <cell r="P27">
            <v>4</v>
          </cell>
          <cell r="Q27">
            <v>0</v>
          </cell>
          <cell r="R27">
            <v>0</v>
          </cell>
        </row>
      </sheetData>
      <sheetData sheetId="7">
        <row r="20">
          <cell r="B20">
            <v>56</v>
          </cell>
          <cell r="C20">
            <v>53</v>
          </cell>
          <cell r="D20">
            <v>53</v>
          </cell>
          <cell r="E20">
            <v>29</v>
          </cell>
          <cell r="F20">
            <v>15</v>
          </cell>
          <cell r="G20">
            <v>6</v>
          </cell>
          <cell r="H20">
            <v>3</v>
          </cell>
          <cell r="I20">
            <v>4</v>
          </cell>
          <cell r="M20">
            <v>3</v>
          </cell>
          <cell r="O20">
            <v>1</v>
          </cell>
        </row>
        <row r="21">
          <cell r="B21">
            <v>55</v>
          </cell>
          <cell r="C21">
            <v>55</v>
          </cell>
          <cell r="D21">
            <v>55</v>
          </cell>
          <cell r="E21">
            <v>16</v>
          </cell>
          <cell r="F21">
            <v>11</v>
          </cell>
          <cell r="G21">
            <v>9</v>
          </cell>
          <cell r="H21">
            <v>19</v>
          </cell>
          <cell r="I21">
            <v>0</v>
          </cell>
        </row>
        <row r="22">
          <cell r="B22">
            <v>26</v>
          </cell>
          <cell r="C22">
            <v>26</v>
          </cell>
          <cell r="D22">
            <v>26</v>
          </cell>
          <cell r="E22">
            <v>13</v>
          </cell>
          <cell r="F22">
            <v>9</v>
          </cell>
          <cell r="G22">
            <v>2</v>
          </cell>
          <cell r="H22">
            <v>2</v>
          </cell>
          <cell r="I22">
            <v>0</v>
          </cell>
        </row>
        <row r="23">
          <cell r="B23">
            <v>52</v>
          </cell>
          <cell r="C23">
            <v>52</v>
          </cell>
          <cell r="D23">
            <v>52</v>
          </cell>
          <cell r="E23">
            <v>27</v>
          </cell>
          <cell r="F23">
            <v>25</v>
          </cell>
          <cell r="I23">
            <v>0</v>
          </cell>
        </row>
        <row r="24">
          <cell r="B24">
            <v>49</v>
          </cell>
          <cell r="C24">
            <v>49</v>
          </cell>
          <cell r="D24">
            <v>49</v>
          </cell>
          <cell r="E24">
            <v>49</v>
          </cell>
          <cell r="I24">
            <v>0</v>
          </cell>
        </row>
        <row r="25">
          <cell r="B25">
            <v>238</v>
          </cell>
          <cell r="C25">
            <v>235</v>
          </cell>
          <cell r="D25">
            <v>235</v>
          </cell>
          <cell r="E25">
            <v>134</v>
          </cell>
          <cell r="F25">
            <v>60</v>
          </cell>
          <cell r="G25">
            <v>17</v>
          </cell>
          <cell r="H25">
            <v>24</v>
          </cell>
          <cell r="I25">
            <v>4</v>
          </cell>
          <cell r="J25">
            <v>0</v>
          </cell>
          <cell r="K25">
            <v>0</v>
          </cell>
          <cell r="L25">
            <v>0</v>
          </cell>
          <cell r="M25">
            <v>3</v>
          </cell>
          <cell r="N25">
            <v>0</v>
          </cell>
          <cell r="O25">
            <v>1</v>
          </cell>
          <cell r="P25">
            <v>0</v>
          </cell>
          <cell r="Q25">
            <v>0</v>
          </cell>
          <cell r="R25">
            <v>0</v>
          </cell>
        </row>
        <row r="28">
          <cell r="B28">
            <v>68</v>
          </cell>
          <cell r="C28">
            <v>63</v>
          </cell>
          <cell r="D28">
            <v>63</v>
          </cell>
          <cell r="E28">
            <v>40</v>
          </cell>
          <cell r="F28">
            <v>13</v>
          </cell>
          <cell r="G28">
            <v>6</v>
          </cell>
          <cell r="H28">
            <v>4</v>
          </cell>
          <cell r="I28">
            <v>7</v>
          </cell>
          <cell r="J28">
            <v>5</v>
          </cell>
          <cell r="O28">
            <v>1</v>
          </cell>
          <cell r="P28">
            <v>1</v>
          </cell>
        </row>
        <row r="29">
          <cell r="B29">
            <v>76</v>
          </cell>
          <cell r="C29">
            <v>74</v>
          </cell>
          <cell r="D29">
            <v>74</v>
          </cell>
          <cell r="E29">
            <v>26</v>
          </cell>
          <cell r="F29">
            <v>15</v>
          </cell>
          <cell r="G29">
            <v>13</v>
          </cell>
          <cell r="H29">
            <v>20</v>
          </cell>
          <cell r="I29">
            <v>2</v>
          </cell>
          <cell r="J29">
            <v>1</v>
          </cell>
          <cell r="K29">
            <v>1</v>
          </cell>
        </row>
        <row r="30">
          <cell r="B30">
            <v>65</v>
          </cell>
          <cell r="C30">
            <v>63</v>
          </cell>
          <cell r="D30">
            <v>63</v>
          </cell>
          <cell r="E30">
            <v>37</v>
          </cell>
          <cell r="F30">
            <v>20</v>
          </cell>
          <cell r="G30">
            <v>6</v>
          </cell>
          <cell r="I30">
            <v>2</v>
          </cell>
          <cell r="J30">
            <v>2</v>
          </cell>
        </row>
        <row r="31">
          <cell r="B31">
            <v>63</v>
          </cell>
          <cell r="C31">
            <v>62</v>
          </cell>
          <cell r="D31">
            <v>62</v>
          </cell>
          <cell r="E31">
            <v>50</v>
          </cell>
          <cell r="F31">
            <v>7</v>
          </cell>
          <cell r="G31">
            <v>4</v>
          </cell>
          <cell r="H31">
            <v>1</v>
          </cell>
          <cell r="I31">
            <v>1</v>
          </cell>
          <cell r="N31">
            <v>1</v>
          </cell>
        </row>
        <row r="32">
          <cell r="B32">
            <v>27</v>
          </cell>
          <cell r="C32">
            <v>27</v>
          </cell>
          <cell r="D32">
            <v>27</v>
          </cell>
          <cell r="E32">
            <v>26</v>
          </cell>
          <cell r="H32">
            <v>1</v>
          </cell>
          <cell r="I32">
            <v>0</v>
          </cell>
        </row>
        <row r="33">
          <cell r="B33">
            <v>299</v>
          </cell>
          <cell r="C33">
            <v>289</v>
          </cell>
          <cell r="D33">
            <v>289</v>
          </cell>
          <cell r="E33">
            <v>179</v>
          </cell>
          <cell r="F33">
            <v>55</v>
          </cell>
          <cell r="G33">
            <v>29</v>
          </cell>
          <cell r="H33">
            <v>26</v>
          </cell>
          <cell r="I33">
            <v>12</v>
          </cell>
          <cell r="J33">
            <v>8</v>
          </cell>
          <cell r="K33">
            <v>1</v>
          </cell>
          <cell r="L33">
            <v>0</v>
          </cell>
          <cell r="M33">
            <v>0</v>
          </cell>
          <cell r="N33">
            <v>1</v>
          </cell>
          <cell r="O33">
            <v>1</v>
          </cell>
          <cell r="P33">
            <v>1</v>
          </cell>
          <cell r="Q33">
            <v>0</v>
          </cell>
          <cell r="R33">
            <v>0</v>
          </cell>
        </row>
      </sheetData>
      <sheetData sheetId="8">
        <row r="20">
          <cell r="B20">
            <v>157</v>
          </cell>
          <cell r="C20">
            <v>157</v>
          </cell>
          <cell r="D20">
            <v>157</v>
          </cell>
          <cell r="E20">
            <v>107</v>
          </cell>
          <cell r="F20">
            <v>31</v>
          </cell>
          <cell r="G20">
            <v>11</v>
          </cell>
          <cell r="H20">
            <v>8</v>
          </cell>
          <cell r="I20">
            <v>1</v>
          </cell>
          <cell r="J20">
            <v>1</v>
          </cell>
        </row>
        <row r="23">
          <cell r="B23">
            <v>112</v>
          </cell>
          <cell r="C23">
            <v>110</v>
          </cell>
          <cell r="D23">
            <v>110</v>
          </cell>
          <cell r="E23">
            <v>62</v>
          </cell>
          <cell r="F23">
            <v>27</v>
          </cell>
          <cell r="G23">
            <v>10</v>
          </cell>
          <cell r="H23">
            <v>11</v>
          </cell>
          <cell r="I23">
            <v>2</v>
          </cell>
          <cell r="K23">
            <v>1</v>
          </cell>
          <cell r="M23">
            <v>1</v>
          </cell>
        </row>
        <row r="24">
          <cell r="B24">
            <v>128</v>
          </cell>
          <cell r="C24">
            <v>124</v>
          </cell>
          <cell r="D24">
            <v>124</v>
          </cell>
          <cell r="E24">
            <v>105</v>
          </cell>
          <cell r="F24">
            <v>13</v>
          </cell>
          <cell r="G24">
            <v>5</v>
          </cell>
          <cell r="H24">
            <v>1</v>
          </cell>
          <cell r="I24">
            <v>5</v>
          </cell>
          <cell r="J24">
            <v>3</v>
          </cell>
          <cell r="K24">
            <v>1</v>
          </cell>
          <cell r="M24">
            <v>1</v>
          </cell>
        </row>
        <row r="25">
          <cell r="B25">
            <v>95</v>
          </cell>
          <cell r="C25">
            <v>95</v>
          </cell>
          <cell r="D25">
            <v>95</v>
          </cell>
          <cell r="E25">
            <v>67</v>
          </cell>
          <cell r="F25">
            <v>17</v>
          </cell>
          <cell r="G25">
            <v>6</v>
          </cell>
          <cell r="H25">
            <v>5</v>
          </cell>
          <cell r="I25">
            <v>1</v>
          </cell>
          <cell r="M25">
            <v>1</v>
          </cell>
        </row>
        <row r="26">
          <cell r="B26">
            <v>101</v>
          </cell>
          <cell r="C26">
            <v>99</v>
          </cell>
          <cell r="D26">
            <v>99</v>
          </cell>
          <cell r="E26">
            <v>96</v>
          </cell>
          <cell r="F26">
            <v>3</v>
          </cell>
          <cell r="I26">
            <v>2</v>
          </cell>
          <cell r="J26">
            <v>1</v>
          </cell>
          <cell r="M26">
            <v>1</v>
          </cell>
        </row>
        <row r="27">
          <cell r="B27">
            <v>593</v>
          </cell>
          <cell r="C27">
            <v>585</v>
          </cell>
          <cell r="D27">
            <v>585</v>
          </cell>
          <cell r="E27">
            <v>437</v>
          </cell>
          <cell r="F27">
            <v>91</v>
          </cell>
          <cell r="G27">
            <v>32</v>
          </cell>
          <cell r="H27">
            <v>25</v>
          </cell>
          <cell r="I27">
            <v>11</v>
          </cell>
          <cell r="J27">
            <v>5</v>
          </cell>
          <cell r="K27">
            <v>2</v>
          </cell>
          <cell r="L27">
            <v>0</v>
          </cell>
          <cell r="M27">
            <v>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</sheetData>
      <sheetData sheetId="9">
        <row r="17">
          <cell r="B17">
            <v>126</v>
          </cell>
          <cell r="C17">
            <v>125</v>
          </cell>
          <cell r="D17">
            <v>125</v>
          </cell>
          <cell r="E17">
            <v>114</v>
          </cell>
          <cell r="F17">
            <v>7</v>
          </cell>
          <cell r="G17">
            <v>2</v>
          </cell>
          <cell r="H17">
            <v>2</v>
          </cell>
          <cell r="I17">
            <v>1</v>
          </cell>
          <cell r="J17">
            <v>1</v>
          </cell>
        </row>
        <row r="20">
          <cell r="B20">
            <v>104</v>
          </cell>
          <cell r="C20">
            <v>102</v>
          </cell>
          <cell r="D20">
            <v>102</v>
          </cell>
          <cell r="E20">
            <v>87</v>
          </cell>
          <cell r="F20">
            <v>8</v>
          </cell>
          <cell r="G20">
            <v>5</v>
          </cell>
          <cell r="H20">
            <v>2</v>
          </cell>
          <cell r="I20">
            <v>2</v>
          </cell>
          <cell r="J20">
            <v>1</v>
          </cell>
          <cell r="M20">
            <v>1</v>
          </cell>
        </row>
        <row r="21">
          <cell r="B21">
            <v>119</v>
          </cell>
          <cell r="C21">
            <v>116</v>
          </cell>
          <cell r="D21">
            <v>116</v>
          </cell>
          <cell r="E21">
            <v>84</v>
          </cell>
          <cell r="F21">
            <v>18</v>
          </cell>
          <cell r="G21">
            <v>6</v>
          </cell>
          <cell r="H21">
            <v>8</v>
          </cell>
          <cell r="I21">
            <v>3</v>
          </cell>
          <cell r="J21">
            <v>1</v>
          </cell>
          <cell r="N21">
            <v>1</v>
          </cell>
        </row>
        <row r="22">
          <cell r="B22">
            <v>143</v>
          </cell>
          <cell r="C22">
            <v>140</v>
          </cell>
          <cell r="D22">
            <v>140</v>
          </cell>
          <cell r="E22">
            <v>128</v>
          </cell>
          <cell r="F22">
            <v>10</v>
          </cell>
          <cell r="G22">
            <v>1</v>
          </cell>
          <cell r="H22">
            <v>1</v>
          </cell>
          <cell r="I22">
            <v>3</v>
          </cell>
          <cell r="J22">
            <v>2</v>
          </cell>
          <cell r="P22">
            <v>1</v>
          </cell>
        </row>
        <row r="23">
          <cell r="B23">
            <v>145</v>
          </cell>
          <cell r="C23">
            <v>145</v>
          </cell>
          <cell r="D23">
            <v>145</v>
          </cell>
          <cell r="E23">
            <v>110</v>
          </cell>
          <cell r="F23">
            <v>29</v>
          </cell>
          <cell r="G23">
            <v>4</v>
          </cell>
          <cell r="H23">
            <v>2</v>
          </cell>
          <cell r="I23">
            <v>0</v>
          </cell>
        </row>
        <row r="24">
          <cell r="B24">
            <v>637</v>
          </cell>
          <cell r="C24">
            <v>628</v>
          </cell>
          <cell r="D24">
            <v>628</v>
          </cell>
          <cell r="E24">
            <v>523</v>
          </cell>
          <cell r="F24">
            <v>72</v>
          </cell>
          <cell r="G24">
            <v>18</v>
          </cell>
          <cell r="H24">
            <v>15</v>
          </cell>
          <cell r="I24">
            <v>9</v>
          </cell>
          <cell r="J24">
            <v>5</v>
          </cell>
          <cell r="K24">
            <v>0</v>
          </cell>
          <cell r="L24">
            <v>0</v>
          </cell>
          <cell r="M24">
            <v>1</v>
          </cell>
          <cell r="N24">
            <v>1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</row>
      </sheetData>
      <sheetData sheetId="10">
        <row r="15">
          <cell r="B15">
            <v>41</v>
          </cell>
          <cell r="C15">
            <v>41</v>
          </cell>
          <cell r="D15">
            <v>41</v>
          </cell>
          <cell r="E15">
            <v>36</v>
          </cell>
          <cell r="F15">
            <v>4</v>
          </cell>
          <cell r="H15">
            <v>1</v>
          </cell>
          <cell r="I15">
            <v>0</v>
          </cell>
        </row>
        <row r="16">
          <cell r="B16">
            <v>43</v>
          </cell>
          <cell r="C16">
            <v>43</v>
          </cell>
          <cell r="D16">
            <v>43</v>
          </cell>
          <cell r="E16">
            <v>42</v>
          </cell>
          <cell r="F16">
            <v>1</v>
          </cell>
          <cell r="I16">
            <v>0</v>
          </cell>
        </row>
        <row r="17">
          <cell r="B17">
            <v>40</v>
          </cell>
          <cell r="C17">
            <v>38</v>
          </cell>
          <cell r="D17">
            <v>38</v>
          </cell>
          <cell r="E17">
            <v>38</v>
          </cell>
          <cell r="I17">
            <v>2</v>
          </cell>
          <cell r="J17">
            <v>1</v>
          </cell>
          <cell r="M17">
            <v>1</v>
          </cell>
        </row>
        <row r="18">
          <cell r="B18">
            <v>66</v>
          </cell>
          <cell r="C18">
            <v>66</v>
          </cell>
          <cell r="D18">
            <v>66</v>
          </cell>
          <cell r="E18">
            <v>59</v>
          </cell>
          <cell r="F18">
            <v>5</v>
          </cell>
          <cell r="H18">
            <v>2</v>
          </cell>
          <cell r="I18">
            <v>0</v>
          </cell>
        </row>
        <row r="19">
          <cell r="B19">
            <v>43</v>
          </cell>
          <cell r="C19">
            <v>43</v>
          </cell>
          <cell r="D19">
            <v>43</v>
          </cell>
          <cell r="E19">
            <v>43</v>
          </cell>
          <cell r="I19">
            <v>0</v>
          </cell>
        </row>
        <row r="20">
          <cell r="B20">
            <v>233</v>
          </cell>
          <cell r="C20">
            <v>231</v>
          </cell>
          <cell r="D20">
            <v>231</v>
          </cell>
          <cell r="E20">
            <v>218</v>
          </cell>
          <cell r="F20">
            <v>10</v>
          </cell>
          <cell r="G20">
            <v>0</v>
          </cell>
          <cell r="H20">
            <v>3</v>
          </cell>
          <cell r="I20">
            <v>2</v>
          </cell>
          <cell r="J20">
            <v>1</v>
          </cell>
          <cell r="K20">
            <v>0</v>
          </cell>
          <cell r="L20">
            <v>0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3">
          <cell r="B23">
            <v>44</v>
          </cell>
          <cell r="C23">
            <v>44</v>
          </cell>
          <cell r="D23">
            <v>44</v>
          </cell>
          <cell r="E23">
            <v>40</v>
          </cell>
          <cell r="F23">
            <v>3</v>
          </cell>
          <cell r="G23">
            <v>1</v>
          </cell>
          <cell r="I23">
            <v>0</v>
          </cell>
        </row>
        <row r="24">
          <cell r="B24">
            <v>39</v>
          </cell>
          <cell r="C24">
            <v>39</v>
          </cell>
          <cell r="D24">
            <v>39</v>
          </cell>
          <cell r="E24">
            <v>32</v>
          </cell>
          <cell r="F24">
            <v>5</v>
          </cell>
          <cell r="H24">
            <v>2</v>
          </cell>
          <cell r="I24">
            <v>0</v>
          </cell>
        </row>
        <row r="25">
          <cell r="B25">
            <v>44</v>
          </cell>
          <cell r="C25">
            <v>42</v>
          </cell>
          <cell r="D25">
            <v>42</v>
          </cell>
          <cell r="E25">
            <v>41</v>
          </cell>
          <cell r="F25">
            <v>1</v>
          </cell>
          <cell r="I25">
            <v>3</v>
          </cell>
          <cell r="M25">
            <v>2</v>
          </cell>
          <cell r="P25">
            <v>1</v>
          </cell>
        </row>
        <row r="26">
          <cell r="B26">
            <v>56</v>
          </cell>
          <cell r="C26">
            <v>55</v>
          </cell>
          <cell r="D26">
            <v>55</v>
          </cell>
          <cell r="E26">
            <v>52</v>
          </cell>
          <cell r="F26">
            <v>2</v>
          </cell>
          <cell r="H26">
            <v>1</v>
          </cell>
          <cell r="I26">
            <v>1</v>
          </cell>
          <cell r="J26">
            <v>1</v>
          </cell>
        </row>
        <row r="27">
          <cell r="B27">
            <v>53</v>
          </cell>
          <cell r="C27">
            <v>51</v>
          </cell>
          <cell r="D27">
            <v>51</v>
          </cell>
          <cell r="E27">
            <v>48</v>
          </cell>
          <cell r="F27">
            <v>3</v>
          </cell>
          <cell r="I27">
            <v>2</v>
          </cell>
          <cell r="J27">
            <v>2</v>
          </cell>
        </row>
        <row r="28">
          <cell r="B28">
            <v>236</v>
          </cell>
          <cell r="C28">
            <v>231</v>
          </cell>
          <cell r="D28">
            <v>231</v>
          </cell>
          <cell r="E28">
            <v>213</v>
          </cell>
          <cell r="F28">
            <v>14</v>
          </cell>
          <cell r="G28">
            <v>1</v>
          </cell>
          <cell r="H28">
            <v>3</v>
          </cell>
          <cell r="I28">
            <v>6</v>
          </cell>
          <cell r="J28">
            <v>3</v>
          </cell>
          <cell r="K28">
            <v>0</v>
          </cell>
          <cell r="L28">
            <v>0</v>
          </cell>
          <cell r="M28">
            <v>2</v>
          </cell>
          <cell r="N28">
            <v>0</v>
          </cell>
          <cell r="O28">
            <v>0</v>
          </cell>
          <cell r="P28">
            <v>1</v>
          </cell>
          <cell r="Q28">
            <v>0</v>
          </cell>
          <cell r="R28">
            <v>0</v>
          </cell>
        </row>
        <row r="31">
          <cell r="B31">
            <v>30</v>
          </cell>
          <cell r="C31">
            <v>30</v>
          </cell>
          <cell r="D31">
            <v>30</v>
          </cell>
          <cell r="E31">
            <v>24</v>
          </cell>
          <cell r="F31">
            <v>3</v>
          </cell>
          <cell r="G31">
            <v>3</v>
          </cell>
          <cell r="I31">
            <v>0</v>
          </cell>
        </row>
        <row r="32">
          <cell r="B32">
            <v>31</v>
          </cell>
          <cell r="C32">
            <v>31</v>
          </cell>
          <cell r="D32">
            <v>31</v>
          </cell>
          <cell r="E32">
            <v>24</v>
          </cell>
          <cell r="F32">
            <v>5</v>
          </cell>
          <cell r="G32">
            <v>1</v>
          </cell>
          <cell r="H32">
            <v>1</v>
          </cell>
          <cell r="I32">
            <v>0</v>
          </cell>
        </row>
        <row r="33">
          <cell r="B33">
            <v>26</v>
          </cell>
          <cell r="C33">
            <v>26</v>
          </cell>
          <cell r="D33">
            <v>26</v>
          </cell>
          <cell r="E33">
            <v>23</v>
          </cell>
          <cell r="F33">
            <v>2</v>
          </cell>
          <cell r="G33">
            <v>1</v>
          </cell>
          <cell r="I33">
            <v>0</v>
          </cell>
        </row>
        <row r="34">
          <cell r="B34">
            <v>59</v>
          </cell>
          <cell r="C34">
            <v>59</v>
          </cell>
          <cell r="D34">
            <v>59</v>
          </cell>
          <cell r="E34">
            <v>56</v>
          </cell>
          <cell r="F34">
            <v>3</v>
          </cell>
          <cell r="I34">
            <v>0</v>
          </cell>
        </row>
        <row r="35">
          <cell r="B35">
            <v>96</v>
          </cell>
          <cell r="C35">
            <v>93</v>
          </cell>
          <cell r="D35">
            <v>93</v>
          </cell>
          <cell r="E35">
            <v>84</v>
          </cell>
          <cell r="F35">
            <v>8</v>
          </cell>
          <cell r="G35">
            <v>1</v>
          </cell>
          <cell r="I35">
            <v>3</v>
          </cell>
          <cell r="J35">
            <v>3</v>
          </cell>
        </row>
        <row r="36">
          <cell r="B36">
            <v>242</v>
          </cell>
          <cell r="C36">
            <v>239</v>
          </cell>
          <cell r="D36">
            <v>239</v>
          </cell>
          <cell r="E36">
            <v>211</v>
          </cell>
          <cell r="F36">
            <v>21</v>
          </cell>
          <cell r="G36">
            <v>6</v>
          </cell>
          <cell r="H36">
            <v>1</v>
          </cell>
          <cell r="I36">
            <v>3</v>
          </cell>
          <cell r="J36">
            <v>3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</sheetData>
      <sheetData sheetId="11">
        <row r="20">
          <cell r="B20">
            <v>12</v>
          </cell>
          <cell r="C20">
            <v>14</v>
          </cell>
          <cell r="D20">
            <v>14</v>
          </cell>
          <cell r="E20">
            <v>11</v>
          </cell>
          <cell r="F20">
            <v>3</v>
          </cell>
        </row>
        <row r="21">
          <cell r="B21">
            <v>8</v>
          </cell>
          <cell r="C21">
            <v>8</v>
          </cell>
          <cell r="D21">
            <v>8</v>
          </cell>
          <cell r="E21">
            <v>6</v>
          </cell>
          <cell r="F21">
            <v>2</v>
          </cell>
        </row>
        <row r="22">
          <cell r="B22">
            <v>20</v>
          </cell>
          <cell r="C22">
            <v>22</v>
          </cell>
          <cell r="D22">
            <v>22</v>
          </cell>
          <cell r="E22">
            <v>17</v>
          </cell>
          <cell r="F22">
            <v>5</v>
          </cell>
          <cell r="G22">
            <v>0</v>
          </cell>
          <cell r="H22">
            <v>0</v>
          </cell>
        </row>
      </sheetData>
      <sheetData sheetId="12">
        <row r="20">
          <cell r="B20">
            <v>79</v>
          </cell>
          <cell r="D20">
            <v>79</v>
          </cell>
          <cell r="F20">
            <v>10</v>
          </cell>
          <cell r="H20">
            <v>1</v>
          </cell>
          <cell r="I20">
            <v>2</v>
          </cell>
          <cell r="J20">
            <v>1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0</v>
          </cell>
        </row>
        <row r="21">
          <cell r="B21">
            <v>71</v>
          </cell>
          <cell r="C21">
            <v>70</v>
          </cell>
          <cell r="G21">
            <v>0</v>
          </cell>
          <cell r="H21">
            <v>1</v>
          </cell>
          <cell r="I21">
            <v>2</v>
          </cell>
          <cell r="J21">
            <v>2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53</v>
          </cell>
          <cell r="C22">
            <v>53</v>
          </cell>
          <cell r="D22">
            <v>53</v>
          </cell>
          <cell r="E22">
            <v>51</v>
          </cell>
          <cell r="F22">
            <v>1</v>
          </cell>
          <cell r="G22">
            <v>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B23">
            <v>44</v>
          </cell>
          <cell r="C23">
            <v>44</v>
          </cell>
          <cell r="D23">
            <v>44</v>
          </cell>
          <cell r="E23">
            <v>40</v>
          </cell>
          <cell r="F23">
            <v>2</v>
          </cell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>
            <v>60</v>
          </cell>
          <cell r="C24">
            <v>58</v>
          </cell>
          <cell r="D24">
            <v>58</v>
          </cell>
          <cell r="E24">
            <v>57</v>
          </cell>
          <cell r="F24">
            <v>1</v>
          </cell>
          <cell r="G24">
            <v>0</v>
          </cell>
          <cell r="H24">
            <v>0</v>
          </cell>
          <cell r="I24">
            <v>2</v>
          </cell>
          <cell r="J24">
            <v>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>
            <v>307</v>
          </cell>
          <cell r="E25">
            <v>281</v>
          </cell>
          <cell r="F25">
            <v>16</v>
          </cell>
          <cell r="G25">
            <v>5</v>
          </cell>
          <cell r="H25">
            <v>3</v>
          </cell>
          <cell r="I25">
            <v>6</v>
          </cell>
          <cell r="J25">
            <v>5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</v>
          </cell>
          <cell r="R25">
            <v>0</v>
          </cell>
        </row>
      </sheetData>
      <sheetData sheetId="13">
        <row r="15">
          <cell r="B15">
            <v>48</v>
          </cell>
          <cell r="C15">
            <v>38</v>
          </cell>
          <cell r="D15">
            <v>38</v>
          </cell>
          <cell r="E15">
            <v>30</v>
          </cell>
          <cell r="F15">
            <v>7</v>
          </cell>
          <cell r="G15">
            <v>1</v>
          </cell>
          <cell r="I15">
            <v>10</v>
          </cell>
          <cell r="Q15">
            <v>10</v>
          </cell>
        </row>
        <row r="16">
          <cell r="B16">
            <v>34</v>
          </cell>
          <cell r="C16">
            <v>24</v>
          </cell>
          <cell r="D16">
            <v>24</v>
          </cell>
          <cell r="E16">
            <v>22</v>
          </cell>
          <cell r="F16">
            <v>2</v>
          </cell>
          <cell r="I16">
            <v>10</v>
          </cell>
          <cell r="Q16">
            <v>10</v>
          </cell>
        </row>
        <row r="17">
          <cell r="B17">
            <v>72</v>
          </cell>
          <cell r="C17">
            <v>39</v>
          </cell>
          <cell r="D17">
            <v>39</v>
          </cell>
          <cell r="E17">
            <v>20</v>
          </cell>
          <cell r="F17">
            <v>11</v>
          </cell>
          <cell r="G17">
            <v>4</v>
          </cell>
          <cell r="H17">
            <v>4</v>
          </cell>
          <cell r="I17">
            <v>33</v>
          </cell>
          <cell r="J17">
            <v>2</v>
          </cell>
          <cell r="Q17">
            <v>31</v>
          </cell>
        </row>
        <row r="18">
          <cell r="B18">
            <v>60</v>
          </cell>
          <cell r="C18">
            <v>46</v>
          </cell>
          <cell r="D18">
            <v>46</v>
          </cell>
          <cell r="E18">
            <v>24</v>
          </cell>
          <cell r="F18">
            <v>9</v>
          </cell>
          <cell r="G18">
            <v>10</v>
          </cell>
          <cell r="H18">
            <v>3</v>
          </cell>
          <cell r="I18">
            <v>14</v>
          </cell>
          <cell r="M18">
            <v>1</v>
          </cell>
          <cell r="Q18">
            <v>13</v>
          </cell>
        </row>
        <row r="19">
          <cell r="B19">
            <v>44</v>
          </cell>
          <cell r="C19">
            <v>35</v>
          </cell>
          <cell r="D19">
            <v>35</v>
          </cell>
          <cell r="E19">
            <v>27</v>
          </cell>
          <cell r="F19">
            <v>3</v>
          </cell>
          <cell r="G19">
            <v>2</v>
          </cell>
          <cell r="H19">
            <v>3</v>
          </cell>
          <cell r="I19">
            <v>9</v>
          </cell>
          <cell r="M19">
            <v>1</v>
          </cell>
          <cell r="Q19">
            <v>8</v>
          </cell>
        </row>
        <row r="20">
          <cell r="B20">
            <v>258</v>
          </cell>
          <cell r="C20">
            <v>182</v>
          </cell>
          <cell r="D20">
            <v>182</v>
          </cell>
          <cell r="E20">
            <v>123</v>
          </cell>
          <cell r="F20">
            <v>32</v>
          </cell>
          <cell r="G20">
            <v>17</v>
          </cell>
          <cell r="H20">
            <v>10</v>
          </cell>
          <cell r="I20">
            <v>76</v>
          </cell>
          <cell r="J20">
            <v>2</v>
          </cell>
          <cell r="K20">
            <v>0</v>
          </cell>
          <cell r="L20">
            <v>0</v>
          </cell>
          <cell r="M20">
            <v>2</v>
          </cell>
          <cell r="N20">
            <v>0</v>
          </cell>
          <cell r="O20">
            <v>0</v>
          </cell>
          <cell r="P20">
            <v>0</v>
          </cell>
          <cell r="Q20">
            <v>72</v>
          </cell>
          <cell r="R20">
            <v>0</v>
          </cell>
        </row>
        <row r="23">
          <cell r="B23">
            <v>67</v>
          </cell>
          <cell r="C23">
            <v>28</v>
          </cell>
          <cell r="D23">
            <v>28</v>
          </cell>
          <cell r="E23">
            <v>15</v>
          </cell>
          <cell r="F23">
            <v>6</v>
          </cell>
          <cell r="G23">
            <v>4</v>
          </cell>
          <cell r="H23">
            <v>3</v>
          </cell>
          <cell r="I23">
            <v>39</v>
          </cell>
          <cell r="Q23">
            <v>39</v>
          </cell>
        </row>
        <row r="24">
          <cell r="B24">
            <v>53</v>
          </cell>
          <cell r="C24">
            <v>27</v>
          </cell>
          <cell r="D24">
            <v>27</v>
          </cell>
          <cell r="E24">
            <v>15</v>
          </cell>
          <cell r="F24">
            <v>4</v>
          </cell>
          <cell r="G24">
            <v>2</v>
          </cell>
          <cell r="H24">
            <v>6</v>
          </cell>
          <cell r="I24">
            <v>26</v>
          </cell>
          <cell r="M24">
            <v>3</v>
          </cell>
          <cell r="Q24">
            <v>23</v>
          </cell>
        </row>
        <row r="25">
          <cell r="B25">
            <v>37</v>
          </cell>
          <cell r="C25">
            <v>28</v>
          </cell>
          <cell r="D25">
            <v>28</v>
          </cell>
          <cell r="E25">
            <v>14</v>
          </cell>
          <cell r="F25">
            <v>4</v>
          </cell>
          <cell r="G25">
            <v>6</v>
          </cell>
          <cell r="H25">
            <v>4</v>
          </cell>
          <cell r="I25">
            <v>9</v>
          </cell>
          <cell r="Q25">
            <v>9</v>
          </cell>
        </row>
        <row r="26">
          <cell r="B26">
            <v>37</v>
          </cell>
          <cell r="C26">
            <v>26</v>
          </cell>
          <cell r="D26">
            <v>26</v>
          </cell>
          <cell r="E26">
            <v>25</v>
          </cell>
          <cell r="F26">
            <v>1</v>
          </cell>
          <cell r="I26">
            <v>11</v>
          </cell>
          <cell r="Q26">
            <v>11</v>
          </cell>
        </row>
        <row r="27">
          <cell r="B27">
            <v>45</v>
          </cell>
          <cell r="C27">
            <v>36</v>
          </cell>
          <cell r="D27">
            <v>36</v>
          </cell>
          <cell r="E27">
            <v>36</v>
          </cell>
          <cell r="I27">
            <v>9</v>
          </cell>
          <cell r="Q27">
            <v>9</v>
          </cell>
        </row>
        <row r="28">
          <cell r="B28">
            <v>239</v>
          </cell>
          <cell r="C28">
            <v>145</v>
          </cell>
          <cell r="D28">
            <v>145</v>
          </cell>
          <cell r="E28">
            <v>105</v>
          </cell>
          <cell r="F28">
            <v>15</v>
          </cell>
          <cell r="G28">
            <v>12</v>
          </cell>
          <cell r="H28">
            <v>13</v>
          </cell>
          <cell r="I28">
            <v>94</v>
          </cell>
          <cell r="J28">
            <v>0</v>
          </cell>
          <cell r="K28">
            <v>0</v>
          </cell>
          <cell r="L28">
            <v>0</v>
          </cell>
          <cell r="M28">
            <v>3</v>
          </cell>
          <cell r="N28">
            <v>0</v>
          </cell>
          <cell r="O28">
            <v>0</v>
          </cell>
          <cell r="P28">
            <v>0</v>
          </cell>
          <cell r="Q28">
            <v>91</v>
          </cell>
          <cell r="R28">
            <v>0</v>
          </cell>
        </row>
      </sheetData>
      <sheetData sheetId="14">
        <row r="20">
          <cell r="B20">
            <v>36</v>
          </cell>
          <cell r="C20">
            <v>35</v>
          </cell>
          <cell r="D20">
            <v>35</v>
          </cell>
          <cell r="E20">
            <v>17</v>
          </cell>
          <cell r="F20">
            <v>13</v>
          </cell>
          <cell r="G20">
            <v>2</v>
          </cell>
          <cell r="H20">
            <v>3</v>
          </cell>
          <cell r="I20">
            <v>1</v>
          </cell>
          <cell r="J20">
            <v>1</v>
          </cell>
        </row>
        <row r="21">
          <cell r="B21">
            <v>15</v>
          </cell>
          <cell r="C21">
            <v>14</v>
          </cell>
          <cell r="D21">
            <v>14</v>
          </cell>
          <cell r="E21">
            <v>9</v>
          </cell>
          <cell r="F21">
            <v>1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</row>
        <row r="22">
          <cell r="B22">
            <v>18</v>
          </cell>
          <cell r="C22">
            <v>19</v>
          </cell>
          <cell r="D22">
            <v>19</v>
          </cell>
          <cell r="E22">
            <v>17</v>
          </cell>
          <cell r="F22">
            <v>1</v>
          </cell>
          <cell r="G22">
            <v>1</v>
          </cell>
          <cell r="I22">
            <v>0</v>
          </cell>
        </row>
        <row r="23">
          <cell r="B23">
            <v>28</v>
          </cell>
          <cell r="C23">
            <v>27</v>
          </cell>
          <cell r="D23">
            <v>27</v>
          </cell>
          <cell r="E23">
            <v>21</v>
          </cell>
          <cell r="F23">
            <v>5</v>
          </cell>
          <cell r="G23">
            <v>1</v>
          </cell>
          <cell r="I23">
            <v>1</v>
          </cell>
          <cell r="J23">
            <v>1</v>
          </cell>
        </row>
        <row r="24">
          <cell r="B24">
            <v>29</v>
          </cell>
          <cell r="C24">
            <v>30</v>
          </cell>
          <cell r="D24">
            <v>30</v>
          </cell>
          <cell r="E24">
            <v>29</v>
          </cell>
          <cell r="F24">
            <v>1</v>
          </cell>
          <cell r="I24">
            <v>0</v>
          </cell>
        </row>
        <row r="25">
          <cell r="B25">
            <v>126</v>
          </cell>
          <cell r="C25">
            <v>125</v>
          </cell>
          <cell r="D25">
            <v>125</v>
          </cell>
          <cell r="E25">
            <v>93</v>
          </cell>
          <cell r="F25">
            <v>21</v>
          </cell>
          <cell r="G25">
            <v>6</v>
          </cell>
          <cell r="H25">
            <v>5</v>
          </cell>
          <cell r="I25">
            <v>4</v>
          </cell>
          <cell r="J25">
            <v>4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8">
          <cell r="B28">
            <v>44</v>
          </cell>
          <cell r="C28">
            <v>40</v>
          </cell>
          <cell r="D28">
            <v>40</v>
          </cell>
          <cell r="E28">
            <v>12</v>
          </cell>
          <cell r="F28">
            <v>21</v>
          </cell>
          <cell r="G28">
            <v>5</v>
          </cell>
          <cell r="H28">
            <v>2</v>
          </cell>
          <cell r="I28">
            <v>4</v>
          </cell>
          <cell r="J28">
            <v>4</v>
          </cell>
        </row>
        <row r="29">
          <cell r="B29">
            <v>42</v>
          </cell>
          <cell r="C29">
            <v>36</v>
          </cell>
          <cell r="D29">
            <v>36</v>
          </cell>
          <cell r="E29">
            <v>21</v>
          </cell>
          <cell r="F29">
            <v>9</v>
          </cell>
          <cell r="G29">
            <v>4</v>
          </cell>
          <cell r="H29">
            <v>2</v>
          </cell>
          <cell r="I29">
            <v>6</v>
          </cell>
          <cell r="J29">
            <v>5</v>
          </cell>
          <cell r="L29">
            <v>1</v>
          </cell>
        </row>
        <row r="30">
          <cell r="B30">
            <v>42</v>
          </cell>
          <cell r="C30">
            <v>40</v>
          </cell>
          <cell r="D30">
            <v>40</v>
          </cell>
          <cell r="E30">
            <v>26</v>
          </cell>
          <cell r="F30">
            <v>8</v>
          </cell>
          <cell r="G30">
            <v>4</v>
          </cell>
          <cell r="H30">
            <v>2</v>
          </cell>
          <cell r="I30">
            <v>2</v>
          </cell>
          <cell r="J30">
            <v>2</v>
          </cell>
        </row>
        <row r="31">
          <cell r="B31">
            <v>43</v>
          </cell>
          <cell r="C31">
            <v>44</v>
          </cell>
          <cell r="D31">
            <v>44</v>
          </cell>
          <cell r="E31">
            <v>27</v>
          </cell>
          <cell r="F31">
            <v>11</v>
          </cell>
          <cell r="G31">
            <v>3</v>
          </cell>
          <cell r="H31">
            <v>3</v>
          </cell>
          <cell r="I31">
            <v>0</v>
          </cell>
        </row>
        <row r="32">
          <cell r="B32">
            <v>35</v>
          </cell>
          <cell r="C32">
            <v>34</v>
          </cell>
          <cell r="D32">
            <v>34</v>
          </cell>
          <cell r="E32">
            <v>33</v>
          </cell>
          <cell r="H32">
            <v>1</v>
          </cell>
          <cell r="I32">
            <v>1</v>
          </cell>
          <cell r="M32">
            <v>1</v>
          </cell>
        </row>
        <row r="33">
          <cell r="B33">
            <v>206</v>
          </cell>
          <cell r="C33">
            <v>194</v>
          </cell>
          <cell r="D33">
            <v>194</v>
          </cell>
          <cell r="E33">
            <v>119</v>
          </cell>
          <cell r="F33">
            <v>49</v>
          </cell>
          <cell r="G33">
            <v>16</v>
          </cell>
          <cell r="H33">
            <v>10</v>
          </cell>
          <cell r="I33">
            <v>13</v>
          </cell>
          <cell r="J33">
            <v>11</v>
          </cell>
          <cell r="K33">
            <v>0</v>
          </cell>
          <cell r="L33">
            <v>1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6">
          <cell r="B36">
            <v>42</v>
          </cell>
          <cell r="C36">
            <v>40</v>
          </cell>
          <cell r="D36">
            <v>40</v>
          </cell>
          <cell r="E36">
            <v>32</v>
          </cell>
          <cell r="F36">
            <v>4</v>
          </cell>
          <cell r="G36">
            <v>2</v>
          </cell>
          <cell r="H36">
            <v>2</v>
          </cell>
          <cell r="I36">
            <v>2</v>
          </cell>
          <cell r="J36">
            <v>1</v>
          </cell>
          <cell r="N36">
            <v>1</v>
          </cell>
        </row>
        <row r="37">
          <cell r="B37">
            <v>36</v>
          </cell>
          <cell r="C37">
            <v>36</v>
          </cell>
          <cell r="D37">
            <v>36</v>
          </cell>
          <cell r="E37">
            <v>29</v>
          </cell>
          <cell r="F37">
            <v>6</v>
          </cell>
          <cell r="G37">
            <v>1</v>
          </cell>
          <cell r="I37">
            <v>0</v>
          </cell>
        </row>
        <row r="38">
          <cell r="B38">
            <v>29</v>
          </cell>
          <cell r="C38">
            <v>30</v>
          </cell>
          <cell r="D38">
            <v>30</v>
          </cell>
          <cell r="E38">
            <v>22</v>
          </cell>
          <cell r="F38">
            <v>4</v>
          </cell>
          <cell r="G38">
            <v>2</v>
          </cell>
          <cell r="H38">
            <v>2</v>
          </cell>
          <cell r="I38">
            <v>0</v>
          </cell>
        </row>
        <row r="39">
          <cell r="B39">
            <v>25</v>
          </cell>
          <cell r="C39">
            <v>24</v>
          </cell>
          <cell r="D39">
            <v>24</v>
          </cell>
          <cell r="E39">
            <v>18</v>
          </cell>
          <cell r="F39">
            <v>4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</row>
        <row r="40">
          <cell r="B40">
            <v>50</v>
          </cell>
          <cell r="C40">
            <v>50</v>
          </cell>
          <cell r="D40">
            <v>50</v>
          </cell>
          <cell r="E40">
            <v>48</v>
          </cell>
          <cell r="F40">
            <v>2</v>
          </cell>
          <cell r="I40">
            <v>1</v>
          </cell>
          <cell r="J40">
            <v>1</v>
          </cell>
        </row>
        <row r="41">
          <cell r="B41">
            <v>182</v>
          </cell>
          <cell r="C41">
            <v>180</v>
          </cell>
          <cell r="D41">
            <v>180</v>
          </cell>
          <cell r="E41">
            <v>149</v>
          </cell>
          <cell r="F41">
            <v>20</v>
          </cell>
          <cell r="G41">
            <v>6</v>
          </cell>
          <cell r="H41">
            <v>5</v>
          </cell>
          <cell r="I41">
            <v>4</v>
          </cell>
          <cell r="J41">
            <v>3</v>
          </cell>
          <cell r="K41">
            <v>0</v>
          </cell>
          <cell r="L41">
            <v>0</v>
          </cell>
          <cell r="M41">
            <v>0</v>
          </cell>
          <cell r="N41">
            <v>1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</sheetData>
      <sheetData sheetId="15">
        <row r="20">
          <cell r="B20">
            <v>25</v>
          </cell>
          <cell r="C20">
            <v>25</v>
          </cell>
          <cell r="D20">
            <v>25</v>
          </cell>
          <cell r="E20">
            <v>21</v>
          </cell>
          <cell r="F20">
            <v>2</v>
          </cell>
          <cell r="G20">
            <v>2</v>
          </cell>
          <cell r="I20">
            <v>0</v>
          </cell>
        </row>
        <row r="21">
          <cell r="B21">
            <v>22</v>
          </cell>
          <cell r="C21">
            <v>22</v>
          </cell>
          <cell r="D21">
            <v>22</v>
          </cell>
          <cell r="E21">
            <v>19</v>
          </cell>
          <cell r="F21">
            <v>3</v>
          </cell>
          <cell r="I21">
            <v>0</v>
          </cell>
        </row>
        <row r="22">
          <cell r="B22">
            <v>19</v>
          </cell>
          <cell r="C22">
            <v>19</v>
          </cell>
          <cell r="D22">
            <v>19</v>
          </cell>
          <cell r="E22">
            <v>18</v>
          </cell>
          <cell r="F22">
            <v>1</v>
          </cell>
          <cell r="I22">
            <v>1</v>
          </cell>
          <cell r="J22">
            <v>1</v>
          </cell>
        </row>
        <row r="23">
          <cell r="B23">
            <v>15</v>
          </cell>
          <cell r="C23">
            <v>14</v>
          </cell>
          <cell r="D23">
            <v>14</v>
          </cell>
          <cell r="E23">
            <v>13</v>
          </cell>
          <cell r="F23">
            <v>1</v>
          </cell>
          <cell r="I23">
            <v>1</v>
          </cell>
          <cell r="P23">
            <v>1</v>
          </cell>
        </row>
        <row r="24">
          <cell r="B24">
            <v>26</v>
          </cell>
          <cell r="C24">
            <v>26</v>
          </cell>
          <cell r="D24">
            <v>26</v>
          </cell>
          <cell r="E24">
            <v>26</v>
          </cell>
          <cell r="I24">
            <v>0</v>
          </cell>
        </row>
        <row r="25">
          <cell r="B25">
            <v>27</v>
          </cell>
          <cell r="C25">
            <v>27</v>
          </cell>
          <cell r="D25">
            <v>27</v>
          </cell>
          <cell r="E25">
            <v>25</v>
          </cell>
          <cell r="F25">
            <v>1</v>
          </cell>
          <cell r="G25">
            <v>0</v>
          </cell>
          <cell r="H25">
            <v>1</v>
          </cell>
          <cell r="I25">
            <v>0</v>
          </cell>
        </row>
        <row r="29">
          <cell r="B29">
            <v>21</v>
          </cell>
          <cell r="C29">
            <v>21</v>
          </cell>
          <cell r="D29">
            <v>21</v>
          </cell>
          <cell r="E29">
            <v>16</v>
          </cell>
          <cell r="F29">
            <v>5</v>
          </cell>
          <cell r="I29">
            <v>0</v>
          </cell>
        </row>
        <row r="30">
          <cell r="B30">
            <v>13</v>
          </cell>
          <cell r="C30">
            <v>13</v>
          </cell>
          <cell r="D30">
            <v>13</v>
          </cell>
          <cell r="E30">
            <v>10</v>
          </cell>
          <cell r="F30">
            <v>3</v>
          </cell>
          <cell r="I30">
            <v>0</v>
          </cell>
        </row>
        <row r="31">
          <cell r="B31">
            <v>17</v>
          </cell>
          <cell r="C31">
            <v>16</v>
          </cell>
          <cell r="D31">
            <v>16</v>
          </cell>
          <cell r="E31">
            <v>15</v>
          </cell>
          <cell r="F31">
            <v>1</v>
          </cell>
          <cell r="G31">
            <v>0</v>
          </cell>
          <cell r="H31">
            <v>0</v>
          </cell>
          <cell r="I31">
            <v>1</v>
          </cell>
          <cell r="J31">
            <v>1</v>
          </cell>
        </row>
        <row r="32">
          <cell r="B32">
            <v>25</v>
          </cell>
          <cell r="C32">
            <v>23</v>
          </cell>
          <cell r="D32">
            <v>23</v>
          </cell>
          <cell r="E32">
            <v>22</v>
          </cell>
          <cell r="F32">
            <v>1</v>
          </cell>
          <cell r="I32">
            <v>2</v>
          </cell>
          <cell r="J32">
            <v>2</v>
          </cell>
        </row>
        <row r="33">
          <cell r="B33">
            <v>20</v>
          </cell>
          <cell r="C33">
            <v>18</v>
          </cell>
          <cell r="D33">
            <v>18</v>
          </cell>
          <cell r="E33">
            <v>16</v>
          </cell>
          <cell r="F33">
            <v>2</v>
          </cell>
          <cell r="I33">
            <v>2</v>
          </cell>
          <cell r="J33">
            <v>1</v>
          </cell>
          <cell r="P33">
            <v>1</v>
          </cell>
        </row>
        <row r="34">
          <cell r="B34">
            <v>26</v>
          </cell>
          <cell r="C34">
            <v>24</v>
          </cell>
          <cell r="D34">
            <v>24</v>
          </cell>
          <cell r="E34">
            <v>19</v>
          </cell>
          <cell r="F34">
            <v>3</v>
          </cell>
          <cell r="G34">
            <v>2</v>
          </cell>
          <cell r="I34">
            <v>2</v>
          </cell>
          <cell r="P34">
            <v>1</v>
          </cell>
          <cell r="Q34">
            <v>1</v>
          </cell>
        </row>
        <row r="38">
          <cell r="B38">
            <v>32</v>
          </cell>
          <cell r="C38">
            <v>29</v>
          </cell>
          <cell r="D38">
            <v>29</v>
          </cell>
          <cell r="E38">
            <v>28</v>
          </cell>
          <cell r="F38">
            <v>0</v>
          </cell>
          <cell r="G38">
            <v>1</v>
          </cell>
          <cell r="H38">
            <v>0</v>
          </cell>
          <cell r="I38">
            <v>3</v>
          </cell>
          <cell r="J38">
            <v>1</v>
          </cell>
          <cell r="Q38">
            <v>2</v>
          </cell>
        </row>
        <row r="39">
          <cell r="B39">
            <v>22</v>
          </cell>
          <cell r="C39">
            <v>20</v>
          </cell>
          <cell r="D39">
            <v>20</v>
          </cell>
          <cell r="E39">
            <v>20</v>
          </cell>
          <cell r="I39">
            <v>2</v>
          </cell>
          <cell r="J39">
            <v>1</v>
          </cell>
          <cell r="P39">
            <v>1</v>
          </cell>
        </row>
        <row r="40">
          <cell r="B40">
            <v>22</v>
          </cell>
          <cell r="C40">
            <v>22</v>
          </cell>
          <cell r="D40">
            <v>22</v>
          </cell>
          <cell r="E40">
            <v>21</v>
          </cell>
          <cell r="F40">
            <v>1</v>
          </cell>
          <cell r="I40">
            <v>0</v>
          </cell>
        </row>
        <row r="41">
          <cell r="B41">
            <v>25</v>
          </cell>
          <cell r="C41">
            <v>23</v>
          </cell>
          <cell r="D41">
            <v>23</v>
          </cell>
          <cell r="E41">
            <v>20</v>
          </cell>
          <cell r="F41">
            <v>2</v>
          </cell>
          <cell r="G41">
            <v>1</v>
          </cell>
          <cell r="H41">
            <v>0</v>
          </cell>
          <cell r="I41">
            <v>2</v>
          </cell>
          <cell r="J41">
            <v>2</v>
          </cell>
        </row>
        <row r="42">
          <cell r="B42">
            <v>26</v>
          </cell>
          <cell r="C42">
            <v>26</v>
          </cell>
          <cell r="D42">
            <v>26</v>
          </cell>
          <cell r="E42">
            <v>24</v>
          </cell>
          <cell r="F42">
            <v>1</v>
          </cell>
          <cell r="G42">
            <v>1</v>
          </cell>
          <cell r="I42">
            <v>0</v>
          </cell>
        </row>
        <row r="43">
          <cell r="B43">
            <v>36</v>
          </cell>
          <cell r="C43">
            <v>36</v>
          </cell>
          <cell r="D43">
            <v>36</v>
          </cell>
          <cell r="E43">
            <v>18</v>
          </cell>
          <cell r="F43">
            <v>11</v>
          </cell>
          <cell r="G43">
            <v>4</v>
          </cell>
          <cell r="H43">
            <v>3</v>
          </cell>
          <cell r="I43">
            <v>2</v>
          </cell>
          <cell r="J43">
            <v>1</v>
          </cell>
          <cell r="P43">
            <v>1</v>
          </cell>
        </row>
        <row r="47">
          <cell r="B47">
            <v>10</v>
          </cell>
          <cell r="C47">
            <v>10</v>
          </cell>
          <cell r="D47">
            <v>10</v>
          </cell>
          <cell r="E47">
            <v>10</v>
          </cell>
          <cell r="I47">
            <v>0</v>
          </cell>
        </row>
        <row r="48">
          <cell r="B48">
            <v>13</v>
          </cell>
          <cell r="C48">
            <v>13</v>
          </cell>
          <cell r="D48">
            <v>13</v>
          </cell>
          <cell r="E48">
            <v>13</v>
          </cell>
          <cell r="I48">
            <v>0</v>
          </cell>
        </row>
        <row r="49">
          <cell r="B49">
            <v>10</v>
          </cell>
          <cell r="C49">
            <v>9</v>
          </cell>
          <cell r="D49">
            <v>9</v>
          </cell>
          <cell r="E49">
            <v>9</v>
          </cell>
          <cell r="I49">
            <v>1</v>
          </cell>
          <cell r="J49">
            <v>1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I50">
            <v>0</v>
          </cell>
        </row>
        <row r="51">
          <cell r="B51">
            <v>6</v>
          </cell>
          <cell r="C51">
            <v>6</v>
          </cell>
          <cell r="D51">
            <v>6</v>
          </cell>
          <cell r="E51">
            <v>6</v>
          </cell>
          <cell r="I51">
            <v>0</v>
          </cell>
        </row>
        <row r="52">
          <cell r="B52">
            <v>22</v>
          </cell>
          <cell r="C52">
            <v>22</v>
          </cell>
          <cell r="D52">
            <v>22</v>
          </cell>
          <cell r="E52">
            <v>16</v>
          </cell>
          <cell r="F52">
            <v>3</v>
          </cell>
          <cell r="G52">
            <v>3</v>
          </cell>
          <cell r="I52">
            <v>0</v>
          </cell>
        </row>
      </sheetData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Q207"/>
  <sheetViews>
    <sheetView showZeros="0" zoomScale="64" zoomScaleNormal="64" workbookViewId="0">
      <pane ySplit="14" topLeftCell="A15" activePane="bottomLeft" state="frozen"/>
      <selection pane="bottomLeft" activeCell="R197" sqref="R197"/>
    </sheetView>
  </sheetViews>
  <sheetFormatPr baseColWidth="10" defaultRowHeight="15" x14ac:dyDescent="0.25"/>
  <cols>
    <col min="1" max="1" width="11.42578125" style="1"/>
    <col min="2" max="2" width="28.5703125" style="1" customWidth="1"/>
    <col min="3" max="3" width="11.42578125" style="176"/>
    <col min="4" max="4" width="14.5703125" style="1" customWidth="1"/>
    <col min="5" max="5" width="11.42578125" style="1"/>
    <col min="6" max="6" width="13" style="1" customWidth="1"/>
    <col min="7" max="14" width="11.42578125" style="1"/>
    <col min="15" max="15" width="13.85546875" style="1" customWidth="1"/>
    <col min="16" max="16384" width="11.42578125" style="1"/>
  </cols>
  <sheetData>
    <row r="1" spans="1:17" ht="18" x14ac:dyDescent="0.25">
      <c r="A1" s="664" t="s">
        <v>0</v>
      </c>
      <c r="B1" s="665"/>
      <c r="C1" s="665"/>
      <c r="D1" s="665"/>
      <c r="E1" s="665"/>
      <c r="F1" s="668" t="s">
        <v>1</v>
      </c>
      <c r="G1" s="669"/>
      <c r="H1" s="669"/>
      <c r="I1" s="669"/>
      <c r="J1" s="669"/>
      <c r="K1" s="669"/>
      <c r="L1" s="669"/>
      <c r="M1" s="670"/>
      <c r="N1" s="671" t="s">
        <v>2</v>
      </c>
      <c r="O1" s="672"/>
    </row>
    <row r="2" spans="1:17" ht="18.75" thickBot="1" x14ac:dyDescent="0.3">
      <c r="A2" s="666"/>
      <c r="B2" s="667"/>
      <c r="C2" s="667"/>
      <c r="D2" s="667"/>
      <c r="E2" s="667"/>
      <c r="F2" s="675" t="s">
        <v>3</v>
      </c>
      <c r="G2" s="676"/>
      <c r="H2" s="676"/>
      <c r="I2" s="676"/>
      <c r="J2" s="676"/>
      <c r="K2" s="676"/>
      <c r="L2" s="676"/>
      <c r="M2" s="677"/>
      <c r="N2" s="673"/>
      <c r="O2" s="674"/>
    </row>
    <row r="3" spans="1:17" ht="15.75" x14ac:dyDescent="0.25">
      <c r="A3" s="666"/>
      <c r="B3" s="667"/>
      <c r="C3" s="667"/>
      <c r="D3" s="667"/>
      <c r="E3" s="667"/>
      <c r="F3" s="2" t="s">
        <v>4</v>
      </c>
      <c r="G3" s="3"/>
      <c r="H3" s="3" t="s">
        <v>5</v>
      </c>
      <c r="I3" s="4"/>
      <c r="J3" s="4"/>
      <c r="K3" s="3" t="s">
        <v>6</v>
      </c>
      <c r="L3" s="5"/>
      <c r="M3" s="5"/>
      <c r="N3" s="671" t="s">
        <v>7</v>
      </c>
      <c r="O3" s="672"/>
    </row>
    <row r="4" spans="1:17" ht="16.5" thickBot="1" x14ac:dyDescent="0.3">
      <c r="A4" s="666"/>
      <c r="B4" s="667"/>
      <c r="C4" s="667"/>
      <c r="D4" s="667"/>
      <c r="E4" s="667"/>
      <c r="F4" s="6"/>
      <c r="G4" s="7"/>
      <c r="H4" s="7"/>
      <c r="I4" s="7"/>
      <c r="J4" s="7"/>
      <c r="K4" s="8"/>
      <c r="L4" s="7"/>
      <c r="M4" s="7"/>
      <c r="N4" s="673"/>
      <c r="O4" s="674"/>
    </row>
    <row r="5" spans="1:17" ht="16.5" thickBot="1" x14ac:dyDescent="0.3">
      <c r="A5" s="9" t="s">
        <v>8</v>
      </c>
      <c r="B5" s="10" t="s">
        <v>9</v>
      </c>
      <c r="C5" s="11"/>
      <c r="D5" s="10"/>
      <c r="E5" s="12"/>
      <c r="F5" s="13" t="s">
        <v>10</v>
      </c>
      <c r="G5" s="13" t="s">
        <v>11</v>
      </c>
      <c r="H5" s="13"/>
      <c r="I5" s="13"/>
      <c r="J5" s="13"/>
      <c r="K5" s="7"/>
      <c r="L5" s="7"/>
      <c r="M5" s="7"/>
      <c r="N5" s="9" t="s">
        <v>12</v>
      </c>
      <c r="O5" s="14" t="s">
        <v>13</v>
      </c>
    </row>
    <row r="6" spans="1:17" ht="15.75" thickBot="1" x14ac:dyDescent="0.3">
      <c r="A6" s="678" t="s">
        <v>14</v>
      </c>
      <c r="B6" s="679"/>
      <c r="C6" s="679"/>
      <c r="D6" s="679"/>
      <c r="E6" s="679"/>
      <c r="F6" s="680"/>
      <c r="G6" s="679"/>
      <c r="H6" s="679"/>
      <c r="I6" s="679"/>
      <c r="J6" s="679"/>
      <c r="K6" s="681"/>
      <c r="L6" s="681"/>
      <c r="M6" s="681"/>
      <c r="N6" s="681"/>
      <c r="O6" s="682"/>
    </row>
    <row r="7" spans="1:17" ht="75.75" thickBot="1" x14ac:dyDescent="0.3">
      <c r="A7" s="657" t="s">
        <v>15</v>
      </c>
      <c r="B7" s="658"/>
      <c r="C7" s="15" t="s">
        <v>16</v>
      </c>
      <c r="D7" s="16" t="s">
        <v>17</v>
      </c>
      <c r="E7" s="16" t="s">
        <v>18</v>
      </c>
      <c r="F7" s="17" t="s">
        <v>19</v>
      </c>
      <c r="G7" s="18" t="s">
        <v>20</v>
      </c>
      <c r="H7" s="19" t="s">
        <v>21</v>
      </c>
      <c r="I7" s="19" t="s">
        <v>22</v>
      </c>
      <c r="J7" s="19" t="s">
        <v>23</v>
      </c>
      <c r="K7" s="19" t="s">
        <v>24</v>
      </c>
      <c r="L7" s="19" t="s">
        <v>25</v>
      </c>
      <c r="M7" s="19" t="s">
        <v>26</v>
      </c>
      <c r="N7" s="19" t="s">
        <v>27</v>
      </c>
      <c r="O7" s="19" t="s">
        <v>28</v>
      </c>
    </row>
    <row r="8" spans="1:17" ht="16.5" thickBot="1" x14ac:dyDescent="0.3">
      <c r="A8" s="659" t="s">
        <v>29</v>
      </c>
      <c r="B8" s="660"/>
      <c r="C8" s="20">
        <v>1</v>
      </c>
      <c r="D8" s="21">
        <v>2</v>
      </c>
      <c r="E8" s="22">
        <v>3</v>
      </c>
      <c r="F8" s="23">
        <v>4</v>
      </c>
      <c r="G8" s="24" t="s">
        <v>30</v>
      </c>
      <c r="H8" s="23" t="s">
        <v>31</v>
      </c>
      <c r="I8" s="23" t="s">
        <v>32</v>
      </c>
      <c r="J8" s="23" t="s">
        <v>33</v>
      </c>
      <c r="K8" s="23">
        <v>5</v>
      </c>
      <c r="L8" s="23">
        <v>6</v>
      </c>
      <c r="M8" s="23">
        <v>7</v>
      </c>
      <c r="N8" s="23">
        <v>8</v>
      </c>
      <c r="O8" s="23">
        <v>9</v>
      </c>
      <c r="Q8" s="5"/>
    </row>
    <row r="9" spans="1:17" ht="15.75" x14ac:dyDescent="0.25">
      <c r="A9" s="661" t="s">
        <v>34</v>
      </c>
      <c r="B9" s="662"/>
      <c r="C9" s="25" t="s">
        <v>35</v>
      </c>
      <c r="D9" s="26">
        <f>+D86+D110+D207</f>
        <v>7484</v>
      </c>
      <c r="E9" s="26">
        <f t="shared" ref="E9:J9" si="0">+E86+E110+E207</f>
        <v>7143</v>
      </c>
      <c r="F9" s="26">
        <f t="shared" si="0"/>
        <v>7143</v>
      </c>
      <c r="G9" s="26">
        <f t="shared" si="0"/>
        <v>4994</v>
      </c>
      <c r="H9" s="26">
        <f t="shared" si="0"/>
        <v>1162</v>
      </c>
      <c r="I9" s="26">
        <f t="shared" si="0"/>
        <v>557</v>
      </c>
      <c r="J9" s="26">
        <f t="shared" si="0"/>
        <v>431</v>
      </c>
      <c r="K9" s="27"/>
      <c r="L9" s="27"/>
      <c r="M9" s="27"/>
      <c r="N9" s="27"/>
      <c r="O9" s="28"/>
      <c r="Q9" s="5"/>
    </row>
    <row r="10" spans="1:17" ht="15.75" x14ac:dyDescent="0.25">
      <c r="A10" s="642"/>
      <c r="B10" s="663"/>
      <c r="C10" s="29">
        <v>1</v>
      </c>
      <c r="D10" s="30">
        <f>+D81+D105+D202</f>
        <v>2031</v>
      </c>
      <c r="E10" s="30">
        <f t="shared" ref="E10:J10" si="1">+E81+E105+E202</f>
        <v>1896</v>
      </c>
      <c r="F10" s="30">
        <f t="shared" si="1"/>
        <v>1896</v>
      </c>
      <c r="G10" s="30">
        <f t="shared" si="1"/>
        <v>1141</v>
      </c>
      <c r="H10" s="30">
        <f t="shared" si="1"/>
        <v>380</v>
      </c>
      <c r="I10" s="30">
        <f t="shared" si="1"/>
        <v>192</v>
      </c>
      <c r="J10" s="30">
        <f t="shared" si="1"/>
        <v>183</v>
      </c>
      <c r="K10" s="31"/>
      <c r="L10" s="31"/>
      <c r="M10" s="31"/>
      <c r="N10" s="31"/>
      <c r="O10" s="32"/>
    </row>
    <row r="11" spans="1:17" ht="15.75" x14ac:dyDescent="0.25">
      <c r="A11" s="642"/>
      <c r="B11" s="663"/>
      <c r="C11" s="29">
        <v>2</v>
      </c>
      <c r="D11" s="30">
        <f t="shared" ref="D11:J14" si="2">+D82+D106+D203</f>
        <v>1477</v>
      </c>
      <c r="E11" s="30">
        <f t="shared" si="2"/>
        <v>1414</v>
      </c>
      <c r="F11" s="30">
        <f t="shared" si="2"/>
        <v>1414</v>
      </c>
      <c r="G11" s="30">
        <f t="shared" si="2"/>
        <v>843</v>
      </c>
      <c r="H11" s="30">
        <f t="shared" si="2"/>
        <v>261</v>
      </c>
      <c r="I11" s="30">
        <f t="shared" si="2"/>
        <v>164</v>
      </c>
      <c r="J11" s="30">
        <f t="shared" si="2"/>
        <v>146</v>
      </c>
      <c r="K11" s="31"/>
      <c r="L11" s="31"/>
      <c r="M11" s="31"/>
      <c r="N11" s="31"/>
      <c r="O11" s="32"/>
    </row>
    <row r="12" spans="1:17" ht="15.75" x14ac:dyDescent="0.25">
      <c r="A12" s="642"/>
      <c r="B12" s="663"/>
      <c r="C12" s="29">
        <v>3</v>
      </c>
      <c r="D12" s="30">
        <f t="shared" si="2"/>
        <v>1363</v>
      </c>
      <c r="E12" s="30">
        <f t="shared" si="2"/>
        <v>1294</v>
      </c>
      <c r="F12" s="30">
        <f t="shared" si="2"/>
        <v>1294</v>
      </c>
      <c r="G12" s="30">
        <f t="shared" si="2"/>
        <v>877</v>
      </c>
      <c r="H12" s="30">
        <f t="shared" si="2"/>
        <v>239</v>
      </c>
      <c r="I12" s="30">
        <f t="shared" si="2"/>
        <v>114</v>
      </c>
      <c r="J12" s="30">
        <f t="shared" si="2"/>
        <v>64</v>
      </c>
      <c r="K12" s="31"/>
      <c r="L12" s="31"/>
      <c r="M12" s="31"/>
      <c r="N12" s="31"/>
      <c r="O12" s="32"/>
    </row>
    <row r="13" spans="1:17" ht="15.75" x14ac:dyDescent="0.25">
      <c r="A13" s="642"/>
      <c r="B13" s="663"/>
      <c r="C13" s="29">
        <v>4</v>
      </c>
      <c r="D13" s="30">
        <f t="shared" si="2"/>
        <v>1326</v>
      </c>
      <c r="E13" s="30">
        <f t="shared" si="2"/>
        <v>1286</v>
      </c>
      <c r="F13" s="30">
        <f t="shared" si="2"/>
        <v>1286</v>
      </c>
      <c r="G13" s="30">
        <f t="shared" si="2"/>
        <v>980</v>
      </c>
      <c r="H13" s="30">
        <f t="shared" si="2"/>
        <v>204</v>
      </c>
      <c r="I13" s="30">
        <f t="shared" si="2"/>
        <v>72</v>
      </c>
      <c r="J13" s="30">
        <f t="shared" si="2"/>
        <v>30</v>
      </c>
      <c r="K13" s="31"/>
      <c r="L13" s="31"/>
      <c r="M13" s="31"/>
      <c r="N13" s="31"/>
      <c r="O13" s="32"/>
    </row>
    <row r="14" spans="1:17" ht="16.5" thickBot="1" x14ac:dyDescent="0.3">
      <c r="A14" s="33"/>
      <c r="B14" s="34"/>
      <c r="C14" s="35">
        <v>5</v>
      </c>
      <c r="D14" s="30">
        <f t="shared" si="2"/>
        <v>1287</v>
      </c>
      <c r="E14" s="30">
        <f t="shared" si="2"/>
        <v>1253</v>
      </c>
      <c r="F14" s="30">
        <f t="shared" si="2"/>
        <v>1253</v>
      </c>
      <c r="G14" s="30">
        <f t="shared" si="2"/>
        <v>1152</v>
      </c>
      <c r="H14" s="30">
        <f t="shared" si="2"/>
        <v>79</v>
      </c>
      <c r="I14" s="30">
        <f t="shared" si="2"/>
        <v>14</v>
      </c>
      <c r="J14" s="30">
        <f t="shared" si="2"/>
        <v>8</v>
      </c>
      <c r="K14" s="36"/>
      <c r="L14" s="36"/>
      <c r="M14" s="36"/>
      <c r="N14" s="36"/>
      <c r="O14" s="37"/>
    </row>
    <row r="15" spans="1:17" ht="15.75" x14ac:dyDescent="0.25">
      <c r="A15" s="655" t="s">
        <v>36</v>
      </c>
      <c r="B15" s="655"/>
      <c r="C15" s="38">
        <v>1</v>
      </c>
      <c r="D15" s="39">
        <v>157</v>
      </c>
      <c r="E15" s="39">
        <v>147</v>
      </c>
      <c r="F15" s="39">
        <v>147</v>
      </c>
      <c r="G15" s="39">
        <v>47</v>
      </c>
      <c r="H15" s="39">
        <v>26</v>
      </c>
      <c r="I15" s="39">
        <v>22</v>
      </c>
      <c r="J15" s="39">
        <v>52</v>
      </c>
      <c r="K15" s="40"/>
      <c r="L15" s="40"/>
      <c r="M15" s="40"/>
      <c r="N15" s="40"/>
      <c r="O15" s="41"/>
    </row>
    <row r="16" spans="1:17" ht="15.75" x14ac:dyDescent="0.25">
      <c r="A16" s="656"/>
      <c r="B16" s="656"/>
      <c r="C16" s="42">
        <v>2</v>
      </c>
      <c r="D16" s="43">
        <v>83</v>
      </c>
      <c r="E16" s="43">
        <v>83</v>
      </c>
      <c r="F16" s="43">
        <v>83</v>
      </c>
      <c r="G16" s="43">
        <v>22</v>
      </c>
      <c r="H16" s="43">
        <v>23</v>
      </c>
      <c r="I16" s="43">
        <v>19</v>
      </c>
      <c r="J16" s="43">
        <v>19</v>
      </c>
      <c r="K16" s="44"/>
      <c r="L16" s="44"/>
      <c r="M16" s="44"/>
      <c r="N16" s="44"/>
      <c r="O16" s="45"/>
    </row>
    <row r="17" spans="1:15" ht="15.75" x14ac:dyDescent="0.25">
      <c r="A17" s="656"/>
      <c r="B17" s="656"/>
      <c r="C17" s="42">
        <v>3</v>
      </c>
      <c r="D17" s="43">
        <v>48</v>
      </c>
      <c r="E17" s="43">
        <v>47</v>
      </c>
      <c r="F17" s="43">
        <v>47</v>
      </c>
      <c r="G17" s="43">
        <v>25</v>
      </c>
      <c r="H17" s="43">
        <v>10</v>
      </c>
      <c r="I17" s="43">
        <v>8</v>
      </c>
      <c r="J17" s="43">
        <v>4</v>
      </c>
      <c r="K17" s="44"/>
      <c r="L17" s="44"/>
      <c r="M17" s="44"/>
      <c r="N17" s="44"/>
      <c r="O17" s="45"/>
    </row>
    <row r="18" spans="1:15" ht="15.75" x14ac:dyDescent="0.25">
      <c r="A18" s="656"/>
      <c r="B18" s="656"/>
      <c r="C18" s="42">
        <v>4</v>
      </c>
      <c r="D18" s="43">
        <v>62</v>
      </c>
      <c r="E18" s="43">
        <v>62</v>
      </c>
      <c r="F18" s="43">
        <v>62</v>
      </c>
      <c r="G18" s="43">
        <v>41</v>
      </c>
      <c r="H18" s="43">
        <v>16</v>
      </c>
      <c r="I18" s="43">
        <v>5</v>
      </c>
      <c r="J18" s="43"/>
      <c r="K18" s="44"/>
      <c r="L18" s="44"/>
      <c r="M18" s="44"/>
      <c r="N18" s="44"/>
      <c r="O18" s="45"/>
    </row>
    <row r="19" spans="1:15" ht="15.75" x14ac:dyDescent="0.25">
      <c r="A19" s="656"/>
      <c r="B19" s="656"/>
      <c r="C19" s="42">
        <v>5</v>
      </c>
      <c r="D19" s="43">
        <v>49</v>
      </c>
      <c r="E19" s="43">
        <v>49</v>
      </c>
      <c r="F19" s="43">
        <v>49</v>
      </c>
      <c r="G19" s="43">
        <v>43</v>
      </c>
      <c r="H19" s="43">
        <v>4</v>
      </c>
      <c r="I19" s="43">
        <v>2</v>
      </c>
      <c r="J19" s="43"/>
      <c r="K19" s="44"/>
      <c r="L19" s="44"/>
      <c r="M19" s="44"/>
      <c r="N19" s="44"/>
      <c r="O19" s="45"/>
    </row>
    <row r="20" spans="1:15" ht="16.5" thickBot="1" x14ac:dyDescent="0.3">
      <c r="A20" s="654"/>
      <c r="B20" s="654"/>
      <c r="C20" s="46" t="s">
        <v>35</v>
      </c>
      <c r="D20" s="47">
        <f>+SUM(D15:D19)</f>
        <v>399</v>
      </c>
      <c r="E20" s="47">
        <f t="shared" ref="E20:O20" si="3">+SUM(E15:E19)</f>
        <v>388</v>
      </c>
      <c r="F20" s="47">
        <f>+SUM(F15:F19)</f>
        <v>388</v>
      </c>
      <c r="G20" s="47">
        <f t="shared" si="3"/>
        <v>178</v>
      </c>
      <c r="H20" s="47">
        <f t="shared" si="3"/>
        <v>79</v>
      </c>
      <c r="I20" s="47">
        <f t="shared" si="3"/>
        <v>56</v>
      </c>
      <c r="J20" s="47">
        <f t="shared" si="3"/>
        <v>75</v>
      </c>
      <c r="K20" s="48">
        <f t="shared" si="3"/>
        <v>0</v>
      </c>
      <c r="L20" s="48">
        <f t="shared" si="3"/>
        <v>0</v>
      </c>
      <c r="M20" s="48">
        <f t="shared" si="3"/>
        <v>0</v>
      </c>
      <c r="N20" s="48">
        <f t="shared" si="3"/>
        <v>0</v>
      </c>
      <c r="O20" s="49">
        <f t="shared" si="3"/>
        <v>0</v>
      </c>
    </row>
    <row r="21" spans="1:15" ht="15.75" x14ac:dyDescent="0.25">
      <c r="A21" s="655" t="s">
        <v>37</v>
      </c>
      <c r="B21" s="655"/>
      <c r="C21" s="38">
        <v>1</v>
      </c>
      <c r="D21" s="39">
        <v>51</v>
      </c>
      <c r="E21" s="39">
        <v>48</v>
      </c>
      <c r="F21" s="39">
        <v>48</v>
      </c>
      <c r="G21" s="39">
        <v>16</v>
      </c>
      <c r="H21" s="39">
        <v>2</v>
      </c>
      <c r="I21" s="39">
        <v>4</v>
      </c>
      <c r="J21" s="39">
        <v>26</v>
      </c>
      <c r="K21" s="40"/>
      <c r="L21" s="40"/>
      <c r="M21" s="40"/>
      <c r="N21" s="40"/>
      <c r="O21" s="41"/>
    </row>
    <row r="22" spans="1:15" ht="15.75" x14ac:dyDescent="0.25">
      <c r="A22" s="622"/>
      <c r="B22" s="623"/>
      <c r="C22" s="42">
        <v>2</v>
      </c>
      <c r="D22" s="43">
        <v>40</v>
      </c>
      <c r="E22" s="43">
        <v>40</v>
      </c>
      <c r="F22" s="43">
        <v>40</v>
      </c>
      <c r="G22" s="43">
        <v>17</v>
      </c>
      <c r="H22" s="43">
        <v>8</v>
      </c>
      <c r="I22" s="43">
        <v>9</v>
      </c>
      <c r="J22" s="43">
        <v>6</v>
      </c>
      <c r="K22" s="44"/>
      <c r="L22" s="44"/>
      <c r="M22" s="44"/>
      <c r="N22" s="44"/>
      <c r="O22" s="45"/>
    </row>
    <row r="23" spans="1:15" ht="15.75" x14ac:dyDescent="0.25">
      <c r="A23" s="622"/>
      <c r="B23" s="623"/>
      <c r="C23" s="42">
        <v>3</v>
      </c>
      <c r="D23" s="43">
        <v>31</v>
      </c>
      <c r="E23" s="43">
        <v>31</v>
      </c>
      <c r="F23" s="43">
        <v>31</v>
      </c>
      <c r="G23" s="43">
        <v>22</v>
      </c>
      <c r="H23" s="43">
        <v>5</v>
      </c>
      <c r="I23" s="43">
        <v>1</v>
      </c>
      <c r="J23" s="43">
        <v>3</v>
      </c>
      <c r="K23" s="44"/>
      <c r="L23" s="44"/>
      <c r="M23" s="44"/>
      <c r="N23" s="44"/>
      <c r="O23" s="45"/>
    </row>
    <row r="24" spans="1:15" ht="15.75" x14ac:dyDescent="0.25">
      <c r="A24" s="622"/>
      <c r="B24" s="623"/>
      <c r="C24" s="42">
        <v>4</v>
      </c>
      <c r="D24" s="43">
        <v>21</v>
      </c>
      <c r="E24" s="43">
        <v>21</v>
      </c>
      <c r="F24" s="43">
        <v>21</v>
      </c>
      <c r="G24" s="43">
        <v>10</v>
      </c>
      <c r="H24" s="43">
        <v>11</v>
      </c>
      <c r="I24" s="43"/>
      <c r="J24" s="43"/>
      <c r="K24" s="44"/>
      <c r="L24" s="44"/>
      <c r="M24" s="44"/>
      <c r="N24" s="44"/>
      <c r="O24" s="45"/>
    </row>
    <row r="25" spans="1:15" ht="15.75" x14ac:dyDescent="0.25">
      <c r="A25" s="50"/>
      <c r="B25" s="51"/>
      <c r="C25" s="42">
        <v>5</v>
      </c>
      <c r="D25" s="43"/>
      <c r="E25" s="43"/>
      <c r="F25" s="43"/>
      <c r="G25" s="43"/>
      <c r="H25" s="43"/>
      <c r="I25" s="43"/>
      <c r="J25" s="43"/>
      <c r="K25" s="44"/>
      <c r="L25" s="44"/>
      <c r="M25" s="44"/>
      <c r="N25" s="44"/>
      <c r="O25" s="45"/>
    </row>
    <row r="26" spans="1:15" ht="16.5" thickBot="1" x14ac:dyDescent="0.3">
      <c r="A26" s="52"/>
      <c r="B26" s="53"/>
      <c r="C26" s="46" t="s">
        <v>35</v>
      </c>
      <c r="D26" s="47">
        <f>+SUM(D21:D25)</f>
        <v>143</v>
      </c>
      <c r="E26" s="47">
        <f t="shared" ref="E26:J26" si="4">+SUM(E21:E25)</f>
        <v>140</v>
      </c>
      <c r="F26" s="47">
        <f t="shared" si="4"/>
        <v>140</v>
      </c>
      <c r="G26" s="47">
        <f t="shared" si="4"/>
        <v>65</v>
      </c>
      <c r="H26" s="47">
        <f t="shared" si="4"/>
        <v>26</v>
      </c>
      <c r="I26" s="47">
        <f t="shared" si="4"/>
        <v>14</v>
      </c>
      <c r="J26" s="47">
        <f t="shared" si="4"/>
        <v>35</v>
      </c>
      <c r="K26" s="54">
        <f>SUM(K21:K25)</f>
        <v>0</v>
      </c>
      <c r="L26" s="54">
        <f>SUM(L21:L25)</f>
        <v>0</v>
      </c>
      <c r="M26" s="54">
        <f>SUM(M21:M25)</f>
        <v>0</v>
      </c>
      <c r="N26" s="54">
        <f>SUM(N21:N25)</f>
        <v>0</v>
      </c>
      <c r="O26" s="55">
        <f>SUM(O21:O25)</f>
        <v>0</v>
      </c>
    </row>
    <row r="27" spans="1:15" ht="15.75" x14ac:dyDescent="0.25">
      <c r="A27" s="620" t="s">
        <v>38</v>
      </c>
      <c r="B27" s="621"/>
      <c r="C27" s="38">
        <v>1</v>
      </c>
      <c r="D27" s="39">
        <f>+[1]Fis!B20</f>
        <v>57</v>
      </c>
      <c r="E27" s="39">
        <f>+[1]Fis!C20</f>
        <v>50</v>
      </c>
      <c r="F27" s="39">
        <f>+[1]Fis!D20</f>
        <v>50</v>
      </c>
      <c r="G27" s="39">
        <f>+[1]Fis!E20</f>
        <v>17</v>
      </c>
      <c r="H27" s="39">
        <f>+[1]Fis!F20</f>
        <v>6</v>
      </c>
      <c r="I27" s="39">
        <f>+[1]Fis!G20</f>
        <v>11</v>
      </c>
      <c r="J27" s="39">
        <f>+[1]Fis!H20</f>
        <v>16</v>
      </c>
      <c r="K27" s="40"/>
      <c r="L27" s="40"/>
      <c r="M27" s="40"/>
      <c r="N27" s="40"/>
      <c r="O27" s="41"/>
    </row>
    <row r="28" spans="1:15" ht="15.75" x14ac:dyDescent="0.25">
      <c r="A28" s="622"/>
      <c r="B28" s="623"/>
      <c r="C28" s="42">
        <v>2</v>
      </c>
      <c r="D28" s="43">
        <f>+[1]Fis!B21</f>
        <v>29</v>
      </c>
      <c r="E28" s="43">
        <f>+[1]Fis!C21</f>
        <v>26</v>
      </c>
      <c r="F28" s="43">
        <f>+[1]Fis!D21</f>
        <v>26</v>
      </c>
      <c r="G28" s="43">
        <f>+[1]Fis!E21</f>
        <v>10</v>
      </c>
      <c r="H28" s="43">
        <f>+[1]Fis!F21</f>
        <v>6</v>
      </c>
      <c r="I28" s="43">
        <f>+[1]Fis!G21</f>
        <v>6</v>
      </c>
      <c r="J28" s="43">
        <f>+[1]Fis!H21</f>
        <v>4</v>
      </c>
      <c r="K28" s="44"/>
      <c r="L28" s="44"/>
      <c r="M28" s="44"/>
      <c r="N28" s="44"/>
      <c r="O28" s="45"/>
    </row>
    <row r="29" spans="1:15" ht="15.75" x14ac:dyDescent="0.25">
      <c r="A29" s="622"/>
      <c r="B29" s="623"/>
      <c r="C29" s="42">
        <v>3</v>
      </c>
      <c r="D29" s="43">
        <f>+[1]Fis!B22</f>
        <v>21</v>
      </c>
      <c r="E29" s="43">
        <f>+[1]Fis!C22</f>
        <v>21</v>
      </c>
      <c r="F29" s="43">
        <f>+[1]Fis!D22</f>
        <v>21</v>
      </c>
      <c r="G29" s="43">
        <f>+[1]Fis!E22</f>
        <v>7</v>
      </c>
      <c r="H29" s="43">
        <f>+[1]Fis!F22</f>
        <v>2</v>
      </c>
      <c r="I29" s="43">
        <f>+[1]Fis!G22</f>
        <v>2</v>
      </c>
      <c r="J29" s="43">
        <f>+[1]Fis!H22</f>
        <v>10</v>
      </c>
      <c r="K29" s="44"/>
      <c r="L29" s="44"/>
      <c r="M29" s="44"/>
      <c r="N29" s="44"/>
      <c r="O29" s="45"/>
    </row>
    <row r="30" spans="1:15" ht="15.75" x14ac:dyDescent="0.25">
      <c r="A30" s="622"/>
      <c r="B30" s="623"/>
      <c r="C30" s="42">
        <v>4</v>
      </c>
      <c r="D30" s="43">
        <f>+[1]Fis!B23</f>
        <v>8</v>
      </c>
      <c r="E30" s="43">
        <f>+[1]Fis!C23</f>
        <v>9</v>
      </c>
      <c r="F30" s="43">
        <f>+[1]Fis!D23</f>
        <v>9</v>
      </c>
      <c r="G30" s="43">
        <f>+[1]Fis!E23</f>
        <v>6</v>
      </c>
      <c r="H30" s="43">
        <f>+[1]Fis!F23</f>
        <v>2</v>
      </c>
      <c r="I30" s="43">
        <f>+[1]Fis!G23</f>
        <v>0</v>
      </c>
      <c r="J30" s="43">
        <f>+[1]Fis!H23</f>
        <v>1</v>
      </c>
      <c r="K30" s="44"/>
      <c r="L30" s="44"/>
      <c r="M30" s="44"/>
      <c r="N30" s="44"/>
      <c r="O30" s="45"/>
    </row>
    <row r="31" spans="1:15" ht="15.75" x14ac:dyDescent="0.25">
      <c r="A31" s="622"/>
      <c r="B31" s="623"/>
      <c r="C31" s="42">
        <v>5</v>
      </c>
      <c r="D31" s="43">
        <f>+[1]Fis!B24</f>
        <v>13</v>
      </c>
      <c r="E31" s="43">
        <f>+[1]Fis!C24</f>
        <v>16</v>
      </c>
      <c r="F31" s="43">
        <f>+[1]Fis!D24</f>
        <v>16</v>
      </c>
      <c r="G31" s="43">
        <f>+[1]Fis!E24</f>
        <v>14</v>
      </c>
      <c r="H31" s="43">
        <f>+[1]Fis!F24</f>
        <v>2</v>
      </c>
      <c r="I31" s="43">
        <f>+[1]Fis!G24</f>
        <v>0</v>
      </c>
      <c r="J31" s="43">
        <f>+[1]Fis!H24</f>
        <v>0</v>
      </c>
      <c r="K31" s="44"/>
      <c r="L31" s="44"/>
      <c r="M31" s="44"/>
      <c r="N31" s="44"/>
      <c r="O31" s="45"/>
    </row>
    <row r="32" spans="1:15" ht="16.5" thickBot="1" x14ac:dyDescent="0.3">
      <c r="A32" s="609"/>
      <c r="B32" s="610"/>
      <c r="C32" s="46" t="s">
        <v>35</v>
      </c>
      <c r="D32" s="47">
        <f>+[1]Fis!B25</f>
        <v>128</v>
      </c>
      <c r="E32" s="47">
        <f>+[1]Fis!C25</f>
        <v>122</v>
      </c>
      <c r="F32" s="47">
        <f>+[1]Fis!D25</f>
        <v>122</v>
      </c>
      <c r="G32" s="47">
        <f>+[1]Fis!E25</f>
        <v>54</v>
      </c>
      <c r="H32" s="47">
        <f>+[1]Fis!F25</f>
        <v>18</v>
      </c>
      <c r="I32" s="47">
        <f>+[1]Fis!G25</f>
        <v>19</v>
      </c>
      <c r="J32" s="47">
        <f>+[1]Fis!H25</f>
        <v>31</v>
      </c>
      <c r="K32" s="56"/>
      <c r="L32" s="56"/>
      <c r="M32" s="56"/>
      <c r="N32" s="56"/>
      <c r="O32" s="57"/>
    </row>
    <row r="33" spans="1:15" ht="15.75" x14ac:dyDescent="0.25">
      <c r="A33" s="620" t="s">
        <v>39</v>
      </c>
      <c r="B33" s="621"/>
      <c r="C33" s="38">
        <v>1</v>
      </c>
      <c r="D33" s="39">
        <f>+[1]Fis!B28</f>
        <v>0</v>
      </c>
      <c r="E33" s="39">
        <f>+[1]Fis!C28</f>
        <v>0</v>
      </c>
      <c r="F33" s="39">
        <f>+[1]Fis!D28</f>
        <v>0</v>
      </c>
      <c r="G33" s="39">
        <f>+[1]Fis!E28</f>
        <v>0</v>
      </c>
      <c r="H33" s="39">
        <f>+[1]Fis!F28</f>
        <v>0</v>
      </c>
      <c r="I33" s="39">
        <f>+[1]Fis!G28</f>
        <v>0</v>
      </c>
      <c r="J33" s="39">
        <f>+[1]Fis!H28</f>
        <v>0</v>
      </c>
      <c r="K33" s="40"/>
      <c r="L33" s="40"/>
      <c r="M33" s="40"/>
      <c r="N33" s="40"/>
      <c r="O33" s="41"/>
    </row>
    <row r="34" spans="1:15" ht="15.75" x14ac:dyDescent="0.25">
      <c r="A34" s="622"/>
      <c r="B34" s="623"/>
      <c r="C34" s="42">
        <v>2</v>
      </c>
      <c r="D34" s="43">
        <f>+[1]Fis!B29</f>
        <v>0</v>
      </c>
      <c r="E34" s="43">
        <f>+[1]Fis!C29</f>
        <v>0</v>
      </c>
      <c r="F34" s="43">
        <f>+[1]Fis!D29</f>
        <v>0</v>
      </c>
      <c r="G34" s="43">
        <f>+[1]Fis!E29</f>
        <v>0</v>
      </c>
      <c r="H34" s="43">
        <f>+[1]Fis!F29</f>
        <v>0</v>
      </c>
      <c r="I34" s="43">
        <f>+[1]Fis!G29</f>
        <v>0</v>
      </c>
      <c r="J34" s="43">
        <f>+[1]Fis!H29</f>
        <v>0</v>
      </c>
      <c r="K34" s="44"/>
      <c r="L34" s="44"/>
      <c r="M34" s="44"/>
      <c r="N34" s="44"/>
      <c r="O34" s="45"/>
    </row>
    <row r="35" spans="1:15" ht="15.75" x14ac:dyDescent="0.25">
      <c r="A35" s="648"/>
      <c r="B35" s="649"/>
      <c r="C35" s="42">
        <v>3</v>
      </c>
      <c r="D35" s="43">
        <f>+[1]Fis!B30</f>
        <v>0</v>
      </c>
      <c r="E35" s="43">
        <f>+[1]Fis!C30</f>
        <v>0</v>
      </c>
      <c r="F35" s="43">
        <f>+[1]Fis!D30</f>
        <v>0</v>
      </c>
      <c r="G35" s="43">
        <f>+[1]Fis!E30</f>
        <v>0</v>
      </c>
      <c r="H35" s="43">
        <f>+[1]Fis!F30</f>
        <v>0</v>
      </c>
      <c r="I35" s="43">
        <f>+[1]Fis!G30</f>
        <v>0</v>
      </c>
      <c r="J35" s="43">
        <f>+[1]Fis!H30</f>
        <v>0</v>
      </c>
      <c r="K35" s="44"/>
      <c r="L35" s="44"/>
      <c r="M35" s="44"/>
      <c r="N35" s="44"/>
      <c r="O35" s="45"/>
    </row>
    <row r="36" spans="1:15" ht="15.75" x14ac:dyDescent="0.25">
      <c r="A36" s="622"/>
      <c r="B36" s="623"/>
      <c r="C36" s="42">
        <v>4</v>
      </c>
      <c r="D36" s="43">
        <f>+[1]Fis!B31</f>
        <v>9</v>
      </c>
      <c r="E36" s="43">
        <f>+[1]Fis!C31</f>
        <v>9</v>
      </c>
      <c r="F36" s="43">
        <f>+[1]Fis!D31</f>
        <v>9</v>
      </c>
      <c r="G36" s="43">
        <f>+[1]Fis!E31</f>
        <v>4</v>
      </c>
      <c r="H36" s="43">
        <f>+[1]Fis!F31</f>
        <v>4</v>
      </c>
      <c r="I36" s="43">
        <f>+[1]Fis!G31</f>
        <v>0</v>
      </c>
      <c r="J36" s="43">
        <f>+[1]Fis!H31</f>
        <v>1</v>
      </c>
      <c r="K36" s="44"/>
      <c r="L36" s="44"/>
      <c r="M36" s="44"/>
      <c r="N36" s="44"/>
      <c r="O36" s="45"/>
    </row>
    <row r="37" spans="1:15" ht="15.75" x14ac:dyDescent="0.25">
      <c r="A37" s="648"/>
      <c r="B37" s="649"/>
      <c r="C37" s="42">
        <v>5</v>
      </c>
      <c r="D37" s="43">
        <f>+[1]Fis!B32</f>
        <v>8</v>
      </c>
      <c r="E37" s="43">
        <f>+[1]Fis!C32</f>
        <v>9</v>
      </c>
      <c r="F37" s="43">
        <f>+[1]Fis!D32</f>
        <v>9</v>
      </c>
      <c r="G37" s="43">
        <f>+[1]Fis!E32</f>
        <v>9</v>
      </c>
      <c r="H37" s="43">
        <f>+[1]Fis!F32</f>
        <v>0</v>
      </c>
      <c r="I37" s="43">
        <f>+[1]Fis!G32</f>
        <v>0</v>
      </c>
      <c r="J37" s="43">
        <f>+[1]Fis!H32</f>
        <v>0</v>
      </c>
      <c r="K37" s="44"/>
      <c r="L37" s="44"/>
      <c r="M37" s="44"/>
      <c r="N37" s="44"/>
      <c r="O37" s="45"/>
    </row>
    <row r="38" spans="1:15" ht="16.5" thickBot="1" x14ac:dyDescent="0.3">
      <c r="A38" s="652"/>
      <c r="B38" s="653"/>
      <c r="C38" s="46" t="s">
        <v>35</v>
      </c>
      <c r="D38" s="47">
        <f>+[1]Fis!B33</f>
        <v>17</v>
      </c>
      <c r="E38" s="47">
        <f>+[1]Fis!C33</f>
        <v>18</v>
      </c>
      <c r="F38" s="47">
        <f>+[1]Fis!D33</f>
        <v>18</v>
      </c>
      <c r="G38" s="47">
        <f>+[1]Fis!E33</f>
        <v>13</v>
      </c>
      <c r="H38" s="47">
        <f>+[1]Fis!F33</f>
        <v>4</v>
      </c>
      <c r="I38" s="47">
        <f>+[1]Fis!G33</f>
        <v>0</v>
      </c>
      <c r="J38" s="47">
        <f>+[1]Fis!H33</f>
        <v>1</v>
      </c>
      <c r="K38" s="58">
        <f>SUM(K33:K37)</f>
        <v>0</v>
      </c>
      <c r="L38" s="58">
        <f>SUM(L33:L37)</f>
        <v>0</v>
      </c>
      <c r="M38" s="58">
        <f>SUM(M33:M37)</f>
        <v>0</v>
      </c>
      <c r="N38" s="58">
        <f>SUM(N33:N37)</f>
        <v>0</v>
      </c>
      <c r="O38" s="59">
        <f>SUM(O33:O37)</f>
        <v>0</v>
      </c>
    </row>
    <row r="39" spans="1:15" ht="15.75" x14ac:dyDescent="0.25">
      <c r="A39" s="620" t="s">
        <v>40</v>
      </c>
      <c r="B39" s="621"/>
      <c r="C39" s="38">
        <v>1</v>
      </c>
      <c r="D39" s="39">
        <f>+[1]Quim!B20</f>
        <v>86</v>
      </c>
      <c r="E39" s="39">
        <f>+[1]Quim!C20</f>
        <v>73</v>
      </c>
      <c r="F39" s="39">
        <f>+[1]Quim!D20</f>
        <v>73</v>
      </c>
      <c r="G39" s="39">
        <f>+[1]Quim!E20</f>
        <v>40</v>
      </c>
      <c r="H39" s="39">
        <f>+[1]Quim!F20</f>
        <v>8</v>
      </c>
      <c r="I39" s="39">
        <f>+[1]Quim!G20</f>
        <v>12</v>
      </c>
      <c r="J39" s="39">
        <f>+[1]Quim!H20</f>
        <v>13</v>
      </c>
      <c r="K39" s="40"/>
      <c r="L39" s="40"/>
      <c r="M39" s="40"/>
      <c r="N39" s="40"/>
      <c r="O39" s="41"/>
    </row>
    <row r="40" spans="1:15" ht="15.75" x14ac:dyDescent="0.25">
      <c r="A40" s="622"/>
      <c r="B40" s="623"/>
      <c r="C40" s="42">
        <v>2</v>
      </c>
      <c r="D40" s="43">
        <f>+[1]Quim!B23</f>
        <v>66</v>
      </c>
      <c r="E40" s="43">
        <f>+[1]Quim!C23</f>
        <v>61</v>
      </c>
      <c r="F40" s="43">
        <f>+[1]Quim!D23</f>
        <v>61</v>
      </c>
      <c r="G40" s="43">
        <f>+[1]Quim!E23</f>
        <v>37</v>
      </c>
      <c r="H40" s="43">
        <f>+[1]Quim!F23</f>
        <v>7</v>
      </c>
      <c r="I40" s="43">
        <f>+[1]Quim!G23</f>
        <v>4</v>
      </c>
      <c r="J40" s="43">
        <f>+[1]Quim!H23</f>
        <v>13</v>
      </c>
      <c r="K40" s="44"/>
      <c r="L40" s="44"/>
      <c r="M40" s="44"/>
      <c r="N40" s="44"/>
      <c r="O40" s="45"/>
    </row>
    <row r="41" spans="1:15" ht="15.75" x14ac:dyDescent="0.25">
      <c r="A41" s="622"/>
      <c r="B41" s="623"/>
      <c r="C41" s="42">
        <v>3</v>
      </c>
      <c r="D41" s="43">
        <f>+[1]Quim!B24</f>
        <v>40</v>
      </c>
      <c r="E41" s="43">
        <f>+[1]Quim!C24</f>
        <v>39</v>
      </c>
      <c r="F41" s="43">
        <f>+[1]Quim!D24</f>
        <v>39</v>
      </c>
      <c r="G41" s="43">
        <f>+[1]Quim!E24</f>
        <v>32</v>
      </c>
      <c r="H41" s="43">
        <f>+[1]Quim!F24</f>
        <v>3</v>
      </c>
      <c r="I41" s="43">
        <f>+[1]Quim!G24</f>
        <v>4</v>
      </c>
      <c r="J41" s="43">
        <f>+[1]Quim!H24</f>
        <v>0</v>
      </c>
      <c r="K41" s="44"/>
      <c r="L41" s="44"/>
      <c r="M41" s="44"/>
      <c r="N41" s="44"/>
      <c r="O41" s="45"/>
    </row>
    <row r="42" spans="1:15" ht="15.75" x14ac:dyDescent="0.25">
      <c r="A42" s="622"/>
      <c r="B42" s="623"/>
      <c r="C42" s="42">
        <v>4</v>
      </c>
      <c r="D42" s="43">
        <f>+[1]Quim!B25</f>
        <v>45</v>
      </c>
      <c r="E42" s="43">
        <f>+[1]Quim!C25</f>
        <v>44</v>
      </c>
      <c r="F42" s="43">
        <f>+[1]Quim!D25</f>
        <v>44</v>
      </c>
      <c r="G42" s="43">
        <f>+[1]Quim!E25</f>
        <v>38</v>
      </c>
      <c r="H42" s="43">
        <f>+[1]Quim!F25</f>
        <v>5</v>
      </c>
      <c r="I42" s="43">
        <f>+[1]Quim!G25</f>
        <v>0</v>
      </c>
      <c r="J42" s="43">
        <f>+[1]Quim!H25</f>
        <v>1</v>
      </c>
      <c r="K42" s="44"/>
      <c r="L42" s="44"/>
      <c r="M42" s="44"/>
      <c r="N42" s="44"/>
      <c r="O42" s="45"/>
    </row>
    <row r="43" spans="1:15" ht="15.75" x14ac:dyDescent="0.25">
      <c r="A43" s="622"/>
      <c r="B43" s="623"/>
      <c r="C43" s="42">
        <v>5</v>
      </c>
      <c r="D43" s="43">
        <f>+[1]Quim!B26</f>
        <v>29</v>
      </c>
      <c r="E43" s="43">
        <f>+[1]Quim!C26</f>
        <v>29</v>
      </c>
      <c r="F43" s="43">
        <f>+[1]Quim!D26</f>
        <v>29</v>
      </c>
      <c r="G43" s="43">
        <f>+[1]Quim!E26</f>
        <v>25</v>
      </c>
      <c r="H43" s="43">
        <f>+[1]Quim!F26</f>
        <v>4</v>
      </c>
      <c r="I43" s="43">
        <f>+[1]Quim!G26</f>
        <v>0</v>
      </c>
      <c r="J43" s="43">
        <f>+[1]Quim!H26</f>
        <v>0</v>
      </c>
      <c r="K43" s="44"/>
      <c r="L43" s="44"/>
      <c r="M43" s="44"/>
      <c r="N43" s="44"/>
      <c r="O43" s="45"/>
    </row>
    <row r="44" spans="1:15" ht="16.5" thickBot="1" x14ac:dyDescent="0.3">
      <c r="A44" s="609"/>
      <c r="B44" s="610"/>
      <c r="C44" s="46" t="s">
        <v>35</v>
      </c>
      <c r="D44" s="47">
        <f>+[1]Quim!B27</f>
        <v>266</v>
      </c>
      <c r="E44" s="47">
        <f>+[1]Quim!C27</f>
        <v>246</v>
      </c>
      <c r="F44" s="47">
        <f>+[1]Quim!D27</f>
        <v>246</v>
      </c>
      <c r="G44" s="47">
        <f>+[1]Quim!E27</f>
        <v>172</v>
      </c>
      <c r="H44" s="47">
        <f>+[1]Quim!F27</f>
        <v>27</v>
      </c>
      <c r="I44" s="47">
        <f>+[1]Quim!G27</f>
        <v>20</v>
      </c>
      <c r="J44" s="47">
        <f>+[1]Quim!H27</f>
        <v>27</v>
      </c>
      <c r="K44" s="56"/>
      <c r="L44" s="56"/>
      <c r="M44" s="56"/>
      <c r="N44" s="56"/>
      <c r="O44" s="57"/>
    </row>
    <row r="45" spans="1:15" ht="15.75" x14ac:dyDescent="0.25">
      <c r="A45" s="620" t="s">
        <v>41</v>
      </c>
      <c r="B45" s="621"/>
      <c r="C45" s="38">
        <v>1</v>
      </c>
      <c r="D45" s="39">
        <f>+[1]Geo!B20</f>
        <v>94</v>
      </c>
      <c r="E45" s="39">
        <f>+[1]Geo!C20</f>
        <v>89</v>
      </c>
      <c r="F45" s="39">
        <f>+[1]Geo!D20</f>
        <v>89</v>
      </c>
      <c r="G45" s="39">
        <f>+[1]Geo!E20</f>
        <v>25</v>
      </c>
      <c r="H45" s="39">
        <f>+[1]Geo!F20</f>
        <v>36</v>
      </c>
      <c r="I45" s="39">
        <f>+[1]Geo!G20</f>
        <v>17</v>
      </c>
      <c r="J45" s="39">
        <f>+[1]Geo!H20</f>
        <v>11</v>
      </c>
      <c r="K45" s="40"/>
      <c r="L45" s="40"/>
      <c r="M45" s="40"/>
      <c r="N45" s="40"/>
      <c r="O45" s="41"/>
    </row>
    <row r="46" spans="1:15" ht="15.75" x14ac:dyDescent="0.25">
      <c r="A46" s="622"/>
      <c r="B46" s="623"/>
      <c r="C46" s="42">
        <v>2</v>
      </c>
      <c r="D46" s="43">
        <f>+[1]Geo!B21</f>
        <v>65</v>
      </c>
      <c r="E46" s="43">
        <f>+[1]Geo!C21</f>
        <v>65</v>
      </c>
      <c r="F46" s="43">
        <f>+[1]Geo!D21</f>
        <v>65</v>
      </c>
      <c r="G46" s="43">
        <f>+[1]Geo!E21</f>
        <v>22</v>
      </c>
      <c r="H46" s="43">
        <f>+[1]Geo!F21</f>
        <v>17</v>
      </c>
      <c r="I46" s="43">
        <f>+[1]Geo!G21</f>
        <v>17</v>
      </c>
      <c r="J46" s="43">
        <f>+[1]Geo!H21</f>
        <v>9</v>
      </c>
      <c r="K46" s="44"/>
      <c r="L46" s="44"/>
      <c r="M46" s="44"/>
      <c r="N46" s="44"/>
      <c r="O46" s="45"/>
    </row>
    <row r="47" spans="1:15" ht="15.75" x14ac:dyDescent="0.25">
      <c r="A47" s="648"/>
      <c r="B47" s="649"/>
      <c r="C47" s="42">
        <v>3</v>
      </c>
      <c r="D47" s="43">
        <f>+[1]Geo!B22</f>
        <v>60</v>
      </c>
      <c r="E47" s="43">
        <f>+[1]Geo!C22</f>
        <v>58</v>
      </c>
      <c r="F47" s="43">
        <f>+[1]Geo!D22</f>
        <v>58</v>
      </c>
      <c r="G47" s="43">
        <f>+[1]Geo!E22</f>
        <v>30</v>
      </c>
      <c r="H47" s="43">
        <f>+[1]Geo!F22</f>
        <v>12</v>
      </c>
      <c r="I47" s="43">
        <f>+[1]Geo!G22</f>
        <v>11</v>
      </c>
      <c r="J47" s="43">
        <f>+[1]Geo!H22</f>
        <v>5</v>
      </c>
      <c r="K47" s="44"/>
      <c r="L47" s="44"/>
      <c r="M47" s="44"/>
      <c r="N47" s="44"/>
      <c r="O47" s="45"/>
    </row>
    <row r="48" spans="1:15" ht="15.75" x14ac:dyDescent="0.25">
      <c r="A48" s="648"/>
      <c r="B48" s="649"/>
      <c r="C48" s="42">
        <v>4</v>
      </c>
      <c r="D48" s="43">
        <f>+[1]Geo!B23</f>
        <v>32</v>
      </c>
      <c r="E48" s="43">
        <f>+[1]Geo!C23</f>
        <v>32</v>
      </c>
      <c r="F48" s="43">
        <f>+[1]Geo!D23</f>
        <v>32</v>
      </c>
      <c r="G48" s="43">
        <f>+[1]Geo!E23</f>
        <v>29</v>
      </c>
      <c r="H48" s="43">
        <f>+[1]Geo!F23</f>
        <v>2</v>
      </c>
      <c r="I48" s="43">
        <f>+[1]Geo!G23</f>
        <v>1</v>
      </c>
      <c r="J48" s="43">
        <f>+[1]Geo!H23</f>
        <v>0</v>
      </c>
      <c r="K48" s="44"/>
      <c r="L48" s="44"/>
      <c r="M48" s="44"/>
      <c r="N48" s="44"/>
      <c r="O48" s="45"/>
    </row>
    <row r="49" spans="1:15" ht="15.75" x14ac:dyDescent="0.25">
      <c r="A49" s="622"/>
      <c r="B49" s="623"/>
      <c r="C49" s="42">
        <v>5</v>
      </c>
      <c r="D49" s="43">
        <f>+[1]Geo!B24</f>
        <v>31</v>
      </c>
      <c r="E49" s="43">
        <f>+[1]Geo!C24</f>
        <v>29</v>
      </c>
      <c r="F49" s="43">
        <f>+[1]Geo!D24</f>
        <v>29</v>
      </c>
      <c r="G49" s="43">
        <f>+[1]Geo!E24</f>
        <v>29</v>
      </c>
      <c r="H49" s="43">
        <f>+[1]Geo!F24</f>
        <v>0</v>
      </c>
      <c r="I49" s="43">
        <f>+[1]Geo!G24</f>
        <v>0</v>
      </c>
      <c r="J49" s="43">
        <f>+[1]Geo!H24</f>
        <v>0</v>
      </c>
      <c r="K49" s="44"/>
      <c r="L49" s="44"/>
      <c r="M49" s="44"/>
      <c r="N49" s="44"/>
      <c r="O49" s="45"/>
    </row>
    <row r="50" spans="1:15" ht="16.5" thickBot="1" x14ac:dyDescent="0.3">
      <c r="A50" s="609"/>
      <c r="B50" s="610"/>
      <c r="C50" s="60" t="s">
        <v>35</v>
      </c>
      <c r="D50" s="47">
        <f>+[1]Geo!B25</f>
        <v>282</v>
      </c>
      <c r="E50" s="47">
        <f>+[1]Geo!C25</f>
        <v>273</v>
      </c>
      <c r="F50" s="47">
        <f>+[1]Geo!D25</f>
        <v>273</v>
      </c>
      <c r="G50" s="47">
        <f>+[1]Geo!E25</f>
        <v>135</v>
      </c>
      <c r="H50" s="47">
        <f>+[1]Geo!F25</f>
        <v>67</v>
      </c>
      <c r="I50" s="47">
        <f>+[1]Geo!G25</f>
        <v>46</v>
      </c>
      <c r="J50" s="47">
        <f>+[1]Geo!H25</f>
        <v>25</v>
      </c>
      <c r="K50" s="56"/>
      <c r="L50" s="56"/>
      <c r="M50" s="56"/>
      <c r="N50" s="56"/>
      <c r="O50" s="57"/>
    </row>
    <row r="51" spans="1:15" ht="15.75" x14ac:dyDescent="0.25">
      <c r="A51" s="620" t="s">
        <v>42</v>
      </c>
      <c r="B51" s="621"/>
      <c r="C51" s="38">
        <v>1</v>
      </c>
      <c r="D51" s="39">
        <f>+[1]Bio!B30</f>
        <v>59</v>
      </c>
      <c r="E51" s="39">
        <f>+[1]Bio!C30</f>
        <v>56</v>
      </c>
      <c r="F51" s="39">
        <f>+[1]Bio!D30</f>
        <v>56</v>
      </c>
      <c r="G51" s="39">
        <f>+[1]Bio!E30</f>
        <v>44</v>
      </c>
      <c r="H51" s="39">
        <f>+[1]Bio!F30</f>
        <v>4</v>
      </c>
      <c r="I51" s="39">
        <f>+[1]Bio!G30</f>
        <v>6</v>
      </c>
      <c r="J51" s="39">
        <f>+[1]Bio!H30</f>
        <v>2</v>
      </c>
      <c r="K51" s="40"/>
      <c r="L51" s="40"/>
      <c r="M51" s="40"/>
      <c r="N51" s="40"/>
      <c r="O51" s="41"/>
    </row>
    <row r="52" spans="1:15" ht="15.75" x14ac:dyDescent="0.25">
      <c r="A52" s="622"/>
      <c r="B52" s="623"/>
      <c r="C52" s="42">
        <v>2</v>
      </c>
      <c r="D52" s="43">
        <f>+[1]Bio!B33</f>
        <v>40</v>
      </c>
      <c r="E52" s="43">
        <f>+[1]Bio!C33</f>
        <v>40</v>
      </c>
      <c r="F52" s="43">
        <f>+[1]Bio!D33</f>
        <v>40</v>
      </c>
      <c r="G52" s="43">
        <f>+[1]Bio!E33</f>
        <v>28</v>
      </c>
      <c r="H52" s="43">
        <f>+[1]Bio!F33</f>
        <v>6</v>
      </c>
      <c r="I52" s="43">
        <f>+[1]Bio!G33</f>
        <v>4</v>
      </c>
      <c r="J52" s="43">
        <f>+[1]Bio!H33</f>
        <v>2</v>
      </c>
      <c r="K52" s="44"/>
      <c r="L52" s="44"/>
      <c r="M52" s="44"/>
      <c r="N52" s="44"/>
      <c r="O52" s="45"/>
    </row>
    <row r="53" spans="1:15" ht="15.75" x14ac:dyDescent="0.25">
      <c r="A53" s="622"/>
      <c r="B53" s="623"/>
      <c r="C53" s="42">
        <v>3</v>
      </c>
      <c r="D53" s="43">
        <f>+[1]Bio!B34</f>
        <v>69</v>
      </c>
      <c r="E53" s="43">
        <f>+[1]Bio!C34</f>
        <v>69</v>
      </c>
      <c r="F53" s="43">
        <f>+[1]Bio!D34</f>
        <v>69</v>
      </c>
      <c r="G53" s="43">
        <f>+[1]Bio!E34</f>
        <v>33</v>
      </c>
      <c r="H53" s="43">
        <f>+[1]Bio!F34</f>
        <v>19</v>
      </c>
      <c r="I53" s="43">
        <f>+[1]Bio!G34</f>
        <v>12</v>
      </c>
      <c r="J53" s="43">
        <f>+[1]Bio!H34</f>
        <v>5</v>
      </c>
      <c r="K53" s="44"/>
      <c r="L53" s="44"/>
      <c r="M53" s="44"/>
      <c r="N53" s="44"/>
      <c r="O53" s="45"/>
    </row>
    <row r="54" spans="1:15" ht="15.75" x14ac:dyDescent="0.25">
      <c r="A54" s="622"/>
      <c r="B54" s="623"/>
      <c r="C54" s="42">
        <v>4</v>
      </c>
      <c r="D54" s="43">
        <f>+[1]Bio!B35</f>
        <v>22</v>
      </c>
      <c r="E54" s="43">
        <f>+[1]Bio!C35</f>
        <v>22</v>
      </c>
      <c r="F54" s="43">
        <f>+[1]Bio!D35</f>
        <v>22</v>
      </c>
      <c r="G54" s="43">
        <f>+[1]Bio!E35</f>
        <v>21</v>
      </c>
      <c r="H54" s="43">
        <f>+[1]Bio!F35</f>
        <v>1</v>
      </c>
      <c r="I54" s="43">
        <f>+[1]Bio!G35</f>
        <v>0</v>
      </c>
      <c r="J54" s="43">
        <f>+[1]Bio!H35</f>
        <v>0</v>
      </c>
      <c r="K54" s="44"/>
      <c r="L54" s="44"/>
      <c r="M54" s="44"/>
      <c r="N54" s="44"/>
      <c r="O54" s="45"/>
    </row>
    <row r="55" spans="1:15" ht="15.75" x14ac:dyDescent="0.25">
      <c r="A55" s="622"/>
      <c r="B55" s="623"/>
      <c r="C55" s="42">
        <v>5</v>
      </c>
      <c r="D55" s="43">
        <f>+[1]Bio!B36</f>
        <v>30</v>
      </c>
      <c r="E55" s="43">
        <f>+[1]Bio!C36</f>
        <v>29</v>
      </c>
      <c r="F55" s="43">
        <f>+[1]Bio!D36</f>
        <v>29</v>
      </c>
      <c r="G55" s="43">
        <f>+[1]Bio!E36</f>
        <v>28</v>
      </c>
      <c r="H55" s="43">
        <f>+[1]Bio!F36</f>
        <v>1</v>
      </c>
      <c r="I55" s="43">
        <f>+[1]Bio!G36</f>
        <v>0</v>
      </c>
      <c r="J55" s="43">
        <f>+[1]Bio!H36</f>
        <v>0</v>
      </c>
      <c r="K55" s="44"/>
      <c r="L55" s="44"/>
      <c r="M55" s="44"/>
      <c r="N55" s="44"/>
      <c r="O55" s="45"/>
    </row>
    <row r="56" spans="1:15" ht="16.5" thickBot="1" x14ac:dyDescent="0.3">
      <c r="A56" s="609"/>
      <c r="B56" s="610"/>
      <c r="C56" s="60" t="s">
        <v>35</v>
      </c>
      <c r="D56" s="47">
        <f>+[1]Bio!B37</f>
        <v>220</v>
      </c>
      <c r="E56" s="47">
        <f>+[1]Bio!C37</f>
        <v>216</v>
      </c>
      <c r="F56" s="47">
        <f>+[1]Bio!D37</f>
        <v>216</v>
      </c>
      <c r="G56" s="47">
        <f>+[1]Bio!E37</f>
        <v>154</v>
      </c>
      <c r="H56" s="47">
        <f>+[1]Bio!F37</f>
        <v>31</v>
      </c>
      <c r="I56" s="47">
        <f>+[1]Bio!G37</f>
        <v>22</v>
      </c>
      <c r="J56" s="47">
        <f>+[1]Bio!H37</f>
        <v>9</v>
      </c>
      <c r="K56" s="56"/>
      <c r="L56" s="56"/>
      <c r="M56" s="56"/>
      <c r="N56" s="56"/>
      <c r="O56" s="57"/>
    </row>
    <row r="57" spans="1:15" ht="15.75" x14ac:dyDescent="0.25">
      <c r="A57" s="620" t="s">
        <v>43</v>
      </c>
      <c r="B57" s="621"/>
      <c r="C57" s="38">
        <v>1</v>
      </c>
      <c r="D57" s="39">
        <f>+[1]Bio!B14</f>
        <v>90</v>
      </c>
      <c r="E57" s="39">
        <f>+[1]Bio!C14</f>
        <v>87</v>
      </c>
      <c r="F57" s="39">
        <f>+[1]Bio!D14</f>
        <v>87</v>
      </c>
      <c r="G57" s="39">
        <f>+[1]Bio!E14</f>
        <v>32</v>
      </c>
      <c r="H57" s="39">
        <f>+[1]Bio!F14</f>
        <v>18</v>
      </c>
      <c r="I57" s="39">
        <f>+[1]Bio!G14</f>
        <v>27</v>
      </c>
      <c r="J57" s="39">
        <f>+[1]Bio!H14</f>
        <v>10</v>
      </c>
      <c r="K57" s="61"/>
      <c r="L57" s="61"/>
      <c r="M57" s="61"/>
      <c r="N57" s="61"/>
      <c r="O57" s="62"/>
    </row>
    <row r="58" spans="1:15" ht="15.75" x14ac:dyDescent="0.25">
      <c r="A58" s="622"/>
      <c r="B58" s="623"/>
      <c r="C58" s="42">
        <v>2</v>
      </c>
      <c r="D58" s="43">
        <f>+[1]Bio!B15</f>
        <v>77</v>
      </c>
      <c r="E58" s="43">
        <f>+[1]Bio!C15</f>
        <v>75</v>
      </c>
      <c r="F58" s="43">
        <f>+[1]Bio!D15</f>
        <v>75</v>
      </c>
      <c r="G58" s="43">
        <f>+[1]Bio!E15</f>
        <v>33</v>
      </c>
      <c r="H58" s="43">
        <f>+[1]Bio!F15</f>
        <v>21</v>
      </c>
      <c r="I58" s="43">
        <f>+[1]Bio!G15</f>
        <v>11</v>
      </c>
      <c r="J58" s="43">
        <f>+[1]Bio!H15</f>
        <v>10</v>
      </c>
      <c r="K58" s="63"/>
      <c r="L58" s="63"/>
      <c r="M58" s="63"/>
      <c r="N58" s="63"/>
      <c r="O58" s="64"/>
    </row>
    <row r="59" spans="1:15" ht="15.75" x14ac:dyDescent="0.25">
      <c r="A59" s="622"/>
      <c r="B59" s="623"/>
      <c r="C59" s="42">
        <v>3</v>
      </c>
      <c r="D59" s="43">
        <f>+[1]Bio!B16</f>
        <v>61</v>
      </c>
      <c r="E59" s="43">
        <f>+[1]Bio!C16</f>
        <v>57</v>
      </c>
      <c r="F59" s="43">
        <f>+[1]Bio!D16</f>
        <v>57</v>
      </c>
      <c r="G59" s="43">
        <f>+[1]Bio!E16</f>
        <v>32</v>
      </c>
      <c r="H59" s="43">
        <f>+[1]Bio!F16</f>
        <v>14</v>
      </c>
      <c r="I59" s="43">
        <f>+[1]Bio!G16</f>
        <v>2</v>
      </c>
      <c r="J59" s="43">
        <f>+[1]Bio!H16</f>
        <v>9</v>
      </c>
      <c r="K59" s="63"/>
      <c r="L59" s="63"/>
      <c r="M59" s="63"/>
      <c r="N59" s="63"/>
      <c r="O59" s="64"/>
    </row>
    <row r="60" spans="1:15" ht="15.75" x14ac:dyDescent="0.25">
      <c r="A60" s="622"/>
      <c r="B60" s="623"/>
      <c r="C60" s="42">
        <v>4</v>
      </c>
      <c r="D60" s="43">
        <f>+[1]Bio!B17</f>
        <v>47</v>
      </c>
      <c r="E60" s="43">
        <f>+[1]Bio!C17</f>
        <v>47</v>
      </c>
      <c r="F60" s="43">
        <f>+[1]Bio!D17</f>
        <v>47</v>
      </c>
      <c r="G60" s="43">
        <f>+[1]Bio!E17</f>
        <v>28</v>
      </c>
      <c r="H60" s="43">
        <f>+[1]Bio!F17</f>
        <v>10</v>
      </c>
      <c r="I60" s="43">
        <f>+[1]Bio!G17</f>
        <v>2</v>
      </c>
      <c r="J60" s="43">
        <f>+[1]Bio!H17</f>
        <v>7</v>
      </c>
      <c r="K60" s="63"/>
      <c r="L60" s="63"/>
      <c r="M60" s="63"/>
      <c r="N60" s="63"/>
      <c r="O60" s="64"/>
    </row>
    <row r="61" spans="1:15" ht="15.75" x14ac:dyDescent="0.25">
      <c r="A61" s="622"/>
      <c r="B61" s="623"/>
      <c r="C61" s="42">
        <v>5</v>
      </c>
      <c r="D61" s="43">
        <f>+[1]Bio!B18</f>
        <v>53</v>
      </c>
      <c r="E61" s="43">
        <f>+[1]Bio!C18</f>
        <v>53</v>
      </c>
      <c r="F61" s="43">
        <f>+[1]Bio!D18</f>
        <v>53</v>
      </c>
      <c r="G61" s="43">
        <f>+[1]Bio!E18</f>
        <v>47</v>
      </c>
      <c r="H61" s="43">
        <f>+[1]Bio!F18</f>
        <v>5</v>
      </c>
      <c r="I61" s="43">
        <f>+[1]Bio!G18</f>
        <v>1</v>
      </c>
      <c r="J61" s="43">
        <f>+[1]Bio!H18</f>
        <v>0</v>
      </c>
      <c r="K61" s="63"/>
      <c r="L61" s="63"/>
      <c r="M61" s="63"/>
      <c r="N61" s="63"/>
      <c r="O61" s="64"/>
    </row>
    <row r="62" spans="1:15" ht="16.5" thickBot="1" x14ac:dyDescent="0.3">
      <c r="A62" s="609"/>
      <c r="B62" s="610"/>
      <c r="C62" s="60" t="s">
        <v>35</v>
      </c>
      <c r="D62" s="47">
        <f>+[1]Bio!B19</f>
        <v>328</v>
      </c>
      <c r="E62" s="47">
        <f>+[1]Bio!C19</f>
        <v>319</v>
      </c>
      <c r="F62" s="47">
        <f>+[1]Bio!D19</f>
        <v>319</v>
      </c>
      <c r="G62" s="47">
        <f>+[1]Bio!E19</f>
        <v>172</v>
      </c>
      <c r="H62" s="47">
        <f>+[1]Bio!F19</f>
        <v>68</v>
      </c>
      <c r="I62" s="47">
        <f>+[1]Bio!G19</f>
        <v>43</v>
      </c>
      <c r="J62" s="47">
        <f>+[1]Bio!H19</f>
        <v>36</v>
      </c>
      <c r="K62" s="65"/>
      <c r="L62" s="65"/>
      <c r="M62" s="65"/>
      <c r="N62" s="65"/>
      <c r="O62" s="66"/>
    </row>
    <row r="63" spans="1:15" ht="15.75" x14ac:dyDescent="0.25">
      <c r="A63" s="620" t="s">
        <v>44</v>
      </c>
      <c r="B63" s="621"/>
      <c r="C63" s="38">
        <v>1</v>
      </c>
      <c r="D63" s="39">
        <f>+[1]Bio!B22</f>
        <v>84</v>
      </c>
      <c r="E63" s="39">
        <f>+[1]Bio!C22</f>
        <v>80</v>
      </c>
      <c r="F63" s="39">
        <f>+[1]Bio!D22</f>
        <v>80</v>
      </c>
      <c r="G63" s="39">
        <f>+[1]Bio!E22</f>
        <v>54</v>
      </c>
      <c r="H63" s="39">
        <f>+[1]Bio!F22</f>
        <v>10</v>
      </c>
      <c r="I63" s="39">
        <f>+[1]Bio!G22</f>
        <v>6</v>
      </c>
      <c r="J63" s="39">
        <f>+[1]Bio!H22</f>
        <v>10</v>
      </c>
      <c r="K63" s="61"/>
      <c r="L63" s="61"/>
      <c r="M63" s="61"/>
      <c r="N63" s="61"/>
      <c r="O63" s="62"/>
    </row>
    <row r="64" spans="1:15" ht="15.75" x14ac:dyDescent="0.25">
      <c r="A64" s="648"/>
      <c r="B64" s="649"/>
      <c r="C64" s="42">
        <v>2</v>
      </c>
      <c r="D64" s="43">
        <f>+[1]Bio!B23</f>
        <v>62</v>
      </c>
      <c r="E64" s="43">
        <f>+[1]Bio!C23</f>
        <v>61</v>
      </c>
      <c r="F64" s="43">
        <f>+[1]Bio!D23</f>
        <v>61</v>
      </c>
      <c r="G64" s="43">
        <f>+[1]Bio!E23</f>
        <v>54</v>
      </c>
      <c r="H64" s="43">
        <f>+[1]Bio!F23</f>
        <v>2</v>
      </c>
      <c r="I64" s="43">
        <f>+[1]Bio!G23</f>
        <v>1</v>
      </c>
      <c r="J64" s="43">
        <f>+[1]Bio!H23</f>
        <v>4</v>
      </c>
      <c r="K64" s="63"/>
      <c r="L64" s="63"/>
      <c r="M64" s="63"/>
      <c r="N64" s="63"/>
      <c r="O64" s="64"/>
    </row>
    <row r="65" spans="1:15" ht="15.75" x14ac:dyDescent="0.25">
      <c r="A65" s="622"/>
      <c r="B65" s="623"/>
      <c r="C65" s="42">
        <v>3</v>
      </c>
      <c r="D65" s="43">
        <f>+[1]Bio!B24</f>
        <v>52</v>
      </c>
      <c r="E65" s="43">
        <f>+[1]Bio!C24</f>
        <v>51</v>
      </c>
      <c r="F65" s="43">
        <f>+[1]Bio!D24</f>
        <v>51</v>
      </c>
      <c r="G65" s="43">
        <f>+[1]Bio!E24</f>
        <v>32</v>
      </c>
      <c r="H65" s="43">
        <f>+[1]Bio!F24</f>
        <v>8</v>
      </c>
      <c r="I65" s="43">
        <f>+[1]Bio!G24</f>
        <v>8</v>
      </c>
      <c r="J65" s="43">
        <f>+[1]Bio!H24</f>
        <v>3</v>
      </c>
      <c r="K65" s="63"/>
      <c r="L65" s="63"/>
      <c r="M65" s="63"/>
      <c r="N65" s="63"/>
      <c r="O65" s="64"/>
    </row>
    <row r="66" spans="1:15" ht="15.75" x14ac:dyDescent="0.25">
      <c r="A66" s="622"/>
      <c r="B66" s="623"/>
      <c r="C66" s="42">
        <v>4</v>
      </c>
      <c r="D66" s="43">
        <f>+[1]Bio!B25</f>
        <v>41</v>
      </c>
      <c r="E66" s="43">
        <f>+[1]Bio!C25</f>
        <v>41</v>
      </c>
      <c r="F66" s="43">
        <f>+[1]Bio!D25</f>
        <v>41</v>
      </c>
      <c r="G66" s="43">
        <f>+[1]Bio!E25</f>
        <v>32</v>
      </c>
      <c r="H66" s="43">
        <f>+[1]Bio!F25</f>
        <v>5</v>
      </c>
      <c r="I66" s="43">
        <f>+[1]Bio!G25</f>
        <v>4</v>
      </c>
      <c r="J66" s="43">
        <f>+[1]Bio!H25</f>
        <v>0</v>
      </c>
      <c r="K66" s="63"/>
      <c r="L66" s="63"/>
      <c r="M66" s="63"/>
      <c r="N66" s="63"/>
      <c r="O66" s="64"/>
    </row>
    <row r="67" spans="1:15" ht="15.75" x14ac:dyDescent="0.25">
      <c r="A67" s="622"/>
      <c r="B67" s="623"/>
      <c r="C67" s="42">
        <v>5</v>
      </c>
      <c r="D67" s="43">
        <f>+[1]Bio!B26</f>
        <v>40</v>
      </c>
      <c r="E67" s="43">
        <f>+[1]Bio!C26</f>
        <v>40</v>
      </c>
      <c r="F67" s="43">
        <f>+[1]Bio!D26</f>
        <v>40</v>
      </c>
      <c r="G67" s="43">
        <f>+[1]Bio!E26</f>
        <v>36</v>
      </c>
      <c r="H67" s="43">
        <f>+[1]Bio!F26</f>
        <v>4</v>
      </c>
      <c r="I67" s="43">
        <f>+[1]Bio!G26</f>
        <v>0</v>
      </c>
      <c r="J67" s="43">
        <f>+[1]Bio!H26</f>
        <v>0</v>
      </c>
      <c r="K67" s="63"/>
      <c r="L67" s="63"/>
      <c r="M67" s="63"/>
      <c r="N67" s="63"/>
      <c r="O67" s="64"/>
    </row>
    <row r="68" spans="1:15" ht="16.5" thickBot="1" x14ac:dyDescent="0.3">
      <c r="A68" s="609"/>
      <c r="B68" s="610"/>
      <c r="C68" s="60" t="s">
        <v>35</v>
      </c>
      <c r="D68" s="47">
        <f>+[1]Bio!B27</f>
        <v>279</v>
      </c>
      <c r="E68" s="47">
        <f>+[1]Bio!C27</f>
        <v>273</v>
      </c>
      <c r="F68" s="47">
        <f>+[1]Bio!D27</f>
        <v>273</v>
      </c>
      <c r="G68" s="47">
        <f>+[1]Bio!E27</f>
        <v>208</v>
      </c>
      <c r="H68" s="47">
        <f>+[1]Bio!F27</f>
        <v>29</v>
      </c>
      <c r="I68" s="47">
        <f>+[1]Bio!G27</f>
        <v>19</v>
      </c>
      <c r="J68" s="47">
        <f>+[1]Bio!H27</f>
        <v>17</v>
      </c>
      <c r="K68" s="65"/>
      <c r="L68" s="65"/>
      <c r="M68" s="65"/>
      <c r="N68" s="65"/>
      <c r="O68" s="66"/>
    </row>
    <row r="69" spans="1:15" ht="15.75" x14ac:dyDescent="0.25">
      <c r="A69" s="650" t="s">
        <v>45</v>
      </c>
      <c r="B69" s="651"/>
      <c r="C69" s="67">
        <v>1</v>
      </c>
      <c r="D69" s="43">
        <f>+[1]IFAL!B20</f>
        <v>56</v>
      </c>
      <c r="E69" s="43">
        <f>+[1]IFAL!C20</f>
        <v>53</v>
      </c>
      <c r="F69" s="43">
        <f>+[1]IFAL!D20</f>
        <v>53</v>
      </c>
      <c r="G69" s="43">
        <f>+[1]IFAL!E20</f>
        <v>29</v>
      </c>
      <c r="H69" s="43">
        <f>+[1]IFAL!F20</f>
        <v>15</v>
      </c>
      <c r="I69" s="43">
        <f>+[1]IFAL!G20</f>
        <v>6</v>
      </c>
      <c r="J69" s="43">
        <f>+[1]IFAL!H20</f>
        <v>3</v>
      </c>
      <c r="K69" s="68"/>
      <c r="L69" s="68"/>
      <c r="M69" s="68"/>
      <c r="N69" s="68"/>
      <c r="O69" s="69"/>
    </row>
    <row r="70" spans="1:15" ht="15.75" x14ac:dyDescent="0.25">
      <c r="A70" s="622"/>
      <c r="B70" s="623"/>
      <c r="C70" s="42">
        <v>2</v>
      </c>
      <c r="D70" s="43">
        <f>+[1]IFAL!B21</f>
        <v>55</v>
      </c>
      <c r="E70" s="43">
        <f>+[1]IFAL!C21</f>
        <v>55</v>
      </c>
      <c r="F70" s="43">
        <f>+[1]IFAL!D21</f>
        <v>55</v>
      </c>
      <c r="G70" s="43">
        <f>+[1]IFAL!E21</f>
        <v>16</v>
      </c>
      <c r="H70" s="43">
        <f>+[1]IFAL!F21</f>
        <v>11</v>
      </c>
      <c r="I70" s="43">
        <f>+[1]IFAL!G21</f>
        <v>9</v>
      </c>
      <c r="J70" s="43">
        <f>+[1]IFAL!H21</f>
        <v>19</v>
      </c>
      <c r="K70" s="70"/>
      <c r="L70" s="70"/>
      <c r="M70" s="70"/>
      <c r="N70" s="70"/>
      <c r="O70" s="71"/>
    </row>
    <row r="71" spans="1:15" ht="15.75" x14ac:dyDescent="0.25">
      <c r="A71" s="622"/>
      <c r="B71" s="623"/>
      <c r="C71" s="42">
        <v>3</v>
      </c>
      <c r="D71" s="43">
        <f>+[1]IFAL!B22</f>
        <v>26</v>
      </c>
      <c r="E71" s="43">
        <f>+[1]IFAL!C22</f>
        <v>26</v>
      </c>
      <c r="F71" s="43">
        <f>+[1]IFAL!D22</f>
        <v>26</v>
      </c>
      <c r="G71" s="43">
        <f>+[1]IFAL!E22</f>
        <v>13</v>
      </c>
      <c r="H71" s="43">
        <f>+[1]IFAL!F22</f>
        <v>9</v>
      </c>
      <c r="I71" s="43">
        <f>+[1]IFAL!G22</f>
        <v>2</v>
      </c>
      <c r="J71" s="43">
        <f>+[1]IFAL!H22</f>
        <v>2</v>
      </c>
      <c r="K71" s="70"/>
      <c r="L71" s="70"/>
      <c r="M71" s="70"/>
      <c r="N71" s="70"/>
      <c r="O71" s="71"/>
    </row>
    <row r="72" spans="1:15" ht="15.75" x14ac:dyDescent="0.25">
      <c r="A72" s="622"/>
      <c r="B72" s="623"/>
      <c r="C72" s="42">
        <v>4</v>
      </c>
      <c r="D72" s="43">
        <f>+[1]IFAL!B23</f>
        <v>52</v>
      </c>
      <c r="E72" s="43">
        <f>+[1]IFAL!C23</f>
        <v>52</v>
      </c>
      <c r="F72" s="43">
        <f>+[1]IFAL!D23</f>
        <v>52</v>
      </c>
      <c r="G72" s="43">
        <f>+[1]IFAL!E23</f>
        <v>27</v>
      </c>
      <c r="H72" s="43">
        <f>+[1]IFAL!F23</f>
        <v>25</v>
      </c>
      <c r="I72" s="43">
        <f>+[1]IFAL!G23</f>
        <v>0</v>
      </c>
      <c r="J72" s="43">
        <f>+[1]IFAL!H23</f>
        <v>0</v>
      </c>
      <c r="K72" s="70"/>
      <c r="L72" s="70"/>
      <c r="M72" s="70"/>
      <c r="N72" s="70"/>
      <c r="O72" s="71"/>
    </row>
    <row r="73" spans="1:15" ht="15.75" x14ac:dyDescent="0.25">
      <c r="A73" s="622"/>
      <c r="B73" s="623"/>
      <c r="C73" s="42">
        <v>5</v>
      </c>
      <c r="D73" s="72">
        <f>+[1]IFAL!B24</f>
        <v>49</v>
      </c>
      <c r="E73" s="73">
        <f>+[1]IFAL!C24</f>
        <v>49</v>
      </c>
      <c r="F73" s="73">
        <f>+[1]IFAL!D24</f>
        <v>49</v>
      </c>
      <c r="G73" s="73">
        <f>+[1]IFAL!E24</f>
        <v>49</v>
      </c>
      <c r="H73" s="73">
        <f>+[1]IFAL!F24</f>
        <v>0</v>
      </c>
      <c r="I73" s="73">
        <f>+[1]IFAL!G24</f>
        <v>0</v>
      </c>
      <c r="J73" s="70">
        <f>+[1]IFAL!H24</f>
        <v>0</v>
      </c>
      <c r="K73" s="70"/>
      <c r="L73" s="70"/>
      <c r="M73" s="70"/>
      <c r="N73" s="70"/>
      <c r="O73" s="71"/>
    </row>
    <row r="74" spans="1:15" ht="16.5" thickBot="1" x14ac:dyDescent="0.3">
      <c r="A74" s="609"/>
      <c r="B74" s="610"/>
      <c r="C74" s="60" t="s">
        <v>35</v>
      </c>
      <c r="D74" s="54">
        <f>+[1]IFAL!B25</f>
        <v>238</v>
      </c>
      <c r="E74" s="54">
        <f>+[1]IFAL!C25</f>
        <v>235</v>
      </c>
      <c r="F74" s="54">
        <f>+[1]IFAL!D25</f>
        <v>235</v>
      </c>
      <c r="G74" s="54">
        <f>+[1]IFAL!E25</f>
        <v>134</v>
      </c>
      <c r="H74" s="54">
        <f>+[1]IFAL!F25</f>
        <v>60</v>
      </c>
      <c r="I74" s="54">
        <f>+[1]IFAL!G25</f>
        <v>17</v>
      </c>
      <c r="J74" s="54">
        <f>+[1]IFAL!H25</f>
        <v>24</v>
      </c>
      <c r="K74" s="54">
        <f>SUM(K69:K73)</f>
        <v>0</v>
      </c>
      <c r="L74" s="54">
        <f>SUM(L69:L73)</f>
        <v>0</v>
      </c>
      <c r="M74" s="54">
        <f>SUM(M69:M73)</f>
        <v>0</v>
      </c>
      <c r="N74" s="54">
        <f>SUM(N69:N73)</f>
        <v>0</v>
      </c>
      <c r="O74" s="55">
        <f>SUM(O69:O73)</f>
        <v>0</v>
      </c>
    </row>
    <row r="75" spans="1:15" ht="15.75" x14ac:dyDescent="0.25">
      <c r="A75" s="620" t="s">
        <v>46</v>
      </c>
      <c r="B75" s="621"/>
      <c r="C75" s="38">
        <v>1</v>
      </c>
      <c r="D75" s="74">
        <f>+[1]IFAL!B28</f>
        <v>68</v>
      </c>
      <c r="E75" s="74">
        <f>+[1]IFAL!C28</f>
        <v>63</v>
      </c>
      <c r="F75" s="74">
        <f>+[1]IFAL!D28</f>
        <v>63</v>
      </c>
      <c r="G75" s="74">
        <f>+[1]IFAL!E28</f>
        <v>40</v>
      </c>
      <c r="H75" s="74">
        <f>+[1]IFAL!F28</f>
        <v>13</v>
      </c>
      <c r="I75" s="74">
        <f>+[1]IFAL!G28</f>
        <v>6</v>
      </c>
      <c r="J75" s="74">
        <f>+[1]IFAL!H28</f>
        <v>4</v>
      </c>
      <c r="K75" s="75"/>
      <c r="L75" s="75"/>
      <c r="M75" s="75"/>
      <c r="N75" s="75"/>
      <c r="O75" s="76"/>
    </row>
    <row r="76" spans="1:15" ht="15.75" x14ac:dyDescent="0.25">
      <c r="A76" s="622"/>
      <c r="B76" s="623"/>
      <c r="C76" s="42">
        <v>2</v>
      </c>
      <c r="D76" s="77">
        <f>+[1]IFAL!B29</f>
        <v>76</v>
      </c>
      <c r="E76" s="78">
        <f>+[1]IFAL!C29</f>
        <v>74</v>
      </c>
      <c r="F76" s="78">
        <f>+[1]IFAL!D29</f>
        <v>74</v>
      </c>
      <c r="G76" s="78">
        <f>+[1]IFAL!E29</f>
        <v>26</v>
      </c>
      <c r="H76" s="78">
        <f>+[1]IFAL!F29</f>
        <v>15</v>
      </c>
      <c r="I76" s="78">
        <f>+[1]IFAL!G29</f>
        <v>13</v>
      </c>
      <c r="J76" s="78">
        <f>+[1]IFAL!H29</f>
        <v>20</v>
      </c>
      <c r="K76" s="70"/>
      <c r="L76" s="70"/>
      <c r="M76" s="70"/>
      <c r="N76" s="70"/>
      <c r="O76" s="71"/>
    </row>
    <row r="77" spans="1:15" ht="15.75" x14ac:dyDescent="0.25">
      <c r="A77" s="622"/>
      <c r="B77" s="623"/>
      <c r="C77" s="42">
        <v>3</v>
      </c>
      <c r="D77" s="77">
        <f>+[1]IFAL!B30</f>
        <v>65</v>
      </c>
      <c r="E77" s="78">
        <f>+[1]IFAL!C30</f>
        <v>63</v>
      </c>
      <c r="F77" s="78">
        <f>+[1]IFAL!D30</f>
        <v>63</v>
      </c>
      <c r="G77" s="78">
        <f>+[1]IFAL!E30</f>
        <v>37</v>
      </c>
      <c r="H77" s="78">
        <f>+[1]IFAL!F30</f>
        <v>20</v>
      </c>
      <c r="I77" s="78">
        <f>+[1]IFAL!G30</f>
        <v>6</v>
      </c>
      <c r="J77" s="78">
        <f>+[1]IFAL!H30</f>
        <v>0</v>
      </c>
      <c r="K77" s="70"/>
      <c r="L77" s="70"/>
      <c r="M77" s="70"/>
      <c r="N77" s="70"/>
      <c r="O77" s="71"/>
    </row>
    <row r="78" spans="1:15" ht="15.75" x14ac:dyDescent="0.25">
      <c r="A78" s="622"/>
      <c r="B78" s="623"/>
      <c r="C78" s="42">
        <v>4</v>
      </c>
      <c r="D78" s="77">
        <f>+[1]IFAL!B31</f>
        <v>63</v>
      </c>
      <c r="E78" s="78">
        <f>+[1]IFAL!C31</f>
        <v>62</v>
      </c>
      <c r="F78" s="78">
        <f>+[1]IFAL!D31</f>
        <v>62</v>
      </c>
      <c r="G78" s="78">
        <f>+[1]IFAL!E31</f>
        <v>50</v>
      </c>
      <c r="H78" s="78">
        <f>+[1]IFAL!F31</f>
        <v>7</v>
      </c>
      <c r="I78" s="78">
        <f>+[1]IFAL!G31</f>
        <v>4</v>
      </c>
      <c r="J78" s="70">
        <f>+[1]IFAL!H31</f>
        <v>1</v>
      </c>
      <c r="K78" s="70"/>
      <c r="L78" s="70"/>
      <c r="M78" s="70"/>
      <c r="N78" s="70"/>
      <c r="O78" s="71"/>
    </row>
    <row r="79" spans="1:15" ht="15.75" x14ac:dyDescent="0.25">
      <c r="A79" s="622"/>
      <c r="B79" s="623"/>
      <c r="C79" s="42">
        <v>5</v>
      </c>
      <c r="D79" s="77">
        <f>+[1]IFAL!B32</f>
        <v>27</v>
      </c>
      <c r="E79" s="78">
        <f>+[1]IFAL!C32</f>
        <v>27</v>
      </c>
      <c r="F79" s="78">
        <f>+[1]IFAL!D32</f>
        <v>27</v>
      </c>
      <c r="G79" s="78">
        <f>+[1]IFAL!E32</f>
        <v>26</v>
      </c>
      <c r="H79" s="78">
        <f>+[1]IFAL!F32</f>
        <v>0</v>
      </c>
      <c r="I79" s="78">
        <f>+[1]IFAL!G32</f>
        <v>0</v>
      </c>
      <c r="J79" s="70">
        <f>+[1]IFAL!H32</f>
        <v>1</v>
      </c>
      <c r="K79" s="70"/>
      <c r="L79" s="70"/>
      <c r="M79" s="70"/>
      <c r="N79" s="70"/>
      <c r="O79" s="71"/>
    </row>
    <row r="80" spans="1:15" ht="16.5" thickBot="1" x14ac:dyDescent="0.3">
      <c r="A80" s="609"/>
      <c r="B80" s="610"/>
      <c r="C80" s="60" t="s">
        <v>35</v>
      </c>
      <c r="D80" s="79">
        <f>+[1]IFAL!B33</f>
        <v>299</v>
      </c>
      <c r="E80" s="79">
        <f>+[1]IFAL!C33</f>
        <v>289</v>
      </c>
      <c r="F80" s="79">
        <f>+[1]IFAL!D33</f>
        <v>289</v>
      </c>
      <c r="G80" s="79">
        <f>+[1]IFAL!E33</f>
        <v>179</v>
      </c>
      <c r="H80" s="79">
        <f>+[1]IFAL!F33</f>
        <v>55</v>
      </c>
      <c r="I80" s="79">
        <f>+[1]IFAL!G33</f>
        <v>29</v>
      </c>
      <c r="J80" s="79">
        <f>+[1]IFAL!H33</f>
        <v>26</v>
      </c>
      <c r="K80" s="79">
        <f>SUM(K75:K79)</f>
        <v>0</v>
      </c>
      <c r="L80" s="79">
        <f>SUM(L75:L79)</f>
        <v>0</v>
      </c>
      <c r="M80" s="79">
        <f>SUM(M75:M79)</f>
        <v>0</v>
      </c>
      <c r="N80" s="79">
        <f>SUM(N75:N79)</f>
        <v>0</v>
      </c>
      <c r="O80" s="80">
        <f>SUM(O75:O79)</f>
        <v>0</v>
      </c>
    </row>
    <row r="81" spans="1:15" ht="15.75" x14ac:dyDescent="0.25">
      <c r="A81" s="646" t="s">
        <v>47</v>
      </c>
      <c r="B81" s="647"/>
      <c r="C81" s="81">
        <v>1</v>
      </c>
      <c r="D81" s="82">
        <f>+D15+D21+D27+D33++D39+D45+D51+D57+D63+D69+D75</f>
        <v>802</v>
      </c>
      <c r="E81" s="83">
        <f t="shared" ref="E81:J81" si="5">+E15+E21+E27+E33++E39+E45+E51+E57+E63+E69+E75</f>
        <v>746</v>
      </c>
      <c r="F81" s="83">
        <f t="shared" si="5"/>
        <v>746</v>
      </c>
      <c r="G81" s="83">
        <f t="shared" si="5"/>
        <v>344</v>
      </c>
      <c r="H81" s="83">
        <f t="shared" si="5"/>
        <v>138</v>
      </c>
      <c r="I81" s="83">
        <f t="shared" si="5"/>
        <v>117</v>
      </c>
      <c r="J81" s="83">
        <f t="shared" si="5"/>
        <v>147</v>
      </c>
      <c r="K81" s="84"/>
      <c r="L81" s="84"/>
      <c r="M81" s="84"/>
      <c r="N81" s="84"/>
      <c r="O81" s="85"/>
    </row>
    <row r="82" spans="1:15" ht="15.75" x14ac:dyDescent="0.25">
      <c r="A82" s="640"/>
      <c r="B82" s="641"/>
      <c r="C82" s="86">
        <v>2</v>
      </c>
      <c r="D82" s="87">
        <f t="shared" ref="D82:J85" si="6">+D16+D22+D28+D34++D40+D46+D52+D58+D64+D70+D76</f>
        <v>593</v>
      </c>
      <c r="E82" s="88">
        <f t="shared" si="6"/>
        <v>580</v>
      </c>
      <c r="F82" s="88">
        <f t="shared" si="6"/>
        <v>580</v>
      </c>
      <c r="G82" s="88">
        <f t="shared" si="6"/>
        <v>265</v>
      </c>
      <c r="H82" s="88">
        <f t="shared" si="6"/>
        <v>116</v>
      </c>
      <c r="I82" s="88">
        <f t="shared" si="6"/>
        <v>93</v>
      </c>
      <c r="J82" s="88">
        <f t="shared" si="6"/>
        <v>106</v>
      </c>
      <c r="K82" s="89"/>
      <c r="L82" s="89"/>
      <c r="M82" s="89"/>
      <c r="N82" s="89"/>
      <c r="O82" s="90"/>
    </row>
    <row r="83" spans="1:15" ht="15.75" x14ac:dyDescent="0.25">
      <c r="A83" s="642"/>
      <c r="B83" s="643"/>
      <c r="C83" s="86">
        <v>3</v>
      </c>
      <c r="D83" s="87">
        <f t="shared" si="6"/>
        <v>473</v>
      </c>
      <c r="E83" s="88">
        <f t="shared" si="6"/>
        <v>462</v>
      </c>
      <c r="F83" s="88">
        <f t="shared" si="6"/>
        <v>462</v>
      </c>
      <c r="G83" s="88">
        <f t="shared" si="6"/>
        <v>263</v>
      </c>
      <c r="H83" s="88">
        <f t="shared" si="6"/>
        <v>102</v>
      </c>
      <c r="I83" s="88">
        <f t="shared" si="6"/>
        <v>56</v>
      </c>
      <c r="J83" s="88">
        <f t="shared" si="6"/>
        <v>41</v>
      </c>
      <c r="K83" s="89"/>
      <c r="L83" s="89"/>
      <c r="M83" s="89"/>
      <c r="N83" s="89"/>
      <c r="O83" s="90"/>
    </row>
    <row r="84" spans="1:15" ht="15.75" x14ac:dyDescent="0.25">
      <c r="A84" s="642"/>
      <c r="B84" s="643"/>
      <c r="C84" s="86">
        <v>4</v>
      </c>
      <c r="D84" s="87">
        <f t="shared" si="6"/>
        <v>402</v>
      </c>
      <c r="E84" s="88">
        <f t="shared" si="6"/>
        <v>401</v>
      </c>
      <c r="F84" s="88">
        <f t="shared" si="6"/>
        <v>401</v>
      </c>
      <c r="G84" s="88">
        <f t="shared" si="6"/>
        <v>286</v>
      </c>
      <c r="H84" s="88">
        <f t="shared" si="6"/>
        <v>88</v>
      </c>
      <c r="I84" s="88">
        <f t="shared" si="6"/>
        <v>16</v>
      </c>
      <c r="J84" s="88">
        <f t="shared" si="6"/>
        <v>11</v>
      </c>
      <c r="K84" s="89"/>
      <c r="L84" s="89"/>
      <c r="M84" s="89"/>
      <c r="N84" s="89"/>
      <c r="O84" s="90"/>
    </row>
    <row r="85" spans="1:15" ht="15.75" x14ac:dyDescent="0.25">
      <c r="A85" s="91"/>
      <c r="B85" s="92"/>
      <c r="C85" s="86">
        <v>5</v>
      </c>
      <c r="D85" s="87">
        <f t="shared" si="6"/>
        <v>329</v>
      </c>
      <c r="E85" s="88">
        <f t="shared" si="6"/>
        <v>330</v>
      </c>
      <c r="F85" s="88">
        <f t="shared" si="6"/>
        <v>330</v>
      </c>
      <c r="G85" s="88">
        <f t="shared" si="6"/>
        <v>306</v>
      </c>
      <c r="H85" s="88">
        <f t="shared" si="6"/>
        <v>20</v>
      </c>
      <c r="I85" s="88">
        <f t="shared" si="6"/>
        <v>3</v>
      </c>
      <c r="J85" s="88">
        <f t="shared" si="6"/>
        <v>1</v>
      </c>
      <c r="K85" s="89"/>
      <c r="L85" s="89"/>
      <c r="M85" s="89"/>
      <c r="N85" s="89"/>
      <c r="O85" s="90"/>
    </row>
    <row r="86" spans="1:15" ht="16.5" thickBot="1" x14ac:dyDescent="0.3">
      <c r="A86" s="644"/>
      <c r="B86" s="645"/>
      <c r="C86" s="93" t="s">
        <v>35</v>
      </c>
      <c r="D86" s="94">
        <f>+D80+D74+D68+D62+D56+D50+D44+D38+D32+D26+D20</f>
        <v>2599</v>
      </c>
      <c r="E86" s="95">
        <f t="shared" ref="E86:J86" si="7">+E80+E74+E68+E62+E56+E50+E44+E38+E32+E26+E20</f>
        <v>2519</v>
      </c>
      <c r="F86" s="95">
        <f t="shared" si="7"/>
        <v>2519</v>
      </c>
      <c r="G86" s="95">
        <f t="shared" si="7"/>
        <v>1464</v>
      </c>
      <c r="H86" s="95">
        <f t="shared" si="7"/>
        <v>464</v>
      </c>
      <c r="I86" s="95">
        <f t="shared" si="7"/>
        <v>285</v>
      </c>
      <c r="J86" s="95">
        <f t="shared" si="7"/>
        <v>306</v>
      </c>
      <c r="K86" s="96">
        <f>K20+K26+K32+K38+K44+K50+K56+K62+K68+K74+K80</f>
        <v>0</v>
      </c>
      <c r="L86" s="96">
        <f>L20+L26+L32+L38+L44+L50+L56+L62+L68+L74+L80</f>
        <v>0</v>
      </c>
      <c r="M86" s="96">
        <f>M20+M26+M32+M38+M44+M50+M56+M62+M68+M74+M80</f>
        <v>0</v>
      </c>
      <c r="N86" s="96">
        <f>N20+N26+N32+N38+N44+N50+N56+N62+N68+N74+N80</f>
        <v>0</v>
      </c>
      <c r="O86" s="97">
        <f>O20+O26+O32+O38+O44+O50+O56+O62+O68+O74+O80</f>
        <v>0</v>
      </c>
    </row>
    <row r="87" spans="1:15" ht="15.75" x14ac:dyDescent="0.25">
      <c r="A87" s="620" t="s">
        <v>48</v>
      </c>
      <c r="B87" s="621"/>
      <c r="C87" s="98">
        <v>1</v>
      </c>
      <c r="D87" s="99">
        <f>+[1]Turismo!B20</f>
        <v>79</v>
      </c>
      <c r="E87" s="77">
        <v>79</v>
      </c>
      <c r="F87" s="77">
        <f>+[1]Turismo!D20</f>
        <v>79</v>
      </c>
      <c r="G87" s="99">
        <v>66</v>
      </c>
      <c r="H87" s="99">
        <f>+[1]Turismo!F20</f>
        <v>10</v>
      </c>
      <c r="I87" s="99">
        <v>2</v>
      </c>
      <c r="J87" s="99">
        <f>+[1]Turismo!H20</f>
        <v>1</v>
      </c>
      <c r="K87" s="100"/>
      <c r="L87" s="100"/>
      <c r="M87" s="100"/>
      <c r="N87" s="100"/>
      <c r="O87" s="101"/>
    </row>
    <row r="88" spans="1:15" ht="15.75" x14ac:dyDescent="0.25">
      <c r="A88" s="628"/>
      <c r="B88" s="633"/>
      <c r="C88" s="102">
        <v>2</v>
      </c>
      <c r="D88" s="99">
        <f>+[1]Turismo!B21</f>
        <v>71</v>
      </c>
      <c r="E88" s="77">
        <f>+[1]Turismo!C21</f>
        <v>70</v>
      </c>
      <c r="F88" s="77">
        <v>70</v>
      </c>
      <c r="G88" s="99">
        <v>66</v>
      </c>
      <c r="H88" s="99">
        <v>3</v>
      </c>
      <c r="I88" s="99">
        <f>+[1]Turismo!G21</f>
        <v>0</v>
      </c>
      <c r="J88" s="99">
        <f>+[1]Turismo!H21</f>
        <v>1</v>
      </c>
      <c r="K88" s="103"/>
      <c r="L88" s="103"/>
      <c r="M88" s="103"/>
      <c r="N88" s="103"/>
      <c r="O88" s="104"/>
    </row>
    <row r="89" spans="1:15" ht="15.75" x14ac:dyDescent="0.25">
      <c r="A89" s="622"/>
      <c r="B89" s="623"/>
      <c r="C89" s="102">
        <v>3</v>
      </c>
      <c r="D89" s="99">
        <f>+[1]Turismo!B22</f>
        <v>53</v>
      </c>
      <c r="E89" s="99">
        <f>+[1]Turismo!C22</f>
        <v>53</v>
      </c>
      <c r="F89" s="99">
        <f>+[1]Turismo!D22</f>
        <v>53</v>
      </c>
      <c r="G89" s="99">
        <f>+[1]Turismo!E22</f>
        <v>51</v>
      </c>
      <c r="H89" s="99">
        <f>+[1]Turismo!F22</f>
        <v>1</v>
      </c>
      <c r="I89" s="99">
        <f>+[1]Turismo!G22</f>
        <v>1</v>
      </c>
      <c r="J89" s="99">
        <f>+[1]Turismo!H22</f>
        <v>0</v>
      </c>
      <c r="K89" s="103"/>
      <c r="L89" s="103"/>
      <c r="M89" s="103"/>
      <c r="N89" s="103"/>
      <c r="O89" s="104"/>
    </row>
    <row r="90" spans="1:15" ht="15.75" x14ac:dyDescent="0.25">
      <c r="A90" s="613"/>
      <c r="B90" s="614"/>
      <c r="C90" s="102">
        <v>4</v>
      </c>
      <c r="D90" s="99">
        <f>+[1]Turismo!B23</f>
        <v>44</v>
      </c>
      <c r="E90" s="99">
        <f>+[1]Turismo!C23</f>
        <v>44</v>
      </c>
      <c r="F90" s="99">
        <f>+[1]Turismo!D23</f>
        <v>44</v>
      </c>
      <c r="G90" s="99">
        <f>+[1]Turismo!E23</f>
        <v>40</v>
      </c>
      <c r="H90" s="99">
        <f>+[1]Turismo!F23</f>
        <v>2</v>
      </c>
      <c r="I90" s="99">
        <f>+[1]Turismo!G23</f>
        <v>1</v>
      </c>
      <c r="J90" s="99">
        <f>+[1]Turismo!H23</f>
        <v>1</v>
      </c>
      <c r="K90" s="103"/>
      <c r="L90" s="103"/>
      <c r="M90" s="103"/>
      <c r="N90" s="103"/>
      <c r="O90" s="104"/>
    </row>
    <row r="91" spans="1:15" ht="15.75" x14ac:dyDescent="0.25">
      <c r="A91" s="628"/>
      <c r="B91" s="633"/>
      <c r="C91" s="102">
        <v>5</v>
      </c>
      <c r="D91" s="99">
        <f>+[1]Turismo!B24</f>
        <v>60</v>
      </c>
      <c r="E91" s="99">
        <f>+[1]Turismo!C24</f>
        <v>58</v>
      </c>
      <c r="F91" s="99">
        <f>+[1]Turismo!D24</f>
        <v>58</v>
      </c>
      <c r="G91" s="99">
        <f>+[1]Turismo!E24</f>
        <v>57</v>
      </c>
      <c r="H91" s="99">
        <f>+[1]Turismo!F24</f>
        <v>1</v>
      </c>
      <c r="I91" s="99">
        <f>+[1]Turismo!G24</f>
        <v>0</v>
      </c>
      <c r="J91" s="99">
        <f>+[1]Turismo!H24</f>
        <v>0</v>
      </c>
      <c r="K91" s="103"/>
      <c r="L91" s="103"/>
      <c r="M91" s="103"/>
      <c r="N91" s="103"/>
      <c r="O91" s="104"/>
    </row>
    <row r="92" spans="1:15" ht="16.5" thickBot="1" x14ac:dyDescent="0.3">
      <c r="A92" s="631"/>
      <c r="B92" s="638"/>
      <c r="C92" s="105" t="s">
        <v>35</v>
      </c>
      <c r="D92" s="106">
        <f>+[1]Turismo!B25</f>
        <v>307</v>
      </c>
      <c r="E92" s="106">
        <v>304</v>
      </c>
      <c r="F92" s="106">
        <v>304</v>
      </c>
      <c r="G92" s="106">
        <f>+[1]Turismo!E25</f>
        <v>281</v>
      </c>
      <c r="H92" s="106">
        <f>+[1]Turismo!F25</f>
        <v>16</v>
      </c>
      <c r="I92" s="106">
        <f>+[1]Turismo!G25</f>
        <v>5</v>
      </c>
      <c r="J92" s="106">
        <f>+[1]Turismo!H25</f>
        <v>3</v>
      </c>
      <c r="K92" s="107">
        <f>SUM(K87:K91)</f>
        <v>0</v>
      </c>
      <c r="L92" s="107">
        <f>SUM(L87:L91)</f>
        <v>0</v>
      </c>
      <c r="M92" s="107">
        <f>SUM(M87:M91)</f>
        <v>0</v>
      </c>
      <c r="N92" s="107">
        <f>SUM(N87:N91)</f>
        <v>0</v>
      </c>
      <c r="O92" s="108">
        <f>SUM(O87:O91)</f>
        <v>0</v>
      </c>
    </row>
    <row r="93" spans="1:15" ht="15.75" x14ac:dyDescent="0.25">
      <c r="A93" s="620" t="s">
        <v>49</v>
      </c>
      <c r="B93" s="621"/>
      <c r="C93" s="98">
        <v>1</v>
      </c>
      <c r="D93" s="109">
        <f>+[1]Ekonomia!B20</f>
        <v>188</v>
      </c>
      <c r="E93" s="109">
        <f>+[1]Ekonomia!C20</f>
        <v>171</v>
      </c>
      <c r="F93" s="109">
        <f>+[1]Ekonomia!D20</f>
        <v>171</v>
      </c>
      <c r="G93" s="109">
        <f>+[1]Ekonomia!E20</f>
        <v>76</v>
      </c>
      <c r="H93" s="109">
        <f>+[1]Ekonomia!F20</f>
        <v>78</v>
      </c>
      <c r="I93" s="109">
        <f>+[1]Ekonomia!G20</f>
        <v>17</v>
      </c>
      <c r="J93" s="109">
        <f>+[1]Ekonomia!H20</f>
        <v>0</v>
      </c>
      <c r="K93" s="110"/>
      <c r="L93" s="110"/>
      <c r="M93" s="110"/>
      <c r="N93" s="110"/>
      <c r="O93" s="111"/>
    </row>
    <row r="94" spans="1:15" ht="15.75" x14ac:dyDescent="0.25">
      <c r="A94" s="628"/>
      <c r="B94" s="633"/>
      <c r="C94" s="102">
        <v>2</v>
      </c>
      <c r="D94" s="112">
        <f>+[1]Ekonomia!B21</f>
        <v>129</v>
      </c>
      <c r="E94" s="112">
        <f>+[1]Ekonomia!C21</f>
        <v>128</v>
      </c>
      <c r="F94" s="112">
        <f>+[1]Ekonomia!D21</f>
        <v>128</v>
      </c>
      <c r="G94" s="112">
        <f>+[1]Ekonomia!E21</f>
        <v>68</v>
      </c>
      <c r="H94" s="112">
        <f>+[1]Ekonomia!F21</f>
        <v>22</v>
      </c>
      <c r="I94" s="112">
        <f>+[1]Ekonomia!G21</f>
        <v>34</v>
      </c>
      <c r="J94" s="112">
        <f>+[1]Ekonomia!H21</f>
        <v>4</v>
      </c>
      <c r="K94" s="103"/>
      <c r="L94" s="103"/>
      <c r="M94" s="103"/>
      <c r="N94" s="103"/>
      <c r="O94" s="104"/>
    </row>
    <row r="95" spans="1:15" ht="15.75" x14ac:dyDescent="0.25">
      <c r="A95" s="613"/>
      <c r="B95" s="614"/>
      <c r="C95" s="102">
        <v>3</v>
      </c>
      <c r="D95" s="112">
        <f>+[1]Ekonomia!B22</f>
        <v>122</v>
      </c>
      <c r="E95" s="112">
        <f>+[1]Ekonomia!C22</f>
        <v>120</v>
      </c>
      <c r="F95" s="112">
        <f>+[1]Ekonomia!D22</f>
        <v>120</v>
      </c>
      <c r="G95" s="112">
        <f>+[1]Ekonomia!E22</f>
        <v>68</v>
      </c>
      <c r="H95" s="112">
        <f>+[1]Ekonomia!F22</f>
        <v>32</v>
      </c>
      <c r="I95" s="112">
        <f>+[1]Ekonomia!G22</f>
        <v>19</v>
      </c>
      <c r="J95" s="112">
        <f>+[1]Ekonomia!H22</f>
        <v>1</v>
      </c>
      <c r="K95" s="103"/>
      <c r="L95" s="103"/>
      <c r="M95" s="103"/>
      <c r="N95" s="103"/>
      <c r="O95" s="104"/>
    </row>
    <row r="96" spans="1:15" ht="15.75" x14ac:dyDescent="0.25">
      <c r="A96" s="613"/>
      <c r="B96" s="614"/>
      <c r="C96" s="102">
        <v>4</v>
      </c>
      <c r="D96" s="112">
        <f>+[1]Ekonomia!B23</f>
        <v>131</v>
      </c>
      <c r="E96" s="112">
        <f>+[1]Ekonomia!C23</f>
        <v>128</v>
      </c>
      <c r="F96" s="112">
        <f>+[1]Ekonomia!D23</f>
        <v>128</v>
      </c>
      <c r="G96" s="112">
        <f>+[1]Ekonomia!E23</f>
        <v>52</v>
      </c>
      <c r="H96" s="112">
        <f>+[1]Ekonomia!F23</f>
        <v>42</v>
      </c>
      <c r="I96" s="112">
        <f>+[1]Ekonomia!G23</f>
        <v>32</v>
      </c>
      <c r="J96" s="112">
        <f>+[1]Ekonomia!H23</f>
        <v>2</v>
      </c>
      <c r="K96" s="103"/>
      <c r="L96" s="103"/>
      <c r="M96" s="103"/>
      <c r="N96" s="103"/>
      <c r="O96" s="104"/>
    </row>
    <row r="97" spans="1:16" ht="15.75" x14ac:dyDescent="0.25">
      <c r="A97" s="613"/>
      <c r="B97" s="614"/>
      <c r="C97" s="102">
        <v>5</v>
      </c>
      <c r="D97" s="112">
        <f>+[1]Ekonomia!B24</f>
        <v>108</v>
      </c>
      <c r="E97" s="112">
        <f>+[1]Ekonomia!C24</f>
        <v>107</v>
      </c>
      <c r="F97" s="112">
        <f>+[1]Ekonomia!D24</f>
        <v>107</v>
      </c>
      <c r="G97" s="112">
        <f>+[1]Ekonomia!E24</f>
        <v>98</v>
      </c>
      <c r="H97" s="112">
        <f>+[1]Ekonomia!F24</f>
        <v>6</v>
      </c>
      <c r="I97" s="112">
        <f>+[1]Ekonomia!G24</f>
        <v>3</v>
      </c>
      <c r="J97" s="112">
        <f>+[1]Ekonomia!H24</f>
        <v>0</v>
      </c>
      <c r="K97" s="103"/>
      <c r="L97" s="103"/>
      <c r="M97" s="103"/>
      <c r="N97" s="103"/>
      <c r="O97" s="104"/>
    </row>
    <row r="98" spans="1:16" ht="16.5" thickBot="1" x14ac:dyDescent="0.3">
      <c r="A98" s="631"/>
      <c r="B98" s="638"/>
      <c r="C98" s="105" t="s">
        <v>35</v>
      </c>
      <c r="D98" s="113">
        <f>+[1]Ekonomia!B25</f>
        <v>678</v>
      </c>
      <c r="E98" s="113">
        <f>+[1]Ekonomia!C25</f>
        <v>654</v>
      </c>
      <c r="F98" s="113">
        <f>+[1]Ekonomia!D25</f>
        <v>654</v>
      </c>
      <c r="G98" s="113">
        <f>+[1]Ekonomia!E25</f>
        <v>362</v>
      </c>
      <c r="H98" s="113">
        <f>+[1]Ekonomia!F25</f>
        <v>180</v>
      </c>
      <c r="I98" s="113">
        <f>+[1]Ekonomia!G25</f>
        <v>105</v>
      </c>
      <c r="J98" s="113">
        <f>+[1]Ekonomia!H25</f>
        <v>7</v>
      </c>
      <c r="K98" s="114"/>
      <c r="L98" s="114"/>
      <c r="M98" s="114"/>
      <c r="N98" s="114"/>
      <c r="O98" s="115"/>
      <c r="P98" s="1" t="s">
        <v>50</v>
      </c>
    </row>
    <row r="99" spans="1:16" ht="15.75" x14ac:dyDescent="0.25">
      <c r="A99" s="634" t="s">
        <v>51</v>
      </c>
      <c r="B99" s="639"/>
      <c r="C99" s="98">
        <v>1</v>
      </c>
      <c r="D99" s="109">
        <f>+[1]Contb!B20</f>
        <v>157</v>
      </c>
      <c r="E99" s="109">
        <f>+[1]Contb!C20</f>
        <v>157</v>
      </c>
      <c r="F99" s="109">
        <f>+[1]Contb!D20</f>
        <v>157</v>
      </c>
      <c r="G99" s="109">
        <f>+[1]Contb!E20</f>
        <v>107</v>
      </c>
      <c r="H99" s="109">
        <f>+[1]Contb!F20</f>
        <v>31</v>
      </c>
      <c r="I99" s="109">
        <f>+[1]Contb!G20</f>
        <v>11</v>
      </c>
      <c r="J99" s="109">
        <f>+[1]Contb!H20</f>
        <v>8</v>
      </c>
      <c r="K99" s="110"/>
      <c r="L99" s="110"/>
      <c r="M99" s="110"/>
      <c r="N99" s="110"/>
      <c r="O99" s="111"/>
    </row>
    <row r="100" spans="1:16" ht="15.75" x14ac:dyDescent="0.25">
      <c r="A100" s="613"/>
      <c r="B100" s="614"/>
      <c r="C100" s="102">
        <v>2</v>
      </c>
      <c r="D100" s="112">
        <f>+[1]Contb!B23</f>
        <v>112</v>
      </c>
      <c r="E100" s="112">
        <f>+[1]Contb!C23</f>
        <v>110</v>
      </c>
      <c r="F100" s="112">
        <f>+[1]Contb!D23</f>
        <v>110</v>
      </c>
      <c r="G100" s="112">
        <f>+[1]Contb!E23</f>
        <v>62</v>
      </c>
      <c r="H100" s="112">
        <f>+[1]Contb!F23</f>
        <v>27</v>
      </c>
      <c r="I100" s="112">
        <f>+[1]Contb!G23</f>
        <v>10</v>
      </c>
      <c r="J100" s="112">
        <f>+[1]Contb!H23</f>
        <v>11</v>
      </c>
      <c r="K100" s="103"/>
      <c r="L100" s="103"/>
      <c r="M100" s="103"/>
      <c r="N100" s="103"/>
      <c r="O100" s="104"/>
    </row>
    <row r="101" spans="1:16" ht="15.75" x14ac:dyDescent="0.25">
      <c r="A101" s="613"/>
      <c r="B101" s="614"/>
      <c r="C101" s="102">
        <v>3</v>
      </c>
      <c r="D101" s="112">
        <f>+[1]Contb!B24</f>
        <v>128</v>
      </c>
      <c r="E101" s="112">
        <f>+[1]Contb!C24</f>
        <v>124</v>
      </c>
      <c r="F101" s="112">
        <f>+[1]Contb!D24</f>
        <v>124</v>
      </c>
      <c r="G101" s="112">
        <f>+[1]Contb!E24</f>
        <v>105</v>
      </c>
      <c r="H101" s="112">
        <f>+[1]Contb!F24</f>
        <v>13</v>
      </c>
      <c r="I101" s="112">
        <f>+[1]Contb!G24</f>
        <v>5</v>
      </c>
      <c r="J101" s="112">
        <f>+[1]Contb!H24</f>
        <v>1</v>
      </c>
      <c r="K101" s="103"/>
      <c r="L101" s="103"/>
      <c r="M101" s="103"/>
      <c r="N101" s="103"/>
      <c r="O101" s="104"/>
    </row>
    <row r="102" spans="1:16" ht="15.75" x14ac:dyDescent="0.25">
      <c r="A102" s="613"/>
      <c r="B102" s="614"/>
      <c r="C102" s="102">
        <v>4</v>
      </c>
      <c r="D102" s="112">
        <f>+[1]Contb!B25</f>
        <v>95</v>
      </c>
      <c r="E102" s="112">
        <f>+[1]Contb!C25</f>
        <v>95</v>
      </c>
      <c r="F102" s="112">
        <f>+[1]Contb!D25</f>
        <v>95</v>
      </c>
      <c r="G102" s="112">
        <f>+[1]Contb!E25</f>
        <v>67</v>
      </c>
      <c r="H102" s="112">
        <f>+[1]Contb!F25</f>
        <v>17</v>
      </c>
      <c r="I102" s="112">
        <f>+[1]Contb!G25</f>
        <v>6</v>
      </c>
      <c r="J102" s="112">
        <f>+[1]Contb!H25</f>
        <v>5</v>
      </c>
      <c r="K102" s="103"/>
      <c r="L102" s="103"/>
      <c r="M102" s="103"/>
      <c r="N102" s="103"/>
      <c r="O102" s="104"/>
    </row>
    <row r="103" spans="1:16" ht="15.75" x14ac:dyDescent="0.25">
      <c r="A103" s="613"/>
      <c r="B103" s="614"/>
      <c r="C103" s="102">
        <v>5</v>
      </c>
      <c r="D103" s="112">
        <f>+[1]Contb!B26</f>
        <v>101</v>
      </c>
      <c r="E103" s="112">
        <f>+[1]Contb!C26</f>
        <v>99</v>
      </c>
      <c r="F103" s="112">
        <f>+[1]Contb!D26</f>
        <v>99</v>
      </c>
      <c r="G103" s="112">
        <f>+[1]Contb!E26</f>
        <v>96</v>
      </c>
      <c r="H103" s="112">
        <f>+[1]Contb!F26</f>
        <v>3</v>
      </c>
      <c r="I103" s="112">
        <f>+[1]Contb!G26</f>
        <v>0</v>
      </c>
      <c r="J103" s="112">
        <f>+[1]Contb!H26</f>
        <v>0</v>
      </c>
      <c r="K103" s="103"/>
      <c r="L103" s="103"/>
      <c r="M103" s="103"/>
      <c r="N103" s="103"/>
      <c r="O103" s="104"/>
    </row>
    <row r="104" spans="1:16" ht="16.5" thickBot="1" x14ac:dyDescent="0.3">
      <c r="A104" s="631"/>
      <c r="B104" s="638"/>
      <c r="C104" s="116" t="s">
        <v>35</v>
      </c>
      <c r="D104" s="117">
        <f>+[1]Contb!B27</f>
        <v>593</v>
      </c>
      <c r="E104" s="117">
        <f>+[1]Contb!C27</f>
        <v>585</v>
      </c>
      <c r="F104" s="117">
        <f>+[1]Contb!D27</f>
        <v>585</v>
      </c>
      <c r="G104" s="117">
        <f>+[1]Contb!E27</f>
        <v>437</v>
      </c>
      <c r="H104" s="117">
        <f>+[1]Contb!F27</f>
        <v>91</v>
      </c>
      <c r="I104" s="117">
        <f>+[1]Contb!G27</f>
        <v>32</v>
      </c>
      <c r="J104" s="117">
        <f>+[1]Contb!H27</f>
        <v>25</v>
      </c>
      <c r="K104" s="117">
        <f>SUM(K99:K103)</f>
        <v>0</v>
      </c>
      <c r="L104" s="117">
        <f>SUM(L99:L103)</f>
        <v>0</v>
      </c>
      <c r="M104" s="117">
        <f>SUM(M99:M103)</f>
        <v>0</v>
      </c>
      <c r="N104" s="117">
        <f>SUM(N99:N103)</f>
        <v>0</v>
      </c>
      <c r="O104" s="118">
        <f>SUM(O99:O103)</f>
        <v>0</v>
      </c>
    </row>
    <row r="105" spans="1:16" ht="15.75" x14ac:dyDescent="0.25">
      <c r="A105" s="119" t="s">
        <v>52</v>
      </c>
      <c r="B105" s="120"/>
      <c r="C105" s="25">
        <v>1</v>
      </c>
      <c r="D105" s="121">
        <f t="shared" ref="D105:J110" si="8">+D99+D93+D87</f>
        <v>424</v>
      </c>
      <c r="E105" s="121">
        <f t="shared" si="8"/>
        <v>407</v>
      </c>
      <c r="F105" s="121">
        <f t="shared" si="8"/>
        <v>407</v>
      </c>
      <c r="G105" s="121">
        <f t="shared" si="8"/>
        <v>249</v>
      </c>
      <c r="H105" s="121">
        <f t="shared" si="8"/>
        <v>119</v>
      </c>
      <c r="I105" s="121">
        <f t="shared" si="8"/>
        <v>30</v>
      </c>
      <c r="J105" s="121">
        <f t="shared" si="8"/>
        <v>9</v>
      </c>
      <c r="K105" s="84"/>
      <c r="L105" s="84"/>
      <c r="M105" s="84"/>
      <c r="N105" s="84"/>
      <c r="O105" s="122"/>
    </row>
    <row r="106" spans="1:16" ht="15.75" x14ac:dyDescent="0.25">
      <c r="A106" s="605"/>
      <c r="B106" s="606"/>
      <c r="C106" s="29">
        <v>2</v>
      </c>
      <c r="D106" s="123">
        <f t="shared" si="8"/>
        <v>312</v>
      </c>
      <c r="E106" s="123">
        <f t="shared" si="8"/>
        <v>308</v>
      </c>
      <c r="F106" s="123">
        <f t="shared" si="8"/>
        <v>308</v>
      </c>
      <c r="G106" s="123">
        <f t="shared" si="8"/>
        <v>196</v>
      </c>
      <c r="H106" s="123">
        <f t="shared" si="8"/>
        <v>52</v>
      </c>
      <c r="I106" s="123">
        <f t="shared" si="8"/>
        <v>44</v>
      </c>
      <c r="J106" s="123">
        <f t="shared" si="8"/>
        <v>16</v>
      </c>
      <c r="K106" s="89"/>
      <c r="L106" s="89"/>
      <c r="M106" s="89"/>
      <c r="N106" s="89"/>
      <c r="O106" s="124"/>
    </row>
    <row r="107" spans="1:16" ht="15.75" x14ac:dyDescent="0.25">
      <c r="A107" s="605"/>
      <c r="B107" s="606"/>
      <c r="C107" s="29">
        <v>3</v>
      </c>
      <c r="D107" s="123">
        <f t="shared" si="8"/>
        <v>303</v>
      </c>
      <c r="E107" s="123">
        <f t="shared" si="8"/>
        <v>297</v>
      </c>
      <c r="F107" s="123">
        <f t="shared" si="8"/>
        <v>297</v>
      </c>
      <c r="G107" s="123">
        <f t="shared" si="8"/>
        <v>224</v>
      </c>
      <c r="H107" s="123">
        <f t="shared" si="8"/>
        <v>46</v>
      </c>
      <c r="I107" s="123">
        <f t="shared" si="8"/>
        <v>25</v>
      </c>
      <c r="J107" s="123">
        <f t="shared" si="8"/>
        <v>2</v>
      </c>
      <c r="K107" s="89"/>
      <c r="L107" s="89"/>
      <c r="M107" s="89"/>
      <c r="N107" s="89"/>
      <c r="O107" s="124"/>
    </row>
    <row r="108" spans="1:16" ht="15.75" x14ac:dyDescent="0.25">
      <c r="A108" s="605"/>
      <c r="B108" s="606"/>
      <c r="C108" s="29">
        <v>4</v>
      </c>
      <c r="D108" s="123">
        <f t="shared" si="8"/>
        <v>270</v>
      </c>
      <c r="E108" s="123">
        <f t="shared" si="8"/>
        <v>267</v>
      </c>
      <c r="F108" s="123">
        <f t="shared" si="8"/>
        <v>267</v>
      </c>
      <c r="G108" s="123">
        <f t="shared" si="8"/>
        <v>159</v>
      </c>
      <c r="H108" s="123">
        <f t="shared" si="8"/>
        <v>61</v>
      </c>
      <c r="I108" s="123">
        <f t="shared" si="8"/>
        <v>39</v>
      </c>
      <c r="J108" s="123">
        <f t="shared" si="8"/>
        <v>8</v>
      </c>
      <c r="K108" s="89"/>
      <c r="L108" s="89"/>
      <c r="M108" s="89"/>
      <c r="N108" s="89"/>
      <c r="O108" s="124"/>
    </row>
    <row r="109" spans="1:16" ht="15.75" x14ac:dyDescent="0.25">
      <c r="A109" s="605"/>
      <c r="B109" s="606"/>
      <c r="C109" s="29">
        <v>5</v>
      </c>
      <c r="D109" s="123">
        <f t="shared" si="8"/>
        <v>269</v>
      </c>
      <c r="E109" s="123">
        <f t="shared" si="8"/>
        <v>264</v>
      </c>
      <c r="F109" s="123">
        <f t="shared" si="8"/>
        <v>264</v>
      </c>
      <c r="G109" s="123">
        <f t="shared" si="8"/>
        <v>251</v>
      </c>
      <c r="H109" s="123">
        <f t="shared" si="8"/>
        <v>10</v>
      </c>
      <c r="I109" s="123">
        <f t="shared" si="8"/>
        <v>3</v>
      </c>
      <c r="J109" s="123">
        <f t="shared" si="8"/>
        <v>0</v>
      </c>
      <c r="K109" s="89"/>
      <c r="L109" s="89"/>
      <c r="M109" s="89"/>
      <c r="N109" s="89"/>
      <c r="O109" s="124"/>
    </row>
    <row r="110" spans="1:16" ht="16.5" thickBot="1" x14ac:dyDescent="0.3">
      <c r="A110" s="605"/>
      <c r="B110" s="606"/>
      <c r="C110" s="35" t="s">
        <v>35</v>
      </c>
      <c r="D110" s="125">
        <f t="shared" si="8"/>
        <v>1578</v>
      </c>
      <c r="E110" s="125">
        <f t="shared" si="8"/>
        <v>1543</v>
      </c>
      <c r="F110" s="125">
        <f t="shared" si="8"/>
        <v>1543</v>
      </c>
      <c r="G110" s="125">
        <f t="shared" si="8"/>
        <v>1080</v>
      </c>
      <c r="H110" s="125">
        <f t="shared" si="8"/>
        <v>287</v>
      </c>
      <c r="I110" s="125">
        <f t="shared" si="8"/>
        <v>142</v>
      </c>
      <c r="J110" s="125">
        <f t="shared" si="8"/>
        <v>35</v>
      </c>
      <c r="K110" s="126"/>
      <c r="L110" s="126"/>
      <c r="M110" s="126"/>
      <c r="N110" s="126"/>
      <c r="O110" s="127"/>
    </row>
    <row r="111" spans="1:16" ht="15.75" x14ac:dyDescent="0.25">
      <c r="A111" s="620" t="s">
        <v>53</v>
      </c>
      <c r="B111" s="621"/>
      <c r="C111" s="128">
        <v>1</v>
      </c>
      <c r="D111" s="129">
        <f>+[1]Filosofia!B28</f>
        <v>44</v>
      </c>
      <c r="E111" s="99">
        <f>+[1]Filosofia!C28</f>
        <v>40</v>
      </c>
      <c r="F111" s="99">
        <f>+[1]Filosofia!D28</f>
        <v>40</v>
      </c>
      <c r="G111" s="99">
        <f>+[1]Filosofia!E28</f>
        <v>12</v>
      </c>
      <c r="H111" s="99">
        <f>+[1]Filosofia!F28</f>
        <v>21</v>
      </c>
      <c r="I111" s="99">
        <f>+[1]Filosofia!G28</f>
        <v>5</v>
      </c>
      <c r="J111" s="99">
        <f>+[1]Filosofia!H28</f>
        <v>2</v>
      </c>
      <c r="K111" s="100"/>
      <c r="L111" s="100"/>
      <c r="M111" s="100"/>
      <c r="N111" s="100"/>
      <c r="O111" s="101"/>
    </row>
    <row r="112" spans="1:16" ht="15.75" x14ac:dyDescent="0.25">
      <c r="A112" s="628"/>
      <c r="B112" s="633"/>
      <c r="C112" s="102">
        <v>2</v>
      </c>
      <c r="D112" s="130">
        <f>+[1]Filosofia!B29</f>
        <v>42</v>
      </c>
      <c r="E112" s="131">
        <f>+[1]Filosofia!C29</f>
        <v>36</v>
      </c>
      <c r="F112" s="131">
        <f>+[1]Filosofia!D29</f>
        <v>36</v>
      </c>
      <c r="G112" s="131">
        <f>+[1]Filosofia!E29</f>
        <v>21</v>
      </c>
      <c r="H112" s="131">
        <f>+[1]Filosofia!F29</f>
        <v>9</v>
      </c>
      <c r="I112" s="131">
        <f>+[1]Filosofia!G29</f>
        <v>4</v>
      </c>
      <c r="J112" s="73">
        <f>+[1]Filosofia!H29</f>
        <v>2</v>
      </c>
      <c r="K112" s="103"/>
      <c r="L112" s="103"/>
      <c r="M112" s="103"/>
      <c r="N112" s="103"/>
      <c r="O112" s="104"/>
    </row>
    <row r="113" spans="1:15" ht="15.75" x14ac:dyDescent="0.25">
      <c r="A113" s="613"/>
      <c r="B113" s="614"/>
      <c r="C113" s="102">
        <v>3</v>
      </c>
      <c r="D113" s="130">
        <f>+[1]Filosofia!B30</f>
        <v>42</v>
      </c>
      <c r="E113" s="131">
        <f>+[1]Filosofia!C30</f>
        <v>40</v>
      </c>
      <c r="F113" s="131">
        <f>+[1]Filosofia!D30</f>
        <v>40</v>
      </c>
      <c r="G113" s="131">
        <f>+[1]Filosofia!E30</f>
        <v>26</v>
      </c>
      <c r="H113" s="131">
        <f>+[1]Filosofia!F30</f>
        <v>8</v>
      </c>
      <c r="I113" s="131">
        <f>+[1]Filosofia!G30</f>
        <v>4</v>
      </c>
      <c r="J113" s="73">
        <f>+[1]Filosofia!H30</f>
        <v>2</v>
      </c>
      <c r="K113" s="103"/>
      <c r="L113" s="103"/>
      <c r="M113" s="103"/>
      <c r="N113" s="103"/>
      <c r="O113" s="104"/>
    </row>
    <row r="114" spans="1:15" ht="15.75" x14ac:dyDescent="0.25">
      <c r="A114" s="613"/>
      <c r="B114" s="614"/>
      <c r="C114" s="102">
        <v>4</v>
      </c>
      <c r="D114" s="130">
        <f>+[1]Filosofia!B31</f>
        <v>43</v>
      </c>
      <c r="E114" s="131">
        <f>+[1]Filosofia!C31</f>
        <v>44</v>
      </c>
      <c r="F114" s="131">
        <f>+[1]Filosofia!D31</f>
        <v>44</v>
      </c>
      <c r="G114" s="131">
        <f>+[1]Filosofia!E31</f>
        <v>27</v>
      </c>
      <c r="H114" s="131">
        <f>+[1]Filosofia!F31</f>
        <v>11</v>
      </c>
      <c r="I114" s="131">
        <f>+[1]Filosofia!G31</f>
        <v>3</v>
      </c>
      <c r="J114" s="73">
        <f>+[1]Filosofia!H31</f>
        <v>3</v>
      </c>
      <c r="K114" s="103"/>
      <c r="L114" s="103"/>
      <c r="M114" s="103"/>
      <c r="N114" s="103"/>
      <c r="O114" s="104"/>
    </row>
    <row r="115" spans="1:15" ht="15.75" x14ac:dyDescent="0.25">
      <c r="A115" s="613"/>
      <c r="B115" s="614"/>
      <c r="C115" s="102">
        <v>5</v>
      </c>
      <c r="D115" s="130">
        <f>+[1]Filosofia!B32</f>
        <v>35</v>
      </c>
      <c r="E115" s="131">
        <f>+[1]Filosofia!C32</f>
        <v>34</v>
      </c>
      <c r="F115" s="131">
        <f>+[1]Filosofia!D32</f>
        <v>34</v>
      </c>
      <c r="G115" s="131">
        <f>+[1]Filosofia!E32</f>
        <v>33</v>
      </c>
      <c r="H115" s="131">
        <f>+[1]Filosofia!F32</f>
        <v>0</v>
      </c>
      <c r="I115" s="131">
        <f>+[1]Filosofia!G32</f>
        <v>0</v>
      </c>
      <c r="J115" s="73">
        <f>+[1]Filosofia!H32</f>
        <v>1</v>
      </c>
      <c r="K115" s="103"/>
      <c r="L115" s="103"/>
      <c r="M115" s="103"/>
      <c r="N115" s="103"/>
      <c r="O115" s="104"/>
    </row>
    <row r="116" spans="1:15" ht="16.5" thickBot="1" x14ac:dyDescent="0.3">
      <c r="A116" s="631"/>
      <c r="B116" s="638"/>
      <c r="C116" s="105" t="s">
        <v>35</v>
      </c>
      <c r="D116" s="132">
        <f>+[1]Filosofia!B33</f>
        <v>206</v>
      </c>
      <c r="E116" s="113">
        <f>+[1]Filosofia!C33</f>
        <v>194</v>
      </c>
      <c r="F116" s="113">
        <f>+[1]Filosofia!D33</f>
        <v>194</v>
      </c>
      <c r="G116" s="113">
        <f>+[1]Filosofia!E33</f>
        <v>119</v>
      </c>
      <c r="H116" s="113">
        <f>+[1]Filosofia!F33</f>
        <v>49</v>
      </c>
      <c r="I116" s="113">
        <f>+[1]Filosofia!G33</f>
        <v>16</v>
      </c>
      <c r="J116" s="113">
        <f>+[1]Filosofia!H33</f>
        <v>10</v>
      </c>
      <c r="K116" s="113">
        <f>SUM(K111:K115)</f>
        <v>0</v>
      </c>
      <c r="L116" s="113">
        <f>SUM(L111:L115)</f>
        <v>0</v>
      </c>
      <c r="M116" s="113">
        <f>SUM(M111:M115)</f>
        <v>0</v>
      </c>
      <c r="N116" s="113">
        <f>SUM(N111:N115)</f>
        <v>0</v>
      </c>
      <c r="O116" s="133">
        <f>SUM(O111:O115)</f>
        <v>0</v>
      </c>
    </row>
    <row r="117" spans="1:15" ht="15.75" x14ac:dyDescent="0.25">
      <c r="A117" s="634" t="s">
        <v>54</v>
      </c>
      <c r="B117" s="639"/>
      <c r="C117" s="98">
        <v>1</v>
      </c>
      <c r="D117" s="109">
        <f>+'[1]Artes y Letras'!B23</f>
        <v>67</v>
      </c>
      <c r="E117" s="109">
        <f>+'[1]Artes y Letras'!C23</f>
        <v>28</v>
      </c>
      <c r="F117" s="109">
        <f>+'[1]Artes y Letras'!D23</f>
        <v>28</v>
      </c>
      <c r="G117" s="109">
        <f>+'[1]Artes y Letras'!E23</f>
        <v>15</v>
      </c>
      <c r="H117" s="109">
        <f>+'[1]Artes y Letras'!F23</f>
        <v>6</v>
      </c>
      <c r="I117" s="109">
        <f>+'[1]Artes y Letras'!G23</f>
        <v>4</v>
      </c>
      <c r="J117" s="109">
        <f>+'[1]Artes y Letras'!H23</f>
        <v>3</v>
      </c>
      <c r="K117" s="110"/>
      <c r="L117" s="110"/>
      <c r="M117" s="110"/>
      <c r="N117" s="110"/>
      <c r="O117" s="134"/>
    </row>
    <row r="118" spans="1:15" ht="15.75" x14ac:dyDescent="0.25">
      <c r="A118" s="636"/>
      <c r="B118" s="637"/>
      <c r="C118" s="102">
        <v>2</v>
      </c>
      <c r="D118" s="112">
        <f>+'[1]Artes y Letras'!B24</f>
        <v>53</v>
      </c>
      <c r="E118" s="72">
        <f>+'[1]Artes y Letras'!C24</f>
        <v>27</v>
      </c>
      <c r="F118" s="72">
        <f>+'[1]Artes y Letras'!D24</f>
        <v>27</v>
      </c>
      <c r="G118" s="112">
        <f>+'[1]Artes y Letras'!E24</f>
        <v>15</v>
      </c>
      <c r="H118" s="112">
        <f>+'[1]Artes y Letras'!F24</f>
        <v>4</v>
      </c>
      <c r="I118" s="112">
        <f>+'[1]Artes y Letras'!G24</f>
        <v>2</v>
      </c>
      <c r="J118" s="103">
        <f>+'[1]Artes y Letras'!H24</f>
        <v>6</v>
      </c>
      <c r="K118" s="103"/>
      <c r="L118" s="103"/>
      <c r="M118" s="103"/>
      <c r="N118" s="103"/>
      <c r="O118" s="135"/>
    </row>
    <row r="119" spans="1:15" ht="15.75" x14ac:dyDescent="0.25">
      <c r="A119" s="613"/>
      <c r="B119" s="614"/>
      <c r="C119" s="102">
        <v>3</v>
      </c>
      <c r="D119" s="112">
        <f>+'[1]Artes y Letras'!B25</f>
        <v>37</v>
      </c>
      <c r="E119" s="112">
        <f>+'[1]Artes y Letras'!C25</f>
        <v>28</v>
      </c>
      <c r="F119" s="112">
        <f>+'[1]Artes y Letras'!D25</f>
        <v>28</v>
      </c>
      <c r="G119" s="112">
        <f>+'[1]Artes y Letras'!E25</f>
        <v>14</v>
      </c>
      <c r="H119" s="112">
        <f>+'[1]Artes y Letras'!F25</f>
        <v>4</v>
      </c>
      <c r="I119" s="112">
        <f>+'[1]Artes y Letras'!G25</f>
        <v>6</v>
      </c>
      <c r="J119" s="112">
        <f>+'[1]Artes y Letras'!H25</f>
        <v>4</v>
      </c>
      <c r="K119" s="103"/>
      <c r="L119" s="103"/>
      <c r="M119" s="103"/>
      <c r="N119" s="103"/>
      <c r="O119" s="135"/>
    </row>
    <row r="120" spans="1:15" ht="15.75" x14ac:dyDescent="0.25">
      <c r="A120" s="636"/>
      <c r="B120" s="637"/>
      <c r="C120" s="102">
        <v>4</v>
      </c>
      <c r="D120" s="112">
        <f>+'[1]Artes y Letras'!B26</f>
        <v>37</v>
      </c>
      <c r="E120" s="112">
        <f>+'[1]Artes y Letras'!C26</f>
        <v>26</v>
      </c>
      <c r="F120" s="112">
        <f>+'[1]Artes y Letras'!D26</f>
        <v>26</v>
      </c>
      <c r="G120" s="112">
        <f>+'[1]Artes y Letras'!E26</f>
        <v>25</v>
      </c>
      <c r="H120" s="112">
        <f>+'[1]Artes y Letras'!F26</f>
        <v>1</v>
      </c>
      <c r="I120" s="112">
        <f>+'[1]Artes y Letras'!G26</f>
        <v>0</v>
      </c>
      <c r="J120" s="103">
        <f>+'[1]Artes y Letras'!H26</f>
        <v>0</v>
      </c>
      <c r="K120" s="103"/>
      <c r="L120" s="103"/>
      <c r="M120" s="103"/>
      <c r="N120" s="103"/>
      <c r="O120" s="135"/>
    </row>
    <row r="121" spans="1:15" ht="15.75" x14ac:dyDescent="0.25">
      <c r="A121" s="636"/>
      <c r="B121" s="637"/>
      <c r="C121" s="102">
        <v>5</v>
      </c>
      <c r="D121" s="112">
        <f>+'[1]Artes y Letras'!B27</f>
        <v>45</v>
      </c>
      <c r="E121" s="112">
        <f>+'[1]Artes y Letras'!C27</f>
        <v>36</v>
      </c>
      <c r="F121" s="112">
        <f>+'[1]Artes y Letras'!D27</f>
        <v>36</v>
      </c>
      <c r="G121" s="112">
        <f>+'[1]Artes y Letras'!E27</f>
        <v>36</v>
      </c>
      <c r="H121" s="112">
        <f>+'[1]Artes y Letras'!F27</f>
        <v>0</v>
      </c>
      <c r="I121" s="112">
        <f>+'[1]Artes y Letras'!G27</f>
        <v>0</v>
      </c>
      <c r="J121" s="103">
        <f>+'[1]Artes y Letras'!H27</f>
        <v>0</v>
      </c>
      <c r="K121" s="103"/>
      <c r="L121" s="103"/>
      <c r="M121" s="103"/>
      <c r="N121" s="103"/>
      <c r="O121" s="135"/>
    </row>
    <row r="122" spans="1:15" ht="16.5" thickBot="1" x14ac:dyDescent="0.3">
      <c r="A122" s="631"/>
      <c r="B122" s="638"/>
      <c r="C122" s="105" t="s">
        <v>35</v>
      </c>
      <c r="D122" s="113">
        <f>+'[1]Artes y Letras'!B28</f>
        <v>239</v>
      </c>
      <c r="E122" s="113">
        <f>+'[1]Artes y Letras'!C28</f>
        <v>145</v>
      </c>
      <c r="F122" s="113">
        <f>+'[1]Artes y Letras'!D28</f>
        <v>145</v>
      </c>
      <c r="G122" s="113">
        <f>+'[1]Artes y Letras'!E28</f>
        <v>105</v>
      </c>
      <c r="H122" s="113">
        <f>+'[1]Artes y Letras'!F28</f>
        <v>15</v>
      </c>
      <c r="I122" s="113">
        <f>+'[1]Artes y Letras'!G28</f>
        <v>12</v>
      </c>
      <c r="J122" s="113">
        <f>+'[1]Artes y Letras'!H28</f>
        <v>13</v>
      </c>
      <c r="K122" s="113">
        <f>SUM(K117:K121)</f>
        <v>0</v>
      </c>
      <c r="L122" s="113">
        <f>SUM(L117:L121)</f>
        <v>0</v>
      </c>
      <c r="M122" s="113">
        <f>SUM(M117:M121)</f>
        <v>0</v>
      </c>
      <c r="N122" s="113">
        <f>SUM(N117:N121)</f>
        <v>0</v>
      </c>
      <c r="O122" s="133">
        <f>SUM(O117:O121)</f>
        <v>0</v>
      </c>
    </row>
    <row r="123" spans="1:15" ht="15.75" x14ac:dyDescent="0.25">
      <c r="A123" s="634" t="s">
        <v>55</v>
      </c>
      <c r="B123" s="639"/>
      <c r="C123" s="98">
        <v>1</v>
      </c>
      <c r="D123" s="109">
        <f>+'[1]Artes y Letras'!B15</f>
        <v>48</v>
      </c>
      <c r="E123" s="109">
        <f>+'[1]Artes y Letras'!C15</f>
        <v>38</v>
      </c>
      <c r="F123" s="109">
        <f>+'[1]Artes y Letras'!D15</f>
        <v>38</v>
      </c>
      <c r="G123" s="109">
        <f>+'[1]Artes y Letras'!E15</f>
        <v>30</v>
      </c>
      <c r="H123" s="109">
        <f>+'[1]Artes y Letras'!F15</f>
        <v>7</v>
      </c>
      <c r="I123" s="109">
        <f>+'[1]Artes y Letras'!G15</f>
        <v>1</v>
      </c>
      <c r="J123" s="109">
        <f>+'[1]Artes y Letras'!H15</f>
        <v>0</v>
      </c>
      <c r="K123" s="110"/>
      <c r="L123" s="110"/>
      <c r="M123" s="110"/>
      <c r="N123" s="110"/>
      <c r="O123" s="111"/>
    </row>
    <row r="124" spans="1:15" ht="15.75" x14ac:dyDescent="0.25">
      <c r="A124" s="622"/>
      <c r="B124" s="623"/>
      <c r="C124" s="102">
        <v>2</v>
      </c>
      <c r="D124" s="112">
        <f>+'[1]Artes y Letras'!B16</f>
        <v>34</v>
      </c>
      <c r="E124" s="72">
        <f>+'[1]Artes y Letras'!C16</f>
        <v>24</v>
      </c>
      <c r="F124" s="72">
        <f>+'[1]Artes y Letras'!D16</f>
        <v>24</v>
      </c>
      <c r="G124" s="72">
        <f>+'[1]Artes y Letras'!E16</f>
        <v>22</v>
      </c>
      <c r="H124" s="72">
        <f>+'[1]Artes y Letras'!F16</f>
        <v>2</v>
      </c>
      <c r="I124" s="112">
        <f>+'[1]Artes y Letras'!G16</f>
        <v>0</v>
      </c>
      <c r="J124" s="112">
        <f>+'[1]Artes y Letras'!H16</f>
        <v>0</v>
      </c>
      <c r="K124" s="103"/>
      <c r="L124" s="103"/>
      <c r="M124" s="103"/>
      <c r="N124" s="103"/>
      <c r="O124" s="104"/>
    </row>
    <row r="125" spans="1:15" ht="15.75" x14ac:dyDescent="0.25">
      <c r="A125" s="628"/>
      <c r="B125" s="633"/>
      <c r="C125" s="102">
        <v>3</v>
      </c>
      <c r="D125" s="112">
        <f>+'[1]Artes y Letras'!B17</f>
        <v>72</v>
      </c>
      <c r="E125" s="72">
        <f>+'[1]Artes y Letras'!C17</f>
        <v>39</v>
      </c>
      <c r="F125" s="72">
        <f>+'[1]Artes y Letras'!D17</f>
        <v>39</v>
      </c>
      <c r="G125" s="72">
        <f>+'[1]Artes y Letras'!E17</f>
        <v>20</v>
      </c>
      <c r="H125" s="72">
        <f>+'[1]Artes y Letras'!F17</f>
        <v>11</v>
      </c>
      <c r="I125" s="112">
        <f>+'[1]Artes y Letras'!G17</f>
        <v>4</v>
      </c>
      <c r="J125" s="103">
        <f>+'[1]Artes y Letras'!H17</f>
        <v>4</v>
      </c>
      <c r="K125" s="103"/>
      <c r="L125" s="103"/>
      <c r="M125" s="103"/>
      <c r="N125" s="103"/>
      <c r="O125" s="104"/>
    </row>
    <row r="126" spans="1:15" ht="15.75" x14ac:dyDescent="0.25">
      <c r="A126" s="613"/>
      <c r="B126" s="614"/>
      <c r="C126" s="102">
        <v>4</v>
      </c>
      <c r="D126" s="112">
        <f>+'[1]Artes y Letras'!B18</f>
        <v>60</v>
      </c>
      <c r="E126" s="72">
        <f>+'[1]Artes y Letras'!C18</f>
        <v>46</v>
      </c>
      <c r="F126" s="72">
        <f>+'[1]Artes y Letras'!D18</f>
        <v>46</v>
      </c>
      <c r="G126" s="72">
        <f>+'[1]Artes y Letras'!E18</f>
        <v>24</v>
      </c>
      <c r="H126" s="72">
        <f>+'[1]Artes y Letras'!F18</f>
        <v>9</v>
      </c>
      <c r="I126" s="112">
        <f>+'[1]Artes y Letras'!G18</f>
        <v>10</v>
      </c>
      <c r="J126" s="103">
        <f>+'[1]Artes y Letras'!H18</f>
        <v>3</v>
      </c>
      <c r="K126" s="103"/>
      <c r="L126" s="103"/>
      <c r="M126" s="103"/>
      <c r="N126" s="103"/>
      <c r="O126" s="104"/>
    </row>
    <row r="127" spans="1:15" ht="15.75" x14ac:dyDescent="0.25">
      <c r="A127" s="613"/>
      <c r="B127" s="614"/>
      <c r="C127" s="102">
        <v>5</v>
      </c>
      <c r="D127" s="112">
        <f>+'[1]Artes y Letras'!B19</f>
        <v>44</v>
      </c>
      <c r="E127" s="72">
        <f>+'[1]Artes y Letras'!C19</f>
        <v>35</v>
      </c>
      <c r="F127" s="72">
        <f>+'[1]Artes y Letras'!D19</f>
        <v>35</v>
      </c>
      <c r="G127" s="72">
        <f>+'[1]Artes y Letras'!E19</f>
        <v>27</v>
      </c>
      <c r="H127" s="72">
        <f>+'[1]Artes y Letras'!F19</f>
        <v>3</v>
      </c>
      <c r="I127" s="112">
        <f>+'[1]Artes y Letras'!G19</f>
        <v>2</v>
      </c>
      <c r="J127" s="103">
        <f>+'[1]Artes y Letras'!H19</f>
        <v>3</v>
      </c>
      <c r="K127" s="103"/>
      <c r="L127" s="103"/>
      <c r="M127" s="103"/>
      <c r="N127" s="103"/>
      <c r="O127" s="104"/>
    </row>
    <row r="128" spans="1:15" ht="16.5" thickBot="1" x14ac:dyDescent="0.3">
      <c r="A128" s="631"/>
      <c r="B128" s="638"/>
      <c r="C128" s="105" t="s">
        <v>35</v>
      </c>
      <c r="D128" s="113">
        <f>+'[1]Artes y Letras'!B20</f>
        <v>258</v>
      </c>
      <c r="E128" s="113">
        <f>+'[1]Artes y Letras'!C20</f>
        <v>182</v>
      </c>
      <c r="F128" s="113">
        <f>+'[1]Artes y Letras'!D20</f>
        <v>182</v>
      </c>
      <c r="G128" s="113">
        <f>+'[1]Artes y Letras'!E20</f>
        <v>123</v>
      </c>
      <c r="H128" s="113">
        <f>+'[1]Artes y Letras'!F20</f>
        <v>32</v>
      </c>
      <c r="I128" s="113">
        <f>+'[1]Artes y Letras'!G20</f>
        <v>17</v>
      </c>
      <c r="J128" s="113">
        <f>+'[1]Artes y Letras'!H20</f>
        <v>10</v>
      </c>
      <c r="K128" s="113">
        <f>SUM(K123:K127)</f>
        <v>0</v>
      </c>
      <c r="L128" s="113">
        <f>SUM(L123:L127)</f>
        <v>0</v>
      </c>
      <c r="M128" s="113">
        <f>SUM(M123:M127)</f>
        <v>0</v>
      </c>
      <c r="N128" s="113">
        <f>SUM(N123:N127)</f>
        <v>0</v>
      </c>
      <c r="O128" s="133">
        <f>SUM(O123:O127)</f>
        <v>0</v>
      </c>
    </row>
    <row r="129" spans="1:15" ht="15.75" x14ac:dyDescent="0.25">
      <c r="A129" s="634" t="s">
        <v>56</v>
      </c>
      <c r="B129" s="639"/>
      <c r="C129" s="98">
        <v>1</v>
      </c>
      <c r="D129" s="109">
        <f>+[1]Derecho!B17</f>
        <v>126</v>
      </c>
      <c r="E129" s="109">
        <f>+[1]Derecho!C17</f>
        <v>125</v>
      </c>
      <c r="F129" s="109">
        <f>+[1]Derecho!D17</f>
        <v>125</v>
      </c>
      <c r="G129" s="109">
        <f>+[1]Derecho!E17</f>
        <v>114</v>
      </c>
      <c r="H129" s="109">
        <f>+[1]Derecho!F17</f>
        <v>7</v>
      </c>
      <c r="I129" s="109">
        <f>+[1]Derecho!G17</f>
        <v>2</v>
      </c>
      <c r="J129" s="109">
        <f>+[1]Derecho!H17</f>
        <v>2</v>
      </c>
      <c r="K129" s="110"/>
      <c r="L129" s="110"/>
      <c r="M129" s="110"/>
      <c r="N129" s="110"/>
      <c r="O129" s="111"/>
    </row>
    <row r="130" spans="1:15" ht="15.75" x14ac:dyDescent="0.25">
      <c r="A130" s="613"/>
      <c r="B130" s="614"/>
      <c r="C130" s="102">
        <v>2</v>
      </c>
      <c r="D130" s="112">
        <f>+[1]Derecho!B20</f>
        <v>104</v>
      </c>
      <c r="E130" s="112">
        <f>+[1]Derecho!C20</f>
        <v>102</v>
      </c>
      <c r="F130" s="112">
        <f>+[1]Derecho!D20</f>
        <v>102</v>
      </c>
      <c r="G130" s="112">
        <f>+[1]Derecho!E20</f>
        <v>87</v>
      </c>
      <c r="H130" s="112">
        <f>+[1]Derecho!F20</f>
        <v>8</v>
      </c>
      <c r="I130" s="112">
        <f>+[1]Derecho!G20</f>
        <v>5</v>
      </c>
      <c r="J130" s="112">
        <f>+[1]Derecho!H20</f>
        <v>2</v>
      </c>
      <c r="K130" s="103"/>
      <c r="L130" s="103"/>
      <c r="M130" s="103"/>
      <c r="N130" s="103"/>
      <c r="O130" s="104"/>
    </row>
    <row r="131" spans="1:15" ht="15.75" x14ac:dyDescent="0.25">
      <c r="A131" s="622"/>
      <c r="B131" s="623"/>
      <c r="C131" s="102">
        <v>3</v>
      </c>
      <c r="D131" s="112">
        <f>+[1]Derecho!B21</f>
        <v>119</v>
      </c>
      <c r="E131" s="112">
        <f>+[1]Derecho!C21</f>
        <v>116</v>
      </c>
      <c r="F131" s="112">
        <f>+[1]Derecho!D21</f>
        <v>116</v>
      </c>
      <c r="G131" s="112">
        <f>+[1]Derecho!E21</f>
        <v>84</v>
      </c>
      <c r="H131" s="112">
        <f>+[1]Derecho!F21</f>
        <v>18</v>
      </c>
      <c r="I131" s="112">
        <f>+[1]Derecho!G21</f>
        <v>6</v>
      </c>
      <c r="J131" s="112">
        <f>+[1]Derecho!H21</f>
        <v>8</v>
      </c>
      <c r="K131" s="103"/>
      <c r="L131" s="103"/>
      <c r="M131" s="103"/>
      <c r="N131" s="103"/>
      <c r="O131" s="104"/>
    </row>
    <row r="132" spans="1:15" ht="15.75" x14ac:dyDescent="0.25">
      <c r="A132" s="613"/>
      <c r="B132" s="614"/>
      <c r="C132" s="102">
        <v>4</v>
      </c>
      <c r="D132" s="112">
        <f>+[1]Derecho!B22</f>
        <v>143</v>
      </c>
      <c r="E132" s="112">
        <f>+[1]Derecho!C22</f>
        <v>140</v>
      </c>
      <c r="F132" s="112">
        <f>+[1]Derecho!D22</f>
        <v>140</v>
      </c>
      <c r="G132" s="112">
        <f>+[1]Derecho!E22</f>
        <v>128</v>
      </c>
      <c r="H132" s="112">
        <f>+[1]Derecho!F22</f>
        <v>10</v>
      </c>
      <c r="I132" s="112">
        <f>+[1]Derecho!G22</f>
        <v>1</v>
      </c>
      <c r="J132" s="112">
        <f>+[1]Derecho!H22</f>
        <v>1</v>
      </c>
      <c r="K132" s="103"/>
      <c r="L132" s="103"/>
      <c r="M132" s="103"/>
      <c r="N132" s="103"/>
      <c r="O132" s="104"/>
    </row>
    <row r="133" spans="1:15" ht="15.75" x14ac:dyDescent="0.25">
      <c r="A133" s="613"/>
      <c r="B133" s="614"/>
      <c r="C133" s="102">
        <v>5</v>
      </c>
      <c r="D133" s="112">
        <f>+[1]Derecho!B23</f>
        <v>145</v>
      </c>
      <c r="E133" s="112">
        <f>+[1]Derecho!C23</f>
        <v>145</v>
      </c>
      <c r="F133" s="112">
        <f>+[1]Derecho!D23</f>
        <v>145</v>
      </c>
      <c r="G133" s="112">
        <f>+[1]Derecho!E23</f>
        <v>110</v>
      </c>
      <c r="H133" s="112">
        <f>+[1]Derecho!F23</f>
        <v>29</v>
      </c>
      <c r="I133" s="112">
        <f>+[1]Derecho!G23</f>
        <v>4</v>
      </c>
      <c r="J133" s="112">
        <f>+[1]Derecho!H23</f>
        <v>2</v>
      </c>
      <c r="K133" s="103"/>
      <c r="L133" s="103"/>
      <c r="M133" s="103"/>
      <c r="N133" s="103"/>
      <c r="O133" s="104"/>
    </row>
    <row r="134" spans="1:15" ht="16.5" thickBot="1" x14ac:dyDescent="0.3">
      <c r="A134" s="631"/>
      <c r="B134" s="638"/>
      <c r="C134" s="105" t="s">
        <v>35</v>
      </c>
      <c r="D134" s="136">
        <f>+[1]Derecho!B24</f>
        <v>637</v>
      </c>
      <c r="E134" s="136">
        <f>+[1]Derecho!C24</f>
        <v>628</v>
      </c>
      <c r="F134" s="136">
        <f>+[1]Derecho!D24</f>
        <v>628</v>
      </c>
      <c r="G134" s="136">
        <f>+[1]Derecho!E24</f>
        <v>523</v>
      </c>
      <c r="H134" s="136">
        <f>+[1]Derecho!F24</f>
        <v>72</v>
      </c>
      <c r="I134" s="136">
        <f>+[1]Derecho!G24</f>
        <v>18</v>
      </c>
      <c r="J134" s="136">
        <f>+[1]Derecho!H24</f>
        <v>15</v>
      </c>
      <c r="K134" s="113">
        <f>SUM(K129:K133)</f>
        <v>0</v>
      </c>
      <c r="L134" s="113">
        <f>SUM(L129:L133)</f>
        <v>0</v>
      </c>
      <c r="M134" s="113">
        <f>SUM(M129:M133)</f>
        <v>0</v>
      </c>
      <c r="N134" s="113">
        <f>SUM(N129:N133)</f>
        <v>0</v>
      </c>
      <c r="O134" s="133">
        <f>SUM(O129:O133)</f>
        <v>0</v>
      </c>
    </row>
    <row r="135" spans="1:15" ht="15.75" x14ac:dyDescent="0.25">
      <c r="A135" s="634" t="s">
        <v>57</v>
      </c>
      <c r="B135" s="639"/>
      <c r="C135" s="98">
        <v>1</v>
      </c>
      <c r="D135" s="109">
        <f>+'[1]Com Social'!B23</f>
        <v>44</v>
      </c>
      <c r="E135" s="109">
        <f>+'[1]Com Social'!C23</f>
        <v>44</v>
      </c>
      <c r="F135" s="109">
        <f>+'[1]Com Social'!D23</f>
        <v>44</v>
      </c>
      <c r="G135" s="109">
        <f>+'[1]Com Social'!E23</f>
        <v>40</v>
      </c>
      <c r="H135" s="109">
        <f>+'[1]Com Social'!F23</f>
        <v>3</v>
      </c>
      <c r="I135" s="109">
        <f>+'[1]Com Social'!G23</f>
        <v>1</v>
      </c>
      <c r="J135" s="109">
        <f>+'[1]Com Social'!H23</f>
        <v>0</v>
      </c>
      <c r="K135" s="137"/>
      <c r="L135" s="137"/>
      <c r="M135" s="137"/>
      <c r="N135" s="137"/>
      <c r="O135" s="138"/>
    </row>
    <row r="136" spans="1:15" ht="15.75" x14ac:dyDescent="0.25">
      <c r="A136" s="613"/>
      <c r="B136" s="614"/>
      <c r="C136" s="102">
        <v>2</v>
      </c>
      <c r="D136" s="112">
        <f>+'[1]Com Social'!B24</f>
        <v>39</v>
      </c>
      <c r="E136" s="131">
        <f>+'[1]Com Social'!C24</f>
        <v>39</v>
      </c>
      <c r="F136" s="131">
        <f>+'[1]Com Social'!D24</f>
        <v>39</v>
      </c>
      <c r="G136" s="131">
        <f>+'[1]Com Social'!E24</f>
        <v>32</v>
      </c>
      <c r="H136" s="131">
        <f>+'[1]Com Social'!F24</f>
        <v>5</v>
      </c>
      <c r="I136" s="131">
        <f>+'[1]Com Social'!G24</f>
        <v>0</v>
      </c>
      <c r="J136" s="131">
        <f>+'[1]Com Social'!H24</f>
        <v>2</v>
      </c>
      <c r="K136" s="131"/>
      <c r="L136" s="131"/>
      <c r="M136" s="131"/>
      <c r="N136" s="131"/>
      <c r="O136" s="139"/>
    </row>
    <row r="137" spans="1:15" ht="15.75" x14ac:dyDescent="0.25">
      <c r="A137" s="613"/>
      <c r="B137" s="614"/>
      <c r="C137" s="102">
        <v>3</v>
      </c>
      <c r="D137" s="112">
        <f>+'[1]Com Social'!B25</f>
        <v>44</v>
      </c>
      <c r="E137" s="131">
        <f>+'[1]Com Social'!C25</f>
        <v>42</v>
      </c>
      <c r="F137" s="131">
        <f>+'[1]Com Social'!D25</f>
        <v>42</v>
      </c>
      <c r="G137" s="131">
        <f>+'[1]Com Social'!E25</f>
        <v>41</v>
      </c>
      <c r="H137" s="131">
        <f>+'[1]Com Social'!F25</f>
        <v>1</v>
      </c>
      <c r="I137" s="131">
        <f>+'[1]Com Social'!G25</f>
        <v>0</v>
      </c>
      <c r="J137" s="131">
        <f>+'[1]Com Social'!H25</f>
        <v>0</v>
      </c>
      <c r="K137" s="131"/>
      <c r="L137" s="131"/>
      <c r="M137" s="131"/>
      <c r="N137" s="131"/>
      <c r="O137" s="139"/>
    </row>
    <row r="138" spans="1:15" ht="15.75" x14ac:dyDescent="0.25">
      <c r="A138" s="613"/>
      <c r="B138" s="614"/>
      <c r="C138" s="102">
        <v>4</v>
      </c>
      <c r="D138" s="112">
        <f>+'[1]Com Social'!B26</f>
        <v>56</v>
      </c>
      <c r="E138" s="131">
        <f>+'[1]Com Social'!C26</f>
        <v>55</v>
      </c>
      <c r="F138" s="131">
        <f>+'[1]Com Social'!D26</f>
        <v>55</v>
      </c>
      <c r="G138" s="131">
        <f>+'[1]Com Social'!E26</f>
        <v>52</v>
      </c>
      <c r="H138" s="131">
        <f>+'[1]Com Social'!F26</f>
        <v>2</v>
      </c>
      <c r="I138" s="131">
        <f>+'[1]Com Social'!G26</f>
        <v>0</v>
      </c>
      <c r="J138" s="131">
        <f>+'[1]Com Social'!H26</f>
        <v>1</v>
      </c>
      <c r="K138" s="131"/>
      <c r="L138" s="131"/>
      <c r="M138" s="131"/>
      <c r="N138" s="131"/>
      <c r="O138" s="139"/>
    </row>
    <row r="139" spans="1:15" ht="15.75" x14ac:dyDescent="0.25">
      <c r="A139" s="613"/>
      <c r="B139" s="614"/>
      <c r="C139" s="102">
        <v>5</v>
      </c>
      <c r="D139" s="112">
        <f>+'[1]Com Social'!B27</f>
        <v>53</v>
      </c>
      <c r="E139" s="131">
        <f>+'[1]Com Social'!C27</f>
        <v>51</v>
      </c>
      <c r="F139" s="131">
        <f>+'[1]Com Social'!D27</f>
        <v>51</v>
      </c>
      <c r="G139" s="131">
        <f>+'[1]Com Social'!E27</f>
        <v>48</v>
      </c>
      <c r="H139" s="131">
        <f>+'[1]Com Social'!F27</f>
        <v>3</v>
      </c>
      <c r="I139" s="131">
        <f>+'[1]Com Social'!G27</f>
        <v>0</v>
      </c>
      <c r="J139" s="131">
        <f>+'[1]Com Social'!H27</f>
        <v>0</v>
      </c>
      <c r="K139" s="131"/>
      <c r="L139" s="131"/>
      <c r="M139" s="131"/>
      <c r="N139" s="131"/>
      <c r="O139" s="139"/>
    </row>
    <row r="140" spans="1:15" ht="16.5" thickBot="1" x14ac:dyDescent="0.3">
      <c r="A140" s="631"/>
      <c r="B140" s="638"/>
      <c r="C140" s="105" t="s">
        <v>35</v>
      </c>
      <c r="D140" s="113">
        <f>+'[1]Com Social'!B28</f>
        <v>236</v>
      </c>
      <c r="E140" s="113">
        <f>+'[1]Com Social'!C28</f>
        <v>231</v>
      </c>
      <c r="F140" s="113">
        <f>+'[1]Com Social'!D28</f>
        <v>231</v>
      </c>
      <c r="G140" s="113">
        <f>+'[1]Com Social'!E28</f>
        <v>213</v>
      </c>
      <c r="H140" s="113">
        <f>+'[1]Com Social'!F28</f>
        <v>14</v>
      </c>
      <c r="I140" s="113">
        <f>+'[1]Com Social'!G28</f>
        <v>1</v>
      </c>
      <c r="J140" s="113">
        <f>+'[1]Com Social'!H28</f>
        <v>3</v>
      </c>
      <c r="K140" s="113">
        <f>SUM(K135:K139)</f>
        <v>0</v>
      </c>
      <c r="L140" s="113">
        <f>SUM(L135:L139)</f>
        <v>0</v>
      </c>
      <c r="M140" s="113">
        <f>SUM(M135:M139)</f>
        <v>0</v>
      </c>
      <c r="N140" s="113">
        <f>SUM(N135:N139)</f>
        <v>0</v>
      </c>
      <c r="O140" s="133">
        <f>SUM(O135:O139)</f>
        <v>0</v>
      </c>
    </row>
    <row r="141" spans="1:15" ht="15.75" x14ac:dyDescent="0.25">
      <c r="A141" s="634" t="s">
        <v>58</v>
      </c>
      <c r="B141" s="639"/>
      <c r="C141" s="98">
        <v>1</v>
      </c>
      <c r="D141" s="109">
        <f>+'[1]Com Social'!B31</f>
        <v>30</v>
      </c>
      <c r="E141" s="109">
        <f>+'[1]Com Social'!C31</f>
        <v>30</v>
      </c>
      <c r="F141" s="109">
        <f>+'[1]Com Social'!D31</f>
        <v>30</v>
      </c>
      <c r="G141" s="109">
        <f>+'[1]Com Social'!E31</f>
        <v>24</v>
      </c>
      <c r="H141" s="109">
        <f>+'[1]Com Social'!F31</f>
        <v>3</v>
      </c>
      <c r="I141" s="109">
        <f>+'[1]Com Social'!G31</f>
        <v>3</v>
      </c>
      <c r="J141" s="109">
        <f>+'[1]Com Social'!H31</f>
        <v>0</v>
      </c>
      <c r="K141" s="110"/>
      <c r="L141" s="110"/>
      <c r="M141" s="110"/>
      <c r="N141" s="110"/>
      <c r="O141" s="134"/>
    </row>
    <row r="142" spans="1:15" ht="15.75" x14ac:dyDescent="0.25">
      <c r="A142" s="613"/>
      <c r="B142" s="614"/>
      <c r="C142" s="102">
        <v>2</v>
      </c>
      <c r="D142" s="112">
        <f>+'[1]Com Social'!B32</f>
        <v>31</v>
      </c>
      <c r="E142" s="131">
        <f>+'[1]Com Social'!C32</f>
        <v>31</v>
      </c>
      <c r="F142" s="131">
        <f>+'[1]Com Social'!D32</f>
        <v>31</v>
      </c>
      <c r="G142" s="131">
        <f>+'[1]Com Social'!E32</f>
        <v>24</v>
      </c>
      <c r="H142" s="131">
        <f>+'[1]Com Social'!F32</f>
        <v>5</v>
      </c>
      <c r="I142" s="131">
        <f>+'[1]Com Social'!G32</f>
        <v>1</v>
      </c>
      <c r="J142" s="103">
        <f>+'[1]Com Social'!H32</f>
        <v>1</v>
      </c>
      <c r="K142" s="103"/>
      <c r="L142" s="103"/>
      <c r="M142" s="103"/>
      <c r="N142" s="103"/>
      <c r="O142" s="135"/>
    </row>
    <row r="143" spans="1:15" ht="15.75" x14ac:dyDescent="0.25">
      <c r="A143" s="622"/>
      <c r="B143" s="623"/>
      <c r="C143" s="102">
        <v>3</v>
      </c>
      <c r="D143" s="112">
        <f>+'[1]Com Social'!B33</f>
        <v>26</v>
      </c>
      <c r="E143" s="131">
        <f>+'[1]Com Social'!C33</f>
        <v>26</v>
      </c>
      <c r="F143" s="131">
        <f>+'[1]Com Social'!D33</f>
        <v>26</v>
      </c>
      <c r="G143" s="131">
        <f>+'[1]Com Social'!E33</f>
        <v>23</v>
      </c>
      <c r="H143" s="131">
        <f>+'[1]Com Social'!F33</f>
        <v>2</v>
      </c>
      <c r="I143" s="131">
        <f>+'[1]Com Social'!G33</f>
        <v>1</v>
      </c>
      <c r="J143" s="103">
        <f>+'[1]Com Social'!H33</f>
        <v>0</v>
      </c>
      <c r="K143" s="103"/>
      <c r="L143" s="103"/>
      <c r="M143" s="103"/>
      <c r="N143" s="103"/>
      <c r="O143" s="135"/>
    </row>
    <row r="144" spans="1:15" ht="15.75" x14ac:dyDescent="0.25">
      <c r="A144" s="613"/>
      <c r="B144" s="614"/>
      <c r="C144" s="102">
        <v>4</v>
      </c>
      <c r="D144" s="112">
        <f>+'[1]Com Social'!B34</f>
        <v>59</v>
      </c>
      <c r="E144" s="131">
        <f>+'[1]Com Social'!C34</f>
        <v>59</v>
      </c>
      <c r="F144" s="131">
        <f>+'[1]Com Social'!D34</f>
        <v>59</v>
      </c>
      <c r="G144" s="131">
        <f>+'[1]Com Social'!E34</f>
        <v>56</v>
      </c>
      <c r="H144" s="131">
        <f>+'[1]Com Social'!F34</f>
        <v>3</v>
      </c>
      <c r="I144" s="131">
        <f>+'[1]Com Social'!G34</f>
        <v>0</v>
      </c>
      <c r="J144" s="103">
        <f>+'[1]Com Social'!H34</f>
        <v>0</v>
      </c>
      <c r="K144" s="103"/>
      <c r="L144" s="103"/>
      <c r="M144" s="103"/>
      <c r="N144" s="103"/>
      <c r="O144" s="135"/>
    </row>
    <row r="145" spans="1:15" ht="15.75" x14ac:dyDescent="0.25">
      <c r="A145" s="613"/>
      <c r="B145" s="614"/>
      <c r="C145" s="102">
        <v>5</v>
      </c>
      <c r="D145" s="112">
        <f>+'[1]Com Social'!B35</f>
        <v>96</v>
      </c>
      <c r="E145" s="131">
        <f>+'[1]Com Social'!C35</f>
        <v>93</v>
      </c>
      <c r="F145" s="131">
        <f>+'[1]Com Social'!D35</f>
        <v>93</v>
      </c>
      <c r="G145" s="131">
        <f>+'[1]Com Social'!E35</f>
        <v>84</v>
      </c>
      <c r="H145" s="131">
        <f>+'[1]Com Social'!F35</f>
        <v>8</v>
      </c>
      <c r="I145" s="131">
        <f>+'[1]Com Social'!G35</f>
        <v>1</v>
      </c>
      <c r="J145" s="103">
        <f>+'[1]Com Social'!H35</f>
        <v>0</v>
      </c>
      <c r="K145" s="103"/>
      <c r="L145" s="103"/>
      <c r="M145" s="103"/>
      <c r="N145" s="103"/>
      <c r="O145" s="135"/>
    </row>
    <row r="146" spans="1:15" ht="16.5" thickBot="1" x14ac:dyDescent="0.3">
      <c r="A146" s="631"/>
      <c r="B146" s="638"/>
      <c r="C146" s="105" t="s">
        <v>35</v>
      </c>
      <c r="D146" s="136">
        <f>+'[1]Com Social'!B36</f>
        <v>242</v>
      </c>
      <c r="E146" s="136">
        <f>+'[1]Com Social'!C36</f>
        <v>239</v>
      </c>
      <c r="F146" s="136">
        <f>+'[1]Com Social'!D36</f>
        <v>239</v>
      </c>
      <c r="G146" s="136">
        <f>+'[1]Com Social'!E36</f>
        <v>211</v>
      </c>
      <c r="H146" s="136">
        <f>+'[1]Com Social'!F36</f>
        <v>21</v>
      </c>
      <c r="I146" s="136">
        <f>+'[1]Com Social'!G36</f>
        <v>6</v>
      </c>
      <c r="J146" s="136">
        <f>+'[1]Com Social'!H36</f>
        <v>1</v>
      </c>
      <c r="K146" s="113">
        <f>SUM(K141:K145)</f>
        <v>0</v>
      </c>
      <c r="L146" s="113">
        <f>SUM(L141:L145)</f>
        <v>0</v>
      </c>
      <c r="M146" s="113">
        <f>SUM(M141:M145)</f>
        <v>0</v>
      </c>
      <c r="N146" s="113">
        <f>SUM(N141:N145)</f>
        <v>0</v>
      </c>
      <c r="O146" s="133">
        <f>SUM(O141:O145)</f>
        <v>0</v>
      </c>
    </row>
    <row r="147" spans="1:15" ht="15.75" x14ac:dyDescent="0.25">
      <c r="A147" s="634" t="s">
        <v>59</v>
      </c>
      <c r="B147" s="639"/>
      <c r="C147" s="98">
        <v>1</v>
      </c>
      <c r="D147" s="109">
        <f>+'[1]Com Social'!B15</f>
        <v>41</v>
      </c>
      <c r="E147" s="109">
        <f>+'[1]Com Social'!C15</f>
        <v>41</v>
      </c>
      <c r="F147" s="109">
        <f>+'[1]Com Social'!D15</f>
        <v>41</v>
      </c>
      <c r="G147" s="109">
        <f>+'[1]Com Social'!E15</f>
        <v>36</v>
      </c>
      <c r="H147" s="109">
        <f>+'[1]Com Social'!F15</f>
        <v>4</v>
      </c>
      <c r="I147" s="109">
        <f>+'[1]Com Social'!G15</f>
        <v>0</v>
      </c>
      <c r="J147" s="109">
        <f>+'[1]Com Social'!H15</f>
        <v>1</v>
      </c>
      <c r="K147" s="110"/>
      <c r="L147" s="110"/>
      <c r="M147" s="110"/>
      <c r="N147" s="110"/>
      <c r="O147" s="134"/>
    </row>
    <row r="148" spans="1:15" ht="15.75" x14ac:dyDescent="0.25">
      <c r="A148" s="636"/>
      <c r="B148" s="637"/>
      <c r="C148" s="102">
        <v>2</v>
      </c>
      <c r="D148" s="112">
        <f>+'[1]Com Social'!B16</f>
        <v>43</v>
      </c>
      <c r="E148" s="131">
        <f>+'[1]Com Social'!C16</f>
        <v>43</v>
      </c>
      <c r="F148" s="131">
        <f>+'[1]Com Social'!D16</f>
        <v>43</v>
      </c>
      <c r="G148" s="131">
        <f>+'[1]Com Social'!E16</f>
        <v>42</v>
      </c>
      <c r="H148" s="131">
        <f>+'[1]Com Social'!F16</f>
        <v>1</v>
      </c>
      <c r="I148" s="131">
        <f>+'[1]Com Social'!G16</f>
        <v>0</v>
      </c>
      <c r="J148" s="103">
        <f>+'[1]Com Social'!H16</f>
        <v>0</v>
      </c>
      <c r="K148" s="103"/>
      <c r="L148" s="103"/>
      <c r="M148" s="103"/>
      <c r="N148" s="103"/>
      <c r="O148" s="135"/>
    </row>
    <row r="149" spans="1:15" ht="15.75" x14ac:dyDescent="0.25">
      <c r="A149" s="613"/>
      <c r="B149" s="614"/>
      <c r="C149" s="102">
        <v>3</v>
      </c>
      <c r="D149" s="112">
        <f>+'[1]Com Social'!B17</f>
        <v>40</v>
      </c>
      <c r="E149" s="131">
        <f>+'[1]Com Social'!C17</f>
        <v>38</v>
      </c>
      <c r="F149" s="131">
        <f>+'[1]Com Social'!D17</f>
        <v>38</v>
      </c>
      <c r="G149" s="131">
        <f>+'[1]Com Social'!E17</f>
        <v>38</v>
      </c>
      <c r="H149" s="131">
        <f>+'[1]Com Social'!F17</f>
        <v>0</v>
      </c>
      <c r="I149" s="131">
        <f>+'[1]Com Social'!G17</f>
        <v>0</v>
      </c>
      <c r="J149" s="103">
        <f>+'[1]Com Social'!H17</f>
        <v>0</v>
      </c>
      <c r="K149" s="103"/>
      <c r="L149" s="103"/>
      <c r="M149" s="103"/>
      <c r="N149" s="103"/>
      <c r="O149" s="135"/>
    </row>
    <row r="150" spans="1:15" ht="15.75" x14ac:dyDescent="0.25">
      <c r="A150" s="636"/>
      <c r="B150" s="637"/>
      <c r="C150" s="102">
        <v>4</v>
      </c>
      <c r="D150" s="112">
        <f>+'[1]Com Social'!B18</f>
        <v>66</v>
      </c>
      <c r="E150" s="131">
        <f>+'[1]Com Social'!C18</f>
        <v>66</v>
      </c>
      <c r="F150" s="131">
        <f>+'[1]Com Social'!D18</f>
        <v>66</v>
      </c>
      <c r="G150" s="131">
        <f>+'[1]Com Social'!E18</f>
        <v>59</v>
      </c>
      <c r="H150" s="131">
        <f>+'[1]Com Social'!F18</f>
        <v>5</v>
      </c>
      <c r="I150" s="131">
        <f>+'[1]Com Social'!G18</f>
        <v>0</v>
      </c>
      <c r="J150" s="103">
        <f>+'[1]Com Social'!H18</f>
        <v>2</v>
      </c>
      <c r="K150" s="103"/>
      <c r="L150" s="103"/>
      <c r="M150" s="103"/>
      <c r="N150" s="103"/>
      <c r="O150" s="135"/>
    </row>
    <row r="151" spans="1:15" ht="15.75" x14ac:dyDescent="0.25">
      <c r="A151" s="636"/>
      <c r="B151" s="637"/>
      <c r="C151" s="102">
        <v>5</v>
      </c>
      <c r="D151" s="112">
        <f>+'[1]Com Social'!B19</f>
        <v>43</v>
      </c>
      <c r="E151" s="131">
        <f>+'[1]Com Social'!C19</f>
        <v>43</v>
      </c>
      <c r="F151" s="131">
        <f>+'[1]Com Social'!D19</f>
        <v>43</v>
      </c>
      <c r="G151" s="131">
        <f>+'[1]Com Social'!E19</f>
        <v>43</v>
      </c>
      <c r="H151" s="131">
        <f>+'[1]Com Social'!F19</f>
        <v>0</v>
      </c>
      <c r="I151" s="131">
        <f>+'[1]Com Social'!G19</f>
        <v>0</v>
      </c>
      <c r="J151" s="103">
        <f>+'[1]Com Social'!H19</f>
        <v>0</v>
      </c>
      <c r="K151" s="103"/>
      <c r="L151" s="103"/>
      <c r="M151" s="103"/>
      <c r="N151" s="103"/>
      <c r="O151" s="135"/>
    </row>
    <row r="152" spans="1:15" ht="16.5" thickBot="1" x14ac:dyDescent="0.3">
      <c r="A152" s="631"/>
      <c r="B152" s="638"/>
      <c r="C152" s="105" t="s">
        <v>35</v>
      </c>
      <c r="D152" s="113">
        <f>+'[1]Com Social'!B20</f>
        <v>233</v>
      </c>
      <c r="E152" s="113">
        <f>+'[1]Com Social'!C20</f>
        <v>231</v>
      </c>
      <c r="F152" s="113">
        <f>+'[1]Com Social'!D20</f>
        <v>231</v>
      </c>
      <c r="G152" s="113">
        <f>+'[1]Com Social'!E20</f>
        <v>218</v>
      </c>
      <c r="H152" s="113">
        <f>+'[1]Com Social'!F20</f>
        <v>10</v>
      </c>
      <c r="I152" s="113">
        <f>+'[1]Com Social'!G20</f>
        <v>0</v>
      </c>
      <c r="J152" s="113">
        <f>+'[1]Com Social'!H20</f>
        <v>3</v>
      </c>
      <c r="K152" s="113">
        <f>SUM(K147:K151)</f>
        <v>0</v>
      </c>
      <c r="L152" s="113">
        <f>SUM(L147:L151)</f>
        <v>0</v>
      </c>
      <c r="M152" s="113">
        <f>SUM(M147:M151)</f>
        <v>0</v>
      </c>
      <c r="N152" s="113">
        <f>SUM(N147:N151)</f>
        <v>0</v>
      </c>
      <c r="O152" s="133">
        <f>SUM(O147:O151)</f>
        <v>0</v>
      </c>
    </row>
    <row r="153" spans="1:15" ht="15.75" x14ac:dyDescent="0.25">
      <c r="A153" s="140" t="s">
        <v>60</v>
      </c>
      <c r="B153" s="141"/>
      <c r="C153" s="98">
        <v>1</v>
      </c>
      <c r="D153" s="109">
        <f>+[1]FLEX!B38</f>
        <v>32</v>
      </c>
      <c r="E153" s="109">
        <f>+[1]FLEX!C38</f>
        <v>29</v>
      </c>
      <c r="F153" s="109">
        <f>+[1]FLEX!D38</f>
        <v>29</v>
      </c>
      <c r="G153" s="109">
        <f>+[1]FLEX!E38</f>
        <v>28</v>
      </c>
      <c r="H153" s="109">
        <f>+[1]FLEX!F38</f>
        <v>0</v>
      </c>
      <c r="I153" s="109">
        <f>+[1]FLEX!G38</f>
        <v>1</v>
      </c>
      <c r="J153" s="109">
        <f>+[1]FLEX!H38</f>
        <v>0</v>
      </c>
      <c r="K153" s="110"/>
      <c r="L153" s="110"/>
      <c r="M153" s="110"/>
      <c r="N153" s="110"/>
      <c r="O153" s="134"/>
    </row>
    <row r="154" spans="1:15" ht="15.75" x14ac:dyDescent="0.25">
      <c r="A154" s="628"/>
      <c r="B154" s="629"/>
      <c r="C154" s="102">
        <v>2</v>
      </c>
      <c r="D154" s="112">
        <f>+[1]FLEX!B39</f>
        <v>22</v>
      </c>
      <c r="E154" s="112">
        <f>+[1]FLEX!C39</f>
        <v>20</v>
      </c>
      <c r="F154" s="112">
        <f>+[1]FLEX!D39</f>
        <v>20</v>
      </c>
      <c r="G154" s="112">
        <f>+[1]FLEX!E39</f>
        <v>20</v>
      </c>
      <c r="H154" s="112">
        <f>+[1]FLEX!F39</f>
        <v>0</v>
      </c>
      <c r="I154" s="112">
        <f>+[1]FLEX!G39</f>
        <v>0</v>
      </c>
      <c r="J154" s="112">
        <f>+[1]FLEX!H39</f>
        <v>0</v>
      </c>
      <c r="K154" s="103"/>
      <c r="L154" s="103"/>
      <c r="M154" s="103"/>
      <c r="N154" s="103"/>
      <c r="O154" s="135"/>
    </row>
    <row r="155" spans="1:15" ht="15.75" x14ac:dyDescent="0.25">
      <c r="A155" s="613"/>
      <c r="B155" s="630"/>
      <c r="C155" s="102">
        <v>3</v>
      </c>
      <c r="D155" s="112">
        <f>+[1]FLEX!B40</f>
        <v>22</v>
      </c>
      <c r="E155" s="112">
        <f>+[1]FLEX!C40</f>
        <v>22</v>
      </c>
      <c r="F155" s="112">
        <f>+[1]FLEX!D40</f>
        <v>22</v>
      </c>
      <c r="G155" s="112">
        <f>+[1]FLEX!E40</f>
        <v>21</v>
      </c>
      <c r="H155" s="112">
        <f>+[1]FLEX!F40</f>
        <v>1</v>
      </c>
      <c r="I155" s="112">
        <f>+[1]FLEX!G40</f>
        <v>0</v>
      </c>
      <c r="J155" s="112">
        <f>+[1]FLEX!H40</f>
        <v>0</v>
      </c>
      <c r="K155" s="103"/>
      <c r="L155" s="103"/>
      <c r="M155" s="103"/>
      <c r="N155" s="103"/>
      <c r="O155" s="135"/>
    </row>
    <row r="156" spans="1:15" ht="15.75" x14ac:dyDescent="0.25">
      <c r="A156" s="613"/>
      <c r="B156" s="630"/>
      <c r="C156" s="102">
        <v>4</v>
      </c>
      <c r="D156" s="112">
        <f>+[1]FLEX!B41</f>
        <v>25</v>
      </c>
      <c r="E156" s="112">
        <f>+[1]FLEX!C41</f>
        <v>23</v>
      </c>
      <c r="F156" s="112">
        <f>+[1]FLEX!D41</f>
        <v>23</v>
      </c>
      <c r="G156" s="112">
        <f>+[1]FLEX!E41</f>
        <v>20</v>
      </c>
      <c r="H156" s="112">
        <f>+[1]FLEX!F41</f>
        <v>2</v>
      </c>
      <c r="I156" s="112">
        <f>+[1]FLEX!G41</f>
        <v>1</v>
      </c>
      <c r="J156" s="112">
        <f>+[1]FLEX!H41</f>
        <v>0</v>
      </c>
      <c r="K156" s="103"/>
      <c r="L156" s="103"/>
      <c r="M156" s="103"/>
      <c r="N156" s="103"/>
      <c r="O156" s="135"/>
    </row>
    <row r="157" spans="1:15" ht="15.75" x14ac:dyDescent="0.25">
      <c r="A157" s="628"/>
      <c r="B157" s="633"/>
      <c r="C157" s="102">
        <v>5</v>
      </c>
      <c r="D157" s="112">
        <f>+[1]FLEX!B42</f>
        <v>26</v>
      </c>
      <c r="E157" s="112">
        <f>+[1]FLEX!C42</f>
        <v>26</v>
      </c>
      <c r="F157" s="112">
        <f>+[1]FLEX!D42</f>
        <v>26</v>
      </c>
      <c r="G157" s="112">
        <f>+[1]FLEX!E42</f>
        <v>24</v>
      </c>
      <c r="H157" s="112">
        <f>+[1]FLEX!F42</f>
        <v>1</v>
      </c>
      <c r="I157" s="112">
        <f>+[1]FLEX!G42</f>
        <v>1</v>
      </c>
      <c r="J157" s="112">
        <f>+[1]FLEX!H42</f>
        <v>0</v>
      </c>
      <c r="K157" s="103"/>
      <c r="L157" s="103"/>
      <c r="M157" s="103"/>
      <c r="N157" s="103"/>
      <c r="O157" s="135"/>
    </row>
    <row r="158" spans="1:15" ht="16.5" thickBot="1" x14ac:dyDescent="0.3">
      <c r="A158" s="631"/>
      <c r="B158" s="632"/>
      <c r="C158" s="142" t="s">
        <v>35</v>
      </c>
      <c r="D158" s="113">
        <f>+SUM(D153:D157)</f>
        <v>127</v>
      </c>
      <c r="E158" s="113">
        <f t="shared" ref="E158:J158" si="9">+SUM(E153:E157)</f>
        <v>120</v>
      </c>
      <c r="F158" s="113">
        <f t="shared" si="9"/>
        <v>120</v>
      </c>
      <c r="G158" s="113">
        <f t="shared" si="9"/>
        <v>113</v>
      </c>
      <c r="H158" s="113">
        <f t="shared" si="9"/>
        <v>4</v>
      </c>
      <c r="I158" s="113">
        <f t="shared" si="9"/>
        <v>3</v>
      </c>
      <c r="J158" s="113">
        <f t="shared" si="9"/>
        <v>0</v>
      </c>
      <c r="K158" s="113">
        <f>SUM(K153:K157)</f>
        <v>0</v>
      </c>
      <c r="L158" s="113">
        <f>SUM(L153:L157)</f>
        <v>0</v>
      </c>
      <c r="M158" s="113">
        <f>SUM(M153:M157)</f>
        <v>0</v>
      </c>
      <c r="N158" s="113">
        <f>SUM(N153:N157)</f>
        <v>0</v>
      </c>
      <c r="O158" s="133">
        <f>SUM(O153:O157)</f>
        <v>0</v>
      </c>
    </row>
    <row r="159" spans="1:15" ht="15.75" x14ac:dyDescent="0.25">
      <c r="A159" s="634" t="s">
        <v>61</v>
      </c>
      <c r="B159" s="635"/>
      <c r="C159" s="98">
        <v>1</v>
      </c>
      <c r="D159" s="109">
        <f>+[1]FLEX!B20</f>
        <v>25</v>
      </c>
      <c r="E159" s="109">
        <f>+[1]FLEX!C20</f>
        <v>25</v>
      </c>
      <c r="F159" s="109">
        <f>+[1]FLEX!D20</f>
        <v>25</v>
      </c>
      <c r="G159" s="109">
        <f>+[1]FLEX!E20</f>
        <v>21</v>
      </c>
      <c r="H159" s="109">
        <f>+[1]FLEX!F20</f>
        <v>2</v>
      </c>
      <c r="I159" s="109">
        <f>+[1]FLEX!G20</f>
        <v>2</v>
      </c>
      <c r="J159" s="109">
        <f>+[1]FLEX!H20</f>
        <v>0</v>
      </c>
      <c r="K159" s="109"/>
      <c r="L159" s="109"/>
      <c r="M159" s="109"/>
      <c r="N159" s="109"/>
      <c r="O159" s="143"/>
    </row>
    <row r="160" spans="1:15" ht="15.75" x14ac:dyDescent="0.25">
      <c r="A160" s="613"/>
      <c r="B160" s="630"/>
      <c r="C160" s="102">
        <v>2</v>
      </c>
      <c r="D160" s="99">
        <f>+[1]FLEX!B21</f>
        <v>22</v>
      </c>
      <c r="E160" s="99">
        <f>+[1]FLEX!C21</f>
        <v>22</v>
      </c>
      <c r="F160" s="99">
        <f>+[1]FLEX!D21</f>
        <v>22</v>
      </c>
      <c r="G160" s="99">
        <f>+[1]FLEX!E21</f>
        <v>19</v>
      </c>
      <c r="H160" s="99">
        <f>+[1]FLEX!F21</f>
        <v>3</v>
      </c>
      <c r="I160" s="99">
        <f>+[1]FLEX!G21</f>
        <v>0</v>
      </c>
      <c r="J160" s="99">
        <f>+[1]FLEX!H21</f>
        <v>0</v>
      </c>
      <c r="K160" s="99"/>
      <c r="L160" s="99"/>
      <c r="M160" s="99"/>
      <c r="N160" s="99"/>
      <c r="O160" s="144"/>
    </row>
    <row r="161" spans="1:15" ht="15.75" x14ac:dyDescent="0.25">
      <c r="A161" s="613"/>
      <c r="B161" s="630"/>
      <c r="C161" s="102">
        <v>3</v>
      </c>
      <c r="D161" s="99">
        <f>+[1]FLEX!B22</f>
        <v>19</v>
      </c>
      <c r="E161" s="99">
        <f>+[1]FLEX!C22</f>
        <v>19</v>
      </c>
      <c r="F161" s="99">
        <f>+[1]FLEX!D22</f>
        <v>19</v>
      </c>
      <c r="G161" s="99">
        <f>+[1]FLEX!E22</f>
        <v>18</v>
      </c>
      <c r="H161" s="99">
        <f>+[1]FLEX!F22</f>
        <v>1</v>
      </c>
      <c r="I161" s="99">
        <f>+[1]FLEX!G22</f>
        <v>0</v>
      </c>
      <c r="J161" s="99">
        <f>+[1]FLEX!H22</f>
        <v>0</v>
      </c>
      <c r="K161" s="99"/>
      <c r="L161" s="99"/>
      <c r="M161" s="99"/>
      <c r="N161" s="99"/>
      <c r="O161" s="144"/>
    </row>
    <row r="162" spans="1:15" ht="15.75" x14ac:dyDescent="0.25">
      <c r="A162" s="613"/>
      <c r="B162" s="630"/>
      <c r="C162" s="102">
        <v>4</v>
      </c>
      <c r="D162" s="99">
        <f>+[1]FLEX!B23</f>
        <v>15</v>
      </c>
      <c r="E162" s="99">
        <f>+[1]FLEX!C23</f>
        <v>14</v>
      </c>
      <c r="F162" s="99">
        <f>+[1]FLEX!D23</f>
        <v>14</v>
      </c>
      <c r="G162" s="99">
        <f>+[1]FLEX!E23</f>
        <v>13</v>
      </c>
      <c r="H162" s="99">
        <f>+[1]FLEX!F23</f>
        <v>1</v>
      </c>
      <c r="I162" s="99">
        <f>+[1]FLEX!G23</f>
        <v>0</v>
      </c>
      <c r="J162" s="99">
        <f>+[1]FLEX!H23</f>
        <v>0</v>
      </c>
      <c r="K162" s="99"/>
      <c r="L162" s="99"/>
      <c r="M162" s="99"/>
      <c r="N162" s="99"/>
      <c r="O162" s="144"/>
    </row>
    <row r="163" spans="1:15" ht="15.75" x14ac:dyDescent="0.25">
      <c r="A163" s="613"/>
      <c r="B163" s="630"/>
      <c r="C163" s="102">
        <v>5</v>
      </c>
      <c r="D163" s="99">
        <f>+[1]FLEX!B24</f>
        <v>26</v>
      </c>
      <c r="E163" s="99">
        <f>+[1]FLEX!C24</f>
        <v>26</v>
      </c>
      <c r="F163" s="99">
        <f>+[1]FLEX!D24</f>
        <v>26</v>
      </c>
      <c r="G163" s="99">
        <f>+[1]FLEX!E24</f>
        <v>26</v>
      </c>
      <c r="H163" s="99">
        <f>+[1]FLEX!F24</f>
        <v>0</v>
      </c>
      <c r="I163" s="99">
        <f>+[1]FLEX!G24</f>
        <v>0</v>
      </c>
      <c r="J163" s="99">
        <f>+[1]FLEX!H24</f>
        <v>0</v>
      </c>
      <c r="K163" s="99"/>
      <c r="L163" s="99"/>
      <c r="M163" s="99"/>
      <c r="N163" s="99"/>
      <c r="O163" s="144"/>
    </row>
    <row r="164" spans="1:15" ht="16.5" thickBot="1" x14ac:dyDescent="0.3">
      <c r="A164" s="631"/>
      <c r="B164" s="632"/>
      <c r="C164" s="145" t="s">
        <v>35</v>
      </c>
      <c r="D164" s="113">
        <f>+SUM(D159:D163)</f>
        <v>107</v>
      </c>
      <c r="E164" s="113">
        <f t="shared" ref="E164:O164" si="10">+SUM(E159:E163)</f>
        <v>106</v>
      </c>
      <c r="F164" s="113">
        <f t="shared" si="10"/>
        <v>106</v>
      </c>
      <c r="G164" s="113">
        <f t="shared" si="10"/>
        <v>97</v>
      </c>
      <c r="H164" s="113">
        <f t="shared" si="10"/>
        <v>7</v>
      </c>
      <c r="I164" s="113">
        <f t="shared" si="10"/>
        <v>2</v>
      </c>
      <c r="J164" s="113">
        <f t="shared" si="10"/>
        <v>0</v>
      </c>
      <c r="K164" s="113">
        <f t="shared" si="10"/>
        <v>0</v>
      </c>
      <c r="L164" s="113">
        <f t="shared" si="10"/>
        <v>0</v>
      </c>
      <c r="M164" s="113">
        <f t="shared" si="10"/>
        <v>0</v>
      </c>
      <c r="N164" s="113">
        <f t="shared" si="10"/>
        <v>0</v>
      </c>
      <c r="O164" s="113">
        <f t="shared" si="10"/>
        <v>0</v>
      </c>
    </row>
    <row r="165" spans="1:15" ht="15.75" x14ac:dyDescent="0.25">
      <c r="A165" s="634" t="s">
        <v>62</v>
      </c>
      <c r="B165" s="635"/>
      <c r="C165" s="98">
        <v>1</v>
      </c>
      <c r="D165" s="109">
        <f>+[1]FLEX!B47</f>
        <v>10</v>
      </c>
      <c r="E165" s="109">
        <f>+[1]FLEX!C47</f>
        <v>10</v>
      </c>
      <c r="F165" s="109">
        <f>+[1]FLEX!D47</f>
        <v>10</v>
      </c>
      <c r="G165" s="109">
        <f>+[1]FLEX!E47</f>
        <v>10</v>
      </c>
      <c r="H165" s="109">
        <f>+[1]FLEX!F47</f>
        <v>0</v>
      </c>
      <c r="I165" s="109">
        <f>+[1]FLEX!G47</f>
        <v>0</v>
      </c>
      <c r="J165" s="109">
        <f>+[1]FLEX!H47</f>
        <v>0</v>
      </c>
      <c r="K165" s="110"/>
      <c r="L165" s="110"/>
      <c r="M165" s="110"/>
      <c r="N165" s="110"/>
      <c r="O165" s="134"/>
    </row>
    <row r="166" spans="1:15" ht="15.75" x14ac:dyDescent="0.25">
      <c r="A166" s="613"/>
      <c r="B166" s="630"/>
      <c r="C166" s="102">
        <v>2</v>
      </c>
      <c r="D166" s="99">
        <f>+[1]FLEX!B48</f>
        <v>13</v>
      </c>
      <c r="E166" s="146">
        <f>+[1]FLEX!C48</f>
        <v>13</v>
      </c>
      <c r="F166" s="146">
        <f>+[1]FLEX!D48</f>
        <v>13</v>
      </c>
      <c r="G166" s="146">
        <f>+[1]FLEX!E48</f>
        <v>13</v>
      </c>
      <c r="H166" s="146">
        <f>+[1]FLEX!F48</f>
        <v>0</v>
      </c>
      <c r="I166" s="146">
        <f>+[1]FLEX!G48</f>
        <v>0</v>
      </c>
      <c r="J166" s="146">
        <f>+[1]FLEX!H48</f>
        <v>0</v>
      </c>
      <c r="K166" s="103"/>
      <c r="L166" s="103"/>
      <c r="M166" s="103"/>
      <c r="N166" s="103"/>
      <c r="O166" s="135"/>
    </row>
    <row r="167" spans="1:15" ht="15.75" x14ac:dyDescent="0.25">
      <c r="A167" s="613"/>
      <c r="B167" s="630"/>
      <c r="C167" s="102">
        <v>3</v>
      </c>
      <c r="D167" s="99">
        <f>+[1]FLEX!B49</f>
        <v>10</v>
      </c>
      <c r="E167" s="146">
        <f>+[1]FLEX!C49</f>
        <v>9</v>
      </c>
      <c r="F167" s="146">
        <f>+[1]FLEX!D49</f>
        <v>9</v>
      </c>
      <c r="G167" s="146">
        <f>+[1]FLEX!E49</f>
        <v>9</v>
      </c>
      <c r="H167" s="146">
        <f>+[1]FLEX!F49</f>
        <v>0</v>
      </c>
      <c r="I167" s="146">
        <f>+[1]FLEX!G49</f>
        <v>0</v>
      </c>
      <c r="J167" s="146">
        <f>+[1]FLEX!H49</f>
        <v>0</v>
      </c>
      <c r="K167" s="103"/>
      <c r="L167" s="103"/>
      <c r="M167" s="103"/>
      <c r="N167" s="103"/>
      <c r="O167" s="135"/>
    </row>
    <row r="168" spans="1:15" ht="15.75" x14ac:dyDescent="0.25">
      <c r="A168" s="613"/>
      <c r="B168" s="630"/>
      <c r="C168" s="102">
        <v>4</v>
      </c>
      <c r="D168" s="99">
        <f>+[1]FLEX!B50</f>
        <v>0</v>
      </c>
      <c r="E168" s="146">
        <f>+[1]FLEX!C50</f>
        <v>0</v>
      </c>
      <c r="F168" s="146">
        <f>+[1]FLEX!D50</f>
        <v>0</v>
      </c>
      <c r="G168" s="146">
        <f>+[1]FLEX!E50</f>
        <v>0</v>
      </c>
      <c r="H168" s="146">
        <f>+[1]FLEX!F50</f>
        <v>0</v>
      </c>
      <c r="I168" s="146">
        <f>+[1]FLEX!G50</f>
        <v>0</v>
      </c>
      <c r="J168" s="146">
        <f>+[1]FLEX!H50</f>
        <v>0</v>
      </c>
      <c r="K168" s="103"/>
      <c r="L168" s="103"/>
      <c r="M168" s="103"/>
      <c r="N168" s="103"/>
      <c r="O168" s="135"/>
    </row>
    <row r="169" spans="1:15" ht="15.75" x14ac:dyDescent="0.25">
      <c r="A169" s="613"/>
      <c r="B169" s="630"/>
      <c r="C169" s="102">
        <v>5</v>
      </c>
      <c r="D169" s="99">
        <f>+[1]FLEX!B51</f>
        <v>6</v>
      </c>
      <c r="E169" s="146">
        <f>+[1]FLEX!C51</f>
        <v>6</v>
      </c>
      <c r="F169" s="146">
        <f>+[1]FLEX!D51</f>
        <v>6</v>
      </c>
      <c r="G169" s="146">
        <f>+[1]FLEX!E51</f>
        <v>6</v>
      </c>
      <c r="H169" s="146">
        <f>+[1]FLEX!F51</f>
        <v>0</v>
      </c>
      <c r="I169" s="146">
        <f>+[1]FLEX!G51</f>
        <v>0</v>
      </c>
      <c r="J169" s="146">
        <f>+[1]FLEX!H51</f>
        <v>0</v>
      </c>
      <c r="K169" s="103"/>
      <c r="L169" s="103"/>
      <c r="M169" s="103"/>
      <c r="N169" s="103"/>
      <c r="O169" s="135"/>
    </row>
    <row r="170" spans="1:15" ht="16.5" thickBot="1" x14ac:dyDescent="0.3">
      <c r="A170" s="624"/>
      <c r="B170" s="625"/>
      <c r="C170" s="142" t="s">
        <v>35</v>
      </c>
      <c r="D170" s="107">
        <f>SUM(D165:D169)</f>
        <v>39</v>
      </c>
      <c r="E170" s="107">
        <f t="shared" ref="E170:J170" si="11">SUM(E165:E169)</f>
        <v>38</v>
      </c>
      <c r="F170" s="107">
        <f t="shared" si="11"/>
        <v>38</v>
      </c>
      <c r="G170" s="107">
        <f t="shared" si="11"/>
        <v>38</v>
      </c>
      <c r="H170" s="107">
        <f t="shared" si="11"/>
        <v>0</v>
      </c>
      <c r="I170" s="107">
        <f t="shared" si="11"/>
        <v>0</v>
      </c>
      <c r="J170" s="107">
        <f t="shared" si="11"/>
        <v>0</v>
      </c>
      <c r="K170" s="107">
        <f>SUM(K165:K169)</f>
        <v>0</v>
      </c>
      <c r="L170" s="107">
        <f>SUM(L165:L169)</f>
        <v>0</v>
      </c>
      <c r="M170" s="107">
        <f>SUM(M165:M169)</f>
        <v>0</v>
      </c>
      <c r="N170" s="107">
        <f>SUM(N165:N169)</f>
        <v>0</v>
      </c>
      <c r="O170" s="108">
        <f>SUM(O165:O169)</f>
        <v>0</v>
      </c>
    </row>
    <row r="171" spans="1:15" ht="15.75" x14ac:dyDescent="0.25">
      <c r="A171" s="634" t="s">
        <v>63</v>
      </c>
      <c r="B171" s="635"/>
      <c r="C171" s="98">
        <v>1</v>
      </c>
      <c r="D171" s="109">
        <f>+[1]FLEX!B29</f>
        <v>21</v>
      </c>
      <c r="E171" s="109">
        <f>+[1]FLEX!C29</f>
        <v>21</v>
      </c>
      <c r="F171" s="109">
        <f>+[1]FLEX!D29</f>
        <v>21</v>
      </c>
      <c r="G171" s="109">
        <f>+[1]FLEX!E29</f>
        <v>16</v>
      </c>
      <c r="H171" s="109">
        <f>+[1]FLEX!F29</f>
        <v>5</v>
      </c>
      <c r="I171" s="109">
        <f>+[1]FLEX!G29</f>
        <v>0</v>
      </c>
      <c r="J171" s="109">
        <f>+[1]FLEX!H29</f>
        <v>0</v>
      </c>
      <c r="K171" s="110"/>
      <c r="L171" s="110"/>
      <c r="M171" s="110"/>
      <c r="N171" s="110"/>
      <c r="O171" s="134"/>
    </row>
    <row r="172" spans="1:15" ht="15.75" x14ac:dyDescent="0.25">
      <c r="A172" s="613"/>
      <c r="B172" s="630"/>
      <c r="C172" s="102">
        <v>2</v>
      </c>
      <c r="D172" s="99">
        <f>+[1]FLEX!B30</f>
        <v>13</v>
      </c>
      <c r="E172" s="146">
        <f>+[1]FLEX!C30</f>
        <v>13</v>
      </c>
      <c r="F172" s="146">
        <f>+[1]FLEX!D30</f>
        <v>13</v>
      </c>
      <c r="G172" s="146">
        <f>+[1]FLEX!E30</f>
        <v>10</v>
      </c>
      <c r="H172" s="146">
        <f>+[1]FLEX!F30</f>
        <v>3</v>
      </c>
      <c r="I172" s="146">
        <f>+[1]FLEX!G30</f>
        <v>0</v>
      </c>
      <c r="J172" s="146">
        <f>+[1]FLEX!H30</f>
        <v>0</v>
      </c>
      <c r="K172" s="103"/>
      <c r="L172" s="103"/>
      <c r="M172" s="103"/>
      <c r="N172" s="103"/>
      <c r="O172" s="135"/>
    </row>
    <row r="173" spans="1:15" ht="15.75" x14ac:dyDescent="0.25">
      <c r="A173" s="613"/>
      <c r="B173" s="630"/>
      <c r="C173" s="102">
        <v>3</v>
      </c>
      <c r="D173" s="99">
        <f>+[1]FLEX!B31</f>
        <v>17</v>
      </c>
      <c r="E173" s="146">
        <f>+[1]FLEX!C31</f>
        <v>16</v>
      </c>
      <c r="F173" s="146">
        <f>+[1]FLEX!D31</f>
        <v>16</v>
      </c>
      <c r="G173" s="146">
        <f>+[1]FLEX!E31</f>
        <v>15</v>
      </c>
      <c r="H173" s="146">
        <f>+[1]FLEX!F31</f>
        <v>1</v>
      </c>
      <c r="I173" s="146">
        <f>+[1]FLEX!G31</f>
        <v>0</v>
      </c>
      <c r="J173" s="146">
        <f>+[1]FLEX!H31</f>
        <v>0</v>
      </c>
      <c r="K173" s="103"/>
      <c r="L173" s="103"/>
      <c r="M173" s="103"/>
      <c r="N173" s="103"/>
      <c r="O173" s="135"/>
    </row>
    <row r="174" spans="1:15" ht="15.75" x14ac:dyDescent="0.25">
      <c r="A174" s="613"/>
      <c r="B174" s="630"/>
      <c r="C174" s="102">
        <v>4</v>
      </c>
      <c r="D174" s="99">
        <f>+[1]FLEX!B32</f>
        <v>25</v>
      </c>
      <c r="E174" s="146">
        <f>+[1]FLEX!C32</f>
        <v>23</v>
      </c>
      <c r="F174" s="146">
        <f>+[1]FLEX!D32</f>
        <v>23</v>
      </c>
      <c r="G174" s="146">
        <f>+[1]FLEX!E32</f>
        <v>22</v>
      </c>
      <c r="H174" s="146">
        <f>+[1]FLEX!F32</f>
        <v>1</v>
      </c>
      <c r="I174" s="146">
        <f>+[1]FLEX!G32</f>
        <v>0</v>
      </c>
      <c r="J174" s="146">
        <f>+[1]FLEX!H32</f>
        <v>0</v>
      </c>
      <c r="K174" s="103"/>
      <c r="L174" s="103"/>
      <c r="M174" s="103"/>
      <c r="N174" s="103"/>
      <c r="O174" s="135"/>
    </row>
    <row r="175" spans="1:15" ht="15.75" x14ac:dyDescent="0.25">
      <c r="A175" s="613"/>
      <c r="B175" s="630"/>
      <c r="C175" s="102">
        <v>5</v>
      </c>
      <c r="D175" s="99">
        <f>+[1]FLEX!B33</f>
        <v>20</v>
      </c>
      <c r="E175" s="146">
        <f>+[1]FLEX!C33</f>
        <v>18</v>
      </c>
      <c r="F175" s="146">
        <f>+[1]FLEX!D33</f>
        <v>18</v>
      </c>
      <c r="G175" s="146">
        <f>+[1]FLEX!E33</f>
        <v>16</v>
      </c>
      <c r="H175" s="146">
        <f>+[1]FLEX!F33</f>
        <v>2</v>
      </c>
      <c r="I175" s="146">
        <f>+[1]FLEX!G33</f>
        <v>0</v>
      </c>
      <c r="J175" s="146">
        <f>+[1]FLEX!H33</f>
        <v>0</v>
      </c>
      <c r="K175" s="103"/>
      <c r="L175" s="103"/>
      <c r="M175" s="103"/>
      <c r="N175" s="103"/>
      <c r="O175" s="135"/>
    </row>
    <row r="176" spans="1:15" ht="16.5" thickBot="1" x14ac:dyDescent="0.3">
      <c r="A176" s="631"/>
      <c r="B176" s="632"/>
      <c r="C176" s="142" t="s">
        <v>35</v>
      </c>
      <c r="D176" s="113">
        <f>SUM(D171:D175)</f>
        <v>96</v>
      </c>
      <c r="E176" s="113">
        <f t="shared" ref="E176:O176" si="12">SUM(E171:E175)</f>
        <v>91</v>
      </c>
      <c r="F176" s="113">
        <f t="shared" si="12"/>
        <v>91</v>
      </c>
      <c r="G176" s="113">
        <f t="shared" si="12"/>
        <v>79</v>
      </c>
      <c r="H176" s="113">
        <f t="shared" si="12"/>
        <v>12</v>
      </c>
      <c r="I176" s="113">
        <f t="shared" si="12"/>
        <v>0</v>
      </c>
      <c r="J176" s="113">
        <f t="shared" si="12"/>
        <v>0</v>
      </c>
      <c r="K176" s="113">
        <f t="shared" si="12"/>
        <v>0</v>
      </c>
      <c r="L176" s="113">
        <f t="shared" si="12"/>
        <v>0</v>
      </c>
      <c r="M176" s="113">
        <f t="shared" si="12"/>
        <v>0</v>
      </c>
      <c r="N176" s="113">
        <f t="shared" si="12"/>
        <v>0</v>
      </c>
      <c r="O176" s="133">
        <f t="shared" si="12"/>
        <v>0</v>
      </c>
    </row>
    <row r="177" spans="1:15" ht="15.75" x14ac:dyDescent="0.25">
      <c r="A177" s="147" t="s">
        <v>64</v>
      </c>
      <c r="B177" s="148"/>
      <c r="C177" s="149">
        <v>1</v>
      </c>
      <c r="D177" s="109">
        <f>+[1]FLEX!B43</f>
        <v>36</v>
      </c>
      <c r="E177" s="109">
        <f>+[1]FLEX!C43</f>
        <v>36</v>
      </c>
      <c r="F177" s="109">
        <f>+[1]FLEX!D43</f>
        <v>36</v>
      </c>
      <c r="G177" s="109">
        <f>+[1]FLEX!E43</f>
        <v>18</v>
      </c>
      <c r="H177" s="109">
        <f>+[1]FLEX!F43</f>
        <v>11</v>
      </c>
      <c r="I177" s="109">
        <f>+[1]FLEX!G43</f>
        <v>4</v>
      </c>
      <c r="J177" s="109">
        <f>+[1]FLEX!H43</f>
        <v>3</v>
      </c>
      <c r="K177" s="110"/>
      <c r="L177" s="110"/>
      <c r="M177" s="110"/>
      <c r="N177" s="110"/>
      <c r="O177" s="134"/>
    </row>
    <row r="178" spans="1:15" ht="15.75" x14ac:dyDescent="0.25">
      <c r="A178" s="150" t="s">
        <v>65</v>
      </c>
      <c r="B178" s="151"/>
      <c r="C178" s="152">
        <v>1</v>
      </c>
      <c r="D178" s="112">
        <f>+[1]FLEX!B25</f>
        <v>27</v>
      </c>
      <c r="E178" s="112">
        <f>+[1]FLEX!C25</f>
        <v>27</v>
      </c>
      <c r="F178" s="112">
        <f>+[1]FLEX!D25</f>
        <v>27</v>
      </c>
      <c r="G178" s="112">
        <f>+[1]FLEX!E25</f>
        <v>25</v>
      </c>
      <c r="H178" s="112">
        <f>+[1]FLEX!F25</f>
        <v>1</v>
      </c>
      <c r="I178" s="112">
        <f>+[1]FLEX!G25</f>
        <v>0</v>
      </c>
      <c r="J178" s="112">
        <f>+[1]FLEX!H25</f>
        <v>1</v>
      </c>
      <c r="K178" s="103"/>
      <c r="L178" s="103"/>
      <c r="M178" s="103"/>
      <c r="N178" s="103"/>
      <c r="O178" s="135"/>
    </row>
    <row r="179" spans="1:15" ht="15.75" x14ac:dyDescent="0.25">
      <c r="A179" s="150" t="s">
        <v>66</v>
      </c>
      <c r="B179" s="151"/>
      <c r="C179" s="152">
        <v>1</v>
      </c>
      <c r="D179" s="112">
        <f>+[1]FLEX!B52</f>
        <v>22</v>
      </c>
      <c r="E179" s="112">
        <f>+[1]FLEX!C52</f>
        <v>22</v>
      </c>
      <c r="F179" s="112">
        <f>+[1]FLEX!D52</f>
        <v>22</v>
      </c>
      <c r="G179" s="112">
        <f>+[1]FLEX!E52</f>
        <v>16</v>
      </c>
      <c r="H179" s="112">
        <f>+[1]FLEX!F52</f>
        <v>3</v>
      </c>
      <c r="I179" s="112">
        <f>+[1]FLEX!G52</f>
        <v>3</v>
      </c>
      <c r="J179" s="112">
        <f>+[1]FLEX!H52</f>
        <v>0</v>
      </c>
      <c r="K179" s="103"/>
      <c r="L179" s="103"/>
      <c r="M179" s="103"/>
      <c r="N179" s="103"/>
      <c r="O179" s="135"/>
    </row>
    <row r="180" spans="1:15" ht="16.5" thickBot="1" x14ac:dyDescent="0.3">
      <c r="A180" s="153" t="s">
        <v>67</v>
      </c>
      <c r="B180" s="154"/>
      <c r="C180" s="155">
        <v>1</v>
      </c>
      <c r="D180" s="156">
        <f>+[1]FLEX!B34</f>
        <v>26</v>
      </c>
      <c r="E180" s="156">
        <f>+[1]FLEX!C34</f>
        <v>24</v>
      </c>
      <c r="F180" s="156">
        <f>+[1]FLEX!D34</f>
        <v>24</v>
      </c>
      <c r="G180" s="156">
        <f>+[1]FLEX!E34</f>
        <v>19</v>
      </c>
      <c r="H180" s="156">
        <f>+[1]FLEX!F34</f>
        <v>3</v>
      </c>
      <c r="I180" s="156">
        <f>+[1]FLEX!G34</f>
        <v>2</v>
      </c>
      <c r="J180" s="156">
        <f>+[1]FLEX!H34</f>
        <v>0</v>
      </c>
      <c r="K180" s="157"/>
      <c r="L180" s="157"/>
      <c r="M180" s="157"/>
      <c r="N180" s="157"/>
      <c r="O180" s="158"/>
    </row>
    <row r="181" spans="1:15" ht="15.75" x14ac:dyDescent="0.25">
      <c r="A181" s="159" t="s">
        <v>68</v>
      </c>
      <c r="B181" s="160"/>
      <c r="C181" s="161">
        <v>1</v>
      </c>
      <c r="D181" s="162">
        <f>+[1]Filosofia!B20</f>
        <v>36</v>
      </c>
      <c r="E181" s="137">
        <f>+[1]Filosofia!C20</f>
        <v>35</v>
      </c>
      <c r="F181" s="137">
        <f>+[1]Filosofia!D20</f>
        <v>35</v>
      </c>
      <c r="G181" s="137">
        <f>+[1]Filosofia!E20</f>
        <v>17</v>
      </c>
      <c r="H181" s="137">
        <f>+[1]Filosofia!F20</f>
        <v>13</v>
      </c>
      <c r="I181" s="137">
        <f>+[1]Filosofia!G20</f>
        <v>2</v>
      </c>
      <c r="J181" s="137">
        <f>+[1]Filosofia!H20</f>
        <v>3</v>
      </c>
      <c r="K181" s="110"/>
      <c r="L181" s="110"/>
      <c r="M181" s="110"/>
      <c r="N181" s="110"/>
      <c r="O181" s="134"/>
    </row>
    <row r="182" spans="1:15" ht="15.75" x14ac:dyDescent="0.25">
      <c r="A182" s="628"/>
      <c r="B182" s="633"/>
      <c r="C182" s="163">
        <v>2</v>
      </c>
      <c r="D182" s="130">
        <f>+[1]Filosofia!B21</f>
        <v>15</v>
      </c>
      <c r="E182" s="131">
        <f>+[1]Filosofia!C21</f>
        <v>14</v>
      </c>
      <c r="F182" s="131">
        <f>+[1]Filosofia!D21</f>
        <v>14</v>
      </c>
      <c r="G182" s="131">
        <f>+[1]Filosofia!E21</f>
        <v>9</v>
      </c>
      <c r="H182" s="131">
        <f>+[1]Filosofia!F21</f>
        <v>1</v>
      </c>
      <c r="I182" s="131">
        <f>+[1]Filosofia!G21</f>
        <v>2</v>
      </c>
      <c r="J182" s="131">
        <f>+[1]Filosofia!H21</f>
        <v>2</v>
      </c>
      <c r="K182" s="103"/>
      <c r="L182" s="103"/>
      <c r="M182" s="103"/>
      <c r="N182" s="103"/>
      <c r="O182" s="135"/>
    </row>
    <row r="183" spans="1:15" ht="15.75" x14ac:dyDescent="0.25">
      <c r="A183" s="628"/>
      <c r="B183" s="633"/>
      <c r="C183" s="163">
        <v>3</v>
      </c>
      <c r="D183" s="130">
        <f>+[1]Filosofia!B22</f>
        <v>18</v>
      </c>
      <c r="E183" s="131">
        <f>+[1]Filosofia!C22</f>
        <v>19</v>
      </c>
      <c r="F183" s="131">
        <f>+[1]Filosofia!D22</f>
        <v>19</v>
      </c>
      <c r="G183" s="131">
        <f>+[1]Filosofia!E22</f>
        <v>17</v>
      </c>
      <c r="H183" s="131">
        <f>+[1]Filosofia!F22</f>
        <v>1</v>
      </c>
      <c r="I183" s="131">
        <f>+[1]Filosofia!G22</f>
        <v>1</v>
      </c>
      <c r="J183" s="131">
        <f>+[1]Filosofia!H22</f>
        <v>0</v>
      </c>
      <c r="K183" s="103"/>
      <c r="L183" s="103"/>
      <c r="M183" s="103"/>
      <c r="N183" s="103"/>
      <c r="O183" s="135"/>
    </row>
    <row r="184" spans="1:15" ht="15.75" x14ac:dyDescent="0.25">
      <c r="A184" s="628"/>
      <c r="B184" s="633"/>
      <c r="C184" s="163">
        <v>4</v>
      </c>
      <c r="D184" s="130">
        <f>+[1]Filosofia!B23</f>
        <v>28</v>
      </c>
      <c r="E184" s="131">
        <f>+[1]Filosofia!C23</f>
        <v>27</v>
      </c>
      <c r="F184" s="131">
        <f>+[1]Filosofia!D23</f>
        <v>27</v>
      </c>
      <c r="G184" s="131">
        <f>+[1]Filosofia!E23</f>
        <v>21</v>
      </c>
      <c r="H184" s="131">
        <f>+[1]Filosofia!F23</f>
        <v>5</v>
      </c>
      <c r="I184" s="131">
        <f>+[1]Filosofia!G23</f>
        <v>1</v>
      </c>
      <c r="J184" s="131">
        <f>+[1]Filosofia!H23</f>
        <v>0</v>
      </c>
      <c r="K184" s="103"/>
      <c r="L184" s="103"/>
      <c r="M184" s="103"/>
      <c r="N184" s="103"/>
      <c r="O184" s="135"/>
    </row>
    <row r="185" spans="1:15" ht="15.75" x14ac:dyDescent="0.25">
      <c r="A185" s="628"/>
      <c r="B185" s="633"/>
      <c r="C185" s="163">
        <v>5</v>
      </c>
      <c r="D185" s="130">
        <f>+[1]Filosofia!B24</f>
        <v>29</v>
      </c>
      <c r="E185" s="131">
        <f>+[1]Filosofia!C24</f>
        <v>30</v>
      </c>
      <c r="F185" s="131">
        <f>+[1]Filosofia!D24</f>
        <v>30</v>
      </c>
      <c r="G185" s="131">
        <f>+[1]Filosofia!E24</f>
        <v>29</v>
      </c>
      <c r="H185" s="131">
        <f>+[1]Filosofia!F24</f>
        <v>1</v>
      </c>
      <c r="I185" s="131">
        <f>+[1]Filosofia!G24</f>
        <v>0</v>
      </c>
      <c r="J185" s="131">
        <f>+[1]Filosofia!H24</f>
        <v>0</v>
      </c>
      <c r="K185" s="103"/>
      <c r="L185" s="103"/>
      <c r="M185" s="103"/>
      <c r="N185" s="103"/>
      <c r="O185" s="135"/>
    </row>
    <row r="186" spans="1:15" ht="16.5" thickBot="1" x14ac:dyDescent="0.3">
      <c r="A186" s="624"/>
      <c r="B186" s="625"/>
      <c r="C186" s="164" t="s">
        <v>35</v>
      </c>
      <c r="D186" s="132">
        <f>+[1]Filosofia!B25</f>
        <v>126</v>
      </c>
      <c r="E186" s="165">
        <f>+[1]Filosofia!C25</f>
        <v>125</v>
      </c>
      <c r="F186" s="165">
        <f>+[1]Filosofia!D25</f>
        <v>125</v>
      </c>
      <c r="G186" s="165">
        <f>+[1]Filosofia!E25</f>
        <v>93</v>
      </c>
      <c r="H186" s="165">
        <f>+[1]Filosofia!F25</f>
        <v>21</v>
      </c>
      <c r="I186" s="165">
        <f>+[1]Filosofia!G25</f>
        <v>6</v>
      </c>
      <c r="J186" s="165">
        <f>+[1]Filosofia!H25</f>
        <v>5</v>
      </c>
      <c r="K186" s="165">
        <f>SUM(K181:K185)</f>
        <v>0</v>
      </c>
      <c r="L186" s="165">
        <f>SUM(L181:L185)</f>
        <v>0</v>
      </c>
      <c r="M186" s="165">
        <f>SUM(M181:M185)</f>
        <v>0</v>
      </c>
      <c r="N186" s="165">
        <f>SUM(N181:N185)</f>
        <v>0</v>
      </c>
      <c r="O186" s="166">
        <f>SUM(O181:O185)</f>
        <v>0</v>
      </c>
    </row>
    <row r="187" spans="1:15" ht="15.75" x14ac:dyDescent="0.25">
      <c r="A187" s="626" t="s">
        <v>69</v>
      </c>
      <c r="B187" s="627"/>
      <c r="C187" s="98">
        <v>1</v>
      </c>
      <c r="D187" s="99">
        <f>+[1]Filosofia!B36</f>
        <v>42</v>
      </c>
      <c r="E187" s="99">
        <f>+[1]Filosofia!C36</f>
        <v>40</v>
      </c>
      <c r="F187" s="99">
        <f>+[1]Filosofia!D36</f>
        <v>40</v>
      </c>
      <c r="G187" s="99">
        <f>+[1]Filosofia!E36</f>
        <v>32</v>
      </c>
      <c r="H187" s="99">
        <f>+[1]Filosofia!F36</f>
        <v>4</v>
      </c>
      <c r="I187" s="99">
        <f>+[1]Filosofia!G36</f>
        <v>2</v>
      </c>
      <c r="J187" s="99">
        <f>+[1]Filosofia!H36</f>
        <v>2</v>
      </c>
      <c r="K187" s="100"/>
      <c r="L187" s="100"/>
      <c r="M187" s="100"/>
      <c r="N187" s="100"/>
      <c r="O187" s="167"/>
    </row>
    <row r="188" spans="1:15" ht="15.75" x14ac:dyDescent="0.25">
      <c r="A188" s="628"/>
      <c r="B188" s="629"/>
      <c r="C188" s="102">
        <v>2</v>
      </c>
      <c r="D188" s="99">
        <f>+[1]Filosofia!B37</f>
        <v>36</v>
      </c>
      <c r="E188" s="99">
        <f>+[1]Filosofia!C37</f>
        <v>36</v>
      </c>
      <c r="F188" s="99">
        <f>+[1]Filosofia!D37</f>
        <v>36</v>
      </c>
      <c r="G188" s="99">
        <f>+[1]Filosofia!E37</f>
        <v>29</v>
      </c>
      <c r="H188" s="99">
        <f>+[1]Filosofia!F37</f>
        <v>6</v>
      </c>
      <c r="I188" s="99">
        <f>+[1]Filosofia!G37</f>
        <v>1</v>
      </c>
      <c r="J188" s="99">
        <f>+[1]Filosofia!H37</f>
        <v>0</v>
      </c>
      <c r="K188" s="103"/>
      <c r="L188" s="103"/>
      <c r="M188" s="103"/>
      <c r="N188" s="103"/>
      <c r="O188" s="135"/>
    </row>
    <row r="189" spans="1:15" ht="15.75" x14ac:dyDescent="0.25">
      <c r="A189" s="613"/>
      <c r="B189" s="630"/>
      <c r="C189" s="102">
        <v>3</v>
      </c>
      <c r="D189" s="99">
        <f>+[1]Filosofia!B38</f>
        <v>29</v>
      </c>
      <c r="E189" s="99">
        <f>+[1]Filosofia!C38</f>
        <v>30</v>
      </c>
      <c r="F189" s="99">
        <f>+[1]Filosofia!D38</f>
        <v>30</v>
      </c>
      <c r="G189" s="99">
        <f>+[1]Filosofia!E38</f>
        <v>22</v>
      </c>
      <c r="H189" s="99">
        <f>+[1]Filosofia!F38</f>
        <v>4</v>
      </c>
      <c r="I189" s="99">
        <f>+[1]Filosofia!G38</f>
        <v>2</v>
      </c>
      <c r="J189" s="99">
        <f>+[1]Filosofia!H38</f>
        <v>2</v>
      </c>
      <c r="K189" s="103"/>
      <c r="L189" s="103"/>
      <c r="M189" s="103"/>
      <c r="N189" s="103"/>
      <c r="O189" s="135"/>
    </row>
    <row r="190" spans="1:15" ht="15.75" x14ac:dyDescent="0.25">
      <c r="A190" s="613"/>
      <c r="B190" s="630"/>
      <c r="C190" s="102">
        <v>4</v>
      </c>
      <c r="D190" s="99">
        <f>+[1]Filosofia!B39</f>
        <v>25</v>
      </c>
      <c r="E190" s="99">
        <f>+[1]Filosofia!C39</f>
        <v>24</v>
      </c>
      <c r="F190" s="99">
        <f>+[1]Filosofia!D39</f>
        <v>24</v>
      </c>
      <c r="G190" s="99">
        <f>+[1]Filosofia!E39</f>
        <v>18</v>
      </c>
      <c r="H190" s="99">
        <f>+[1]Filosofia!F39</f>
        <v>4</v>
      </c>
      <c r="I190" s="99">
        <f>+[1]Filosofia!G39</f>
        <v>1</v>
      </c>
      <c r="J190" s="99">
        <f>+[1]Filosofia!H39</f>
        <v>1</v>
      </c>
      <c r="K190" s="103"/>
      <c r="L190" s="103"/>
      <c r="M190" s="103"/>
      <c r="N190" s="103"/>
      <c r="O190" s="135"/>
    </row>
    <row r="191" spans="1:15" ht="15.75" x14ac:dyDescent="0.25">
      <c r="A191" s="613"/>
      <c r="B191" s="630"/>
      <c r="C191" s="102">
        <v>5</v>
      </c>
      <c r="D191" s="99">
        <f>+[1]Filosofia!B40</f>
        <v>50</v>
      </c>
      <c r="E191" s="99">
        <f>+[1]Filosofia!C40</f>
        <v>50</v>
      </c>
      <c r="F191" s="99">
        <f>+[1]Filosofia!D40</f>
        <v>50</v>
      </c>
      <c r="G191" s="99">
        <f>+[1]Filosofia!E40</f>
        <v>48</v>
      </c>
      <c r="H191" s="99">
        <f>+[1]Filosofia!F40</f>
        <v>2</v>
      </c>
      <c r="I191" s="99">
        <f>+[1]Filosofia!G40</f>
        <v>0</v>
      </c>
      <c r="J191" s="99">
        <f>+[1]Filosofia!H40</f>
        <v>0</v>
      </c>
      <c r="K191" s="103"/>
      <c r="L191" s="103"/>
      <c r="M191" s="103"/>
      <c r="N191" s="103"/>
      <c r="O191" s="135"/>
    </row>
    <row r="192" spans="1:15" ht="16.5" thickBot="1" x14ac:dyDescent="0.3">
      <c r="A192" s="615"/>
      <c r="B192" s="619"/>
      <c r="C192" s="142" t="s">
        <v>35</v>
      </c>
      <c r="D192" s="106">
        <f>+[1]Filosofia!B41</f>
        <v>182</v>
      </c>
      <c r="E192" s="106">
        <f>+[1]Filosofia!C41</f>
        <v>180</v>
      </c>
      <c r="F192" s="106">
        <f>+[1]Filosofia!D41</f>
        <v>180</v>
      </c>
      <c r="G192" s="106">
        <f>+[1]Filosofia!E41</f>
        <v>149</v>
      </c>
      <c r="H192" s="106">
        <f>+[1]Filosofia!F41</f>
        <v>20</v>
      </c>
      <c r="I192" s="106">
        <f>+[1]Filosofia!G41</f>
        <v>6</v>
      </c>
      <c r="J192" s="106">
        <f>+[1]Filosofia!H41</f>
        <v>5</v>
      </c>
      <c r="K192" s="117">
        <f>SUM(K187:K191)</f>
        <v>0</v>
      </c>
      <c r="L192" s="117">
        <f>SUM(L187:L191)</f>
        <v>0</v>
      </c>
      <c r="M192" s="117">
        <f>SUM(M187:M191)</f>
        <v>0</v>
      </c>
      <c r="N192" s="117">
        <f>SUM(N187:N191)</f>
        <v>0</v>
      </c>
      <c r="O192" s="117">
        <f>SUM(O187:O191)</f>
        <v>0</v>
      </c>
    </row>
    <row r="193" spans="1:15" ht="15.75" x14ac:dyDescent="0.25">
      <c r="A193" s="620" t="s">
        <v>70</v>
      </c>
      <c r="B193" s="621"/>
      <c r="C193" s="128">
        <v>1</v>
      </c>
      <c r="D193" s="162">
        <v>116</v>
      </c>
      <c r="E193" s="109">
        <v>114</v>
      </c>
      <c r="F193" s="109">
        <v>114</v>
      </c>
      <c r="G193" s="109">
        <v>64</v>
      </c>
      <c r="H193" s="109">
        <v>27</v>
      </c>
      <c r="I193" s="109">
        <v>13</v>
      </c>
      <c r="J193" s="109">
        <v>10</v>
      </c>
      <c r="K193" s="110"/>
      <c r="L193" s="110"/>
      <c r="M193" s="110"/>
      <c r="N193" s="110"/>
      <c r="O193" s="134"/>
    </row>
    <row r="194" spans="1:15" ht="15.75" x14ac:dyDescent="0.25">
      <c r="A194" s="622"/>
      <c r="B194" s="623"/>
      <c r="C194" s="102">
        <v>2</v>
      </c>
      <c r="D194" s="129">
        <v>97</v>
      </c>
      <c r="E194" s="99">
        <v>98</v>
      </c>
      <c r="F194" s="99">
        <v>98</v>
      </c>
      <c r="G194" s="99">
        <v>33</v>
      </c>
      <c r="H194" s="99">
        <v>44</v>
      </c>
      <c r="I194" s="99">
        <v>12</v>
      </c>
      <c r="J194" s="99">
        <v>9</v>
      </c>
      <c r="K194" s="103"/>
      <c r="L194" s="103"/>
      <c r="M194" s="103"/>
      <c r="N194" s="103"/>
      <c r="O194" s="135"/>
    </row>
    <row r="195" spans="1:15" ht="15.75" x14ac:dyDescent="0.25">
      <c r="A195" s="622"/>
      <c r="B195" s="623"/>
      <c r="C195" s="102">
        <v>3</v>
      </c>
      <c r="D195" s="129">
        <v>92</v>
      </c>
      <c r="E195" s="99">
        <v>91</v>
      </c>
      <c r="F195" s="99">
        <v>91</v>
      </c>
      <c r="G195" s="99">
        <v>42</v>
      </c>
      <c r="H195" s="99">
        <v>39</v>
      </c>
      <c r="I195" s="99">
        <v>9</v>
      </c>
      <c r="J195" s="99">
        <v>1</v>
      </c>
      <c r="K195" s="103"/>
      <c r="L195" s="103"/>
      <c r="M195" s="103"/>
      <c r="N195" s="103"/>
      <c r="O195" s="135"/>
    </row>
    <row r="196" spans="1:15" ht="15.75" x14ac:dyDescent="0.25">
      <c r="A196" s="622"/>
      <c r="B196" s="623"/>
      <c r="C196" s="102">
        <v>4</v>
      </c>
      <c r="D196" s="129">
        <v>72</v>
      </c>
      <c r="E196" s="99">
        <v>71</v>
      </c>
      <c r="F196" s="99">
        <v>71</v>
      </c>
      <c r="G196" s="99">
        <v>70</v>
      </c>
      <c r="H196" s="99">
        <v>1</v>
      </c>
      <c r="I196" s="99">
        <v>0</v>
      </c>
      <c r="J196" s="99">
        <v>0</v>
      </c>
      <c r="K196" s="103"/>
      <c r="L196" s="103"/>
      <c r="M196" s="103"/>
      <c r="N196" s="103"/>
      <c r="O196" s="135"/>
    </row>
    <row r="197" spans="1:15" ht="15.75" x14ac:dyDescent="0.25">
      <c r="A197" s="622"/>
      <c r="B197" s="623"/>
      <c r="C197" s="102">
        <v>5</v>
      </c>
      <c r="D197" s="129">
        <v>71</v>
      </c>
      <c r="E197" s="99">
        <v>66</v>
      </c>
      <c r="F197" s="99">
        <v>66</v>
      </c>
      <c r="G197" s="99">
        <v>65</v>
      </c>
      <c r="H197" s="99">
        <v>0</v>
      </c>
      <c r="I197" s="99">
        <v>0</v>
      </c>
      <c r="J197" s="99">
        <v>1</v>
      </c>
      <c r="K197" s="103"/>
      <c r="L197" s="103"/>
      <c r="M197" s="103"/>
      <c r="N197" s="103"/>
      <c r="O197" s="135"/>
    </row>
    <row r="198" spans="1:15" ht="16.5" thickBot="1" x14ac:dyDescent="0.3">
      <c r="A198" s="609"/>
      <c r="B198" s="610"/>
      <c r="C198" s="105" t="s">
        <v>35</v>
      </c>
      <c r="D198" s="168">
        <v>448</v>
      </c>
      <c r="E198" s="107">
        <f>+SUM(E193:E197)</f>
        <v>440</v>
      </c>
      <c r="F198" s="107">
        <f t="shared" ref="F198:L198" si="13">+SUM(F193:F197)</f>
        <v>440</v>
      </c>
      <c r="G198" s="107">
        <f t="shared" si="13"/>
        <v>274</v>
      </c>
      <c r="H198" s="107">
        <f t="shared" si="13"/>
        <v>111</v>
      </c>
      <c r="I198" s="107">
        <f t="shared" si="13"/>
        <v>34</v>
      </c>
      <c r="J198" s="107">
        <f t="shared" si="13"/>
        <v>21</v>
      </c>
      <c r="K198" s="107">
        <f t="shared" si="13"/>
        <v>0</v>
      </c>
      <c r="L198" s="107">
        <f t="shared" si="13"/>
        <v>0</v>
      </c>
      <c r="M198" s="107">
        <f>SUM(M193:M197)</f>
        <v>0</v>
      </c>
      <c r="N198" s="107">
        <f>SUM(N193:N197)</f>
        <v>0</v>
      </c>
      <c r="O198" s="108">
        <f>SUM(O193:O197)</f>
        <v>0</v>
      </c>
    </row>
    <row r="199" spans="1:15" ht="33.75" customHeight="1" x14ac:dyDescent="0.25">
      <c r="A199" s="611" t="s">
        <v>71</v>
      </c>
      <c r="B199" s="612"/>
      <c r="C199" s="169">
        <v>1</v>
      </c>
      <c r="D199" s="162">
        <f>+[1]FENHI!B20</f>
        <v>12</v>
      </c>
      <c r="E199" s="137">
        <f>+[1]FENHI!C20</f>
        <v>14</v>
      </c>
      <c r="F199" s="137">
        <f>+[1]FENHI!D20</f>
        <v>14</v>
      </c>
      <c r="G199" s="137">
        <f>+[1]FENHI!E20</f>
        <v>11</v>
      </c>
      <c r="H199" s="137">
        <f>+[1]FENHI!F20</f>
        <v>3</v>
      </c>
      <c r="I199" s="137">
        <f>+[1]FENHI!G20</f>
        <v>0</v>
      </c>
      <c r="J199" s="137">
        <f>+[1]FENHI!H20</f>
        <v>0</v>
      </c>
      <c r="K199" s="110"/>
      <c r="L199" s="110"/>
      <c r="M199" s="110"/>
      <c r="N199" s="110"/>
      <c r="O199" s="134"/>
    </row>
    <row r="200" spans="1:15" ht="15.75" x14ac:dyDescent="0.25">
      <c r="A200" s="613"/>
      <c r="B200" s="614"/>
      <c r="C200" s="163">
        <v>2</v>
      </c>
      <c r="D200" s="130">
        <f>+[1]FENHI!B21</f>
        <v>8</v>
      </c>
      <c r="E200" s="131">
        <f>+[1]FENHI!C21</f>
        <v>8</v>
      </c>
      <c r="F200" s="131">
        <f>+[1]FENHI!D21</f>
        <v>8</v>
      </c>
      <c r="G200" s="131">
        <f>+[1]FENHI!E21</f>
        <v>6</v>
      </c>
      <c r="H200" s="131">
        <f>+[1]FENHI!F21</f>
        <v>2</v>
      </c>
      <c r="I200" s="131">
        <f>+[1]FENHI!G21</f>
        <v>0</v>
      </c>
      <c r="J200" s="131">
        <f>+[1]FENHI!H21</f>
        <v>0</v>
      </c>
      <c r="K200" s="103"/>
      <c r="L200" s="103"/>
      <c r="M200" s="103"/>
      <c r="N200" s="103"/>
      <c r="O200" s="135"/>
    </row>
    <row r="201" spans="1:15" ht="16.5" thickBot="1" x14ac:dyDescent="0.3">
      <c r="A201" s="615"/>
      <c r="B201" s="616"/>
      <c r="C201" s="6" t="s">
        <v>35</v>
      </c>
      <c r="D201" s="132">
        <f>+[1]FENHI!B22</f>
        <v>20</v>
      </c>
      <c r="E201" s="165">
        <f>+[1]FENHI!C22</f>
        <v>22</v>
      </c>
      <c r="F201" s="165">
        <f>+[1]FENHI!D22</f>
        <v>22</v>
      </c>
      <c r="G201" s="165">
        <f>+[1]FENHI!E22</f>
        <v>17</v>
      </c>
      <c r="H201" s="165">
        <f>+[1]FENHI!F22</f>
        <v>5</v>
      </c>
      <c r="I201" s="165">
        <f>+[1]FENHI!G22</f>
        <v>0</v>
      </c>
      <c r="J201" s="165">
        <f>+[1]FENHI!H22</f>
        <v>0</v>
      </c>
      <c r="K201" s="165">
        <f>SUM(K199:K200)</f>
        <v>0</v>
      </c>
      <c r="L201" s="165">
        <f>SUM(L199:L200)</f>
        <v>0</v>
      </c>
      <c r="M201" s="165">
        <f>SUM(M199:M200)</f>
        <v>0</v>
      </c>
      <c r="N201" s="165">
        <f>SUM(N199:N200)</f>
        <v>0</v>
      </c>
      <c r="O201" s="166">
        <f>SUM(O199:O200)</f>
        <v>0</v>
      </c>
    </row>
    <row r="202" spans="1:15" ht="15.75" x14ac:dyDescent="0.25">
      <c r="A202" s="617" t="s">
        <v>72</v>
      </c>
      <c r="B202" s="618"/>
      <c r="C202" s="81">
        <v>1</v>
      </c>
      <c r="D202" s="82">
        <f>+D199+D193+D187+D181+D180+D179+D178+D177+D171+D165+D159+D153+D147+D141+D135+D129+D123+D117+D111</f>
        <v>805</v>
      </c>
      <c r="E202" s="82">
        <f t="shared" ref="E202:J202" si="14">+E199+E193+E187+E181+E180+E179+E178+E177+E171+E165+E159+E153+E147+E141+E135+E129+E123+E117+E111</f>
        <v>743</v>
      </c>
      <c r="F202" s="82">
        <f t="shared" si="14"/>
        <v>743</v>
      </c>
      <c r="G202" s="82">
        <f t="shared" si="14"/>
        <v>548</v>
      </c>
      <c r="H202" s="82">
        <f t="shared" si="14"/>
        <v>123</v>
      </c>
      <c r="I202" s="82">
        <f t="shared" si="14"/>
        <v>45</v>
      </c>
      <c r="J202" s="82">
        <f t="shared" si="14"/>
        <v>27</v>
      </c>
      <c r="K202" s="82">
        <f t="shared" ref="K202:O207" si="15">+K111+K117+K123+K129+K135+K141+K147+K153+K159+K165+K171+K177+K178+K179+K180+K181+K187+K193+K199</f>
        <v>0</v>
      </c>
      <c r="L202" s="82">
        <f t="shared" si="15"/>
        <v>0</v>
      </c>
      <c r="M202" s="82">
        <f t="shared" si="15"/>
        <v>0</v>
      </c>
      <c r="N202" s="82">
        <f t="shared" si="15"/>
        <v>0</v>
      </c>
      <c r="O202" s="170">
        <f t="shared" si="15"/>
        <v>0</v>
      </c>
    </row>
    <row r="203" spans="1:15" ht="15.75" x14ac:dyDescent="0.25">
      <c r="A203" s="605"/>
      <c r="B203" s="606"/>
      <c r="C203" s="86">
        <v>2</v>
      </c>
      <c r="D203" s="171">
        <f>+D194+D188+D182+D172+D166+D160+D154+D148+D142+D136+D130+D124+D118+D112+D200</f>
        <v>572</v>
      </c>
      <c r="E203" s="171">
        <f t="shared" ref="E203:J203" si="16">+E194+E188+E182+E172+E166+E160+E154+E148+E142+E136+E130+E124+E118+E112+E200</f>
        <v>526</v>
      </c>
      <c r="F203" s="171">
        <f t="shared" si="16"/>
        <v>526</v>
      </c>
      <c r="G203" s="171">
        <f t="shared" si="16"/>
        <v>382</v>
      </c>
      <c r="H203" s="171">
        <f t="shared" si="16"/>
        <v>93</v>
      </c>
      <c r="I203" s="171">
        <f t="shared" si="16"/>
        <v>27</v>
      </c>
      <c r="J203" s="171">
        <f t="shared" si="16"/>
        <v>24</v>
      </c>
      <c r="K203" s="171">
        <f t="shared" si="15"/>
        <v>0</v>
      </c>
      <c r="L203" s="171">
        <f t="shared" si="15"/>
        <v>0</v>
      </c>
      <c r="M203" s="171">
        <f t="shared" si="15"/>
        <v>0</v>
      </c>
      <c r="N203" s="171">
        <f t="shared" si="15"/>
        <v>0</v>
      </c>
      <c r="O203" s="172">
        <f t="shared" si="15"/>
        <v>0</v>
      </c>
    </row>
    <row r="204" spans="1:15" ht="15.75" x14ac:dyDescent="0.25">
      <c r="A204" s="605"/>
      <c r="B204" s="606"/>
      <c r="C204" s="86">
        <v>3</v>
      </c>
      <c r="D204" s="171">
        <f>+D195+D189+D183+D173+D167+D161+D149+D143+D137+D131+D119+D113+D155+D125</f>
        <v>587</v>
      </c>
      <c r="E204" s="171">
        <f t="shared" ref="E204:J204" si="17">+E195+E189+E183+E173+E167+E161+E149+E143+E137+E131+E119+E113+E155+E125</f>
        <v>535</v>
      </c>
      <c r="F204" s="171">
        <f t="shared" si="17"/>
        <v>535</v>
      </c>
      <c r="G204" s="171">
        <f t="shared" si="17"/>
        <v>390</v>
      </c>
      <c r="H204" s="171">
        <f t="shared" si="17"/>
        <v>91</v>
      </c>
      <c r="I204" s="171">
        <f t="shared" si="17"/>
        <v>33</v>
      </c>
      <c r="J204" s="171">
        <f t="shared" si="17"/>
        <v>21</v>
      </c>
      <c r="K204" s="171">
        <f t="shared" si="15"/>
        <v>0</v>
      </c>
      <c r="L204" s="171">
        <f t="shared" si="15"/>
        <v>0</v>
      </c>
      <c r="M204" s="171">
        <f t="shared" si="15"/>
        <v>0</v>
      </c>
      <c r="N204" s="171">
        <f t="shared" si="15"/>
        <v>0</v>
      </c>
      <c r="O204" s="172">
        <f t="shared" si="15"/>
        <v>0</v>
      </c>
    </row>
    <row r="205" spans="1:15" ht="15.75" x14ac:dyDescent="0.25">
      <c r="A205" s="605"/>
      <c r="B205" s="606"/>
      <c r="C205" s="86">
        <v>4</v>
      </c>
      <c r="D205" s="171">
        <f t="shared" ref="D205:J206" si="18">+D196+D190+D184+D174+D168+D162+D150+D144+D138+D132+D120+D114+D156+D126</f>
        <v>654</v>
      </c>
      <c r="E205" s="171">
        <f t="shared" si="18"/>
        <v>618</v>
      </c>
      <c r="F205" s="171">
        <f t="shared" si="18"/>
        <v>618</v>
      </c>
      <c r="G205" s="171">
        <f t="shared" si="18"/>
        <v>535</v>
      </c>
      <c r="H205" s="171">
        <f t="shared" si="18"/>
        <v>55</v>
      </c>
      <c r="I205" s="171">
        <f t="shared" si="18"/>
        <v>17</v>
      </c>
      <c r="J205" s="171">
        <f t="shared" si="18"/>
        <v>11</v>
      </c>
      <c r="K205" s="171">
        <f t="shared" si="15"/>
        <v>0</v>
      </c>
      <c r="L205" s="171">
        <f t="shared" si="15"/>
        <v>0</v>
      </c>
      <c r="M205" s="171">
        <f t="shared" si="15"/>
        <v>0</v>
      </c>
      <c r="N205" s="171">
        <f t="shared" si="15"/>
        <v>0</v>
      </c>
      <c r="O205" s="172">
        <f t="shared" si="15"/>
        <v>0</v>
      </c>
    </row>
    <row r="206" spans="1:15" ht="15.75" x14ac:dyDescent="0.25">
      <c r="A206" s="605"/>
      <c r="B206" s="606"/>
      <c r="C206" s="86">
        <v>5</v>
      </c>
      <c r="D206" s="171">
        <f t="shared" si="18"/>
        <v>689</v>
      </c>
      <c r="E206" s="171">
        <f t="shared" si="18"/>
        <v>659</v>
      </c>
      <c r="F206" s="171">
        <f t="shared" si="18"/>
        <v>659</v>
      </c>
      <c r="G206" s="171">
        <f t="shared" si="18"/>
        <v>595</v>
      </c>
      <c r="H206" s="171">
        <f t="shared" si="18"/>
        <v>49</v>
      </c>
      <c r="I206" s="171">
        <f t="shared" si="18"/>
        <v>8</v>
      </c>
      <c r="J206" s="171">
        <f t="shared" si="18"/>
        <v>7</v>
      </c>
      <c r="K206" s="171">
        <f t="shared" si="15"/>
        <v>0</v>
      </c>
      <c r="L206" s="171">
        <f t="shared" si="15"/>
        <v>0</v>
      </c>
      <c r="M206" s="171">
        <f t="shared" si="15"/>
        <v>0</v>
      </c>
      <c r="N206" s="171">
        <f t="shared" si="15"/>
        <v>0</v>
      </c>
      <c r="O206" s="172">
        <f t="shared" si="15"/>
        <v>0</v>
      </c>
    </row>
    <row r="207" spans="1:15" ht="16.5" thickBot="1" x14ac:dyDescent="0.3">
      <c r="A207" s="607"/>
      <c r="B207" s="608"/>
      <c r="C207" s="173" t="s">
        <v>35</v>
      </c>
      <c r="D207" s="174">
        <f>+D201+D198+D192+D186+D180+D179+D178+D177+D176+D170+D164+D158+D152+D146+D140+D134+D128+D122+D116</f>
        <v>3307</v>
      </c>
      <c r="E207" s="174">
        <f t="shared" ref="E207:J207" si="19">+E201+E198+E192+E186+E180+E179+E178+E177+E176+E170+E164+E158+E152+E146+E140+E134+E128+E122+E116</f>
        <v>3081</v>
      </c>
      <c r="F207" s="174">
        <f t="shared" si="19"/>
        <v>3081</v>
      </c>
      <c r="G207" s="174">
        <f t="shared" si="19"/>
        <v>2450</v>
      </c>
      <c r="H207" s="174">
        <f t="shared" si="19"/>
        <v>411</v>
      </c>
      <c r="I207" s="174">
        <f t="shared" si="19"/>
        <v>130</v>
      </c>
      <c r="J207" s="174">
        <f t="shared" si="19"/>
        <v>90</v>
      </c>
      <c r="K207" s="174">
        <f t="shared" si="15"/>
        <v>0</v>
      </c>
      <c r="L207" s="174">
        <f t="shared" si="15"/>
        <v>0</v>
      </c>
      <c r="M207" s="174">
        <f t="shared" si="15"/>
        <v>0</v>
      </c>
      <c r="N207" s="174">
        <f t="shared" si="15"/>
        <v>0</v>
      </c>
      <c r="O207" s="175">
        <f t="shared" si="15"/>
        <v>0</v>
      </c>
    </row>
  </sheetData>
  <mergeCells count="196">
    <mergeCell ref="A1:E4"/>
    <mergeCell ref="F1:M1"/>
    <mergeCell ref="N1:O2"/>
    <mergeCell ref="F2:M2"/>
    <mergeCell ref="N3:O4"/>
    <mergeCell ref="A6:O6"/>
    <mergeCell ref="A13:B13"/>
    <mergeCell ref="A15:B15"/>
    <mergeCell ref="A16:B16"/>
    <mergeCell ref="A17:B17"/>
    <mergeCell ref="A18:B18"/>
    <mergeCell ref="A19:B19"/>
    <mergeCell ref="A7:B7"/>
    <mergeCell ref="A8:B8"/>
    <mergeCell ref="A9:B9"/>
    <mergeCell ref="A10:B10"/>
    <mergeCell ref="A11:B11"/>
    <mergeCell ref="A12:B12"/>
    <mergeCell ref="A28:B28"/>
    <mergeCell ref="A29:B29"/>
    <mergeCell ref="A30:B30"/>
    <mergeCell ref="A31:B31"/>
    <mergeCell ref="A32:B32"/>
    <mergeCell ref="A33:B33"/>
    <mergeCell ref="A20:B20"/>
    <mergeCell ref="A21:B21"/>
    <mergeCell ref="A22:B22"/>
    <mergeCell ref="A23:B23"/>
    <mergeCell ref="A24:B24"/>
    <mergeCell ref="A27:B27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52:B52"/>
    <mergeCell ref="A53:B53"/>
    <mergeCell ref="A54:B54"/>
    <mergeCell ref="A55:B55"/>
    <mergeCell ref="A56:B56"/>
    <mergeCell ref="A57:B57"/>
    <mergeCell ref="A46:B46"/>
    <mergeCell ref="A47:B47"/>
    <mergeCell ref="A48:B48"/>
    <mergeCell ref="A49:B49"/>
    <mergeCell ref="A50:B50"/>
    <mergeCell ref="A51:B51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89:B89"/>
    <mergeCell ref="A90:B90"/>
    <mergeCell ref="A91:B91"/>
    <mergeCell ref="A92:B92"/>
    <mergeCell ref="A93:B93"/>
    <mergeCell ref="A94:B94"/>
    <mergeCell ref="A82:B82"/>
    <mergeCell ref="A83:B83"/>
    <mergeCell ref="A84:B84"/>
    <mergeCell ref="A86:B86"/>
    <mergeCell ref="A87:B87"/>
    <mergeCell ref="A88:B88"/>
    <mergeCell ref="A101:B101"/>
    <mergeCell ref="A102:B102"/>
    <mergeCell ref="A103:B103"/>
    <mergeCell ref="A104:B104"/>
    <mergeCell ref="A106:B106"/>
    <mergeCell ref="A107:B107"/>
    <mergeCell ref="A95:B95"/>
    <mergeCell ref="A96:B96"/>
    <mergeCell ref="A97:B97"/>
    <mergeCell ref="A98:B98"/>
    <mergeCell ref="A99:B99"/>
    <mergeCell ref="A100:B100"/>
    <mergeCell ref="A114:B114"/>
    <mergeCell ref="A115:B115"/>
    <mergeCell ref="A116:B116"/>
    <mergeCell ref="A117:B117"/>
    <mergeCell ref="A118:B118"/>
    <mergeCell ref="A119:B119"/>
    <mergeCell ref="A108:B108"/>
    <mergeCell ref="A109:B109"/>
    <mergeCell ref="A110:B110"/>
    <mergeCell ref="A111:B111"/>
    <mergeCell ref="A112:B112"/>
    <mergeCell ref="A113:B113"/>
    <mergeCell ref="A126:B126"/>
    <mergeCell ref="A127:B127"/>
    <mergeCell ref="A128:B128"/>
    <mergeCell ref="A129:B129"/>
    <mergeCell ref="A130:B130"/>
    <mergeCell ref="A131:B131"/>
    <mergeCell ref="A120:B120"/>
    <mergeCell ref="A121:B121"/>
    <mergeCell ref="A122:B122"/>
    <mergeCell ref="A123:B123"/>
    <mergeCell ref="A124:B124"/>
    <mergeCell ref="A125:B125"/>
    <mergeCell ref="A138:B138"/>
    <mergeCell ref="A139:B139"/>
    <mergeCell ref="A140:B140"/>
    <mergeCell ref="A141:B141"/>
    <mergeCell ref="A142:B142"/>
    <mergeCell ref="A143:B143"/>
    <mergeCell ref="A132:B132"/>
    <mergeCell ref="A133:B133"/>
    <mergeCell ref="A134:B134"/>
    <mergeCell ref="A135:B135"/>
    <mergeCell ref="A136:B136"/>
    <mergeCell ref="A137:B137"/>
    <mergeCell ref="A150:B150"/>
    <mergeCell ref="A151:B151"/>
    <mergeCell ref="A152:B152"/>
    <mergeCell ref="A154:B154"/>
    <mergeCell ref="A155:B155"/>
    <mergeCell ref="A156:B156"/>
    <mergeCell ref="A144:B144"/>
    <mergeCell ref="A145:B145"/>
    <mergeCell ref="A146:B146"/>
    <mergeCell ref="A147:B147"/>
    <mergeCell ref="A148:B148"/>
    <mergeCell ref="A149:B149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75:B175"/>
    <mergeCell ref="A176:B176"/>
    <mergeCell ref="A182:B182"/>
    <mergeCell ref="A183:B183"/>
    <mergeCell ref="A184:B184"/>
    <mergeCell ref="A185:B185"/>
    <mergeCell ref="A169:B169"/>
    <mergeCell ref="A170:B170"/>
    <mergeCell ref="A171:B171"/>
    <mergeCell ref="A172:B172"/>
    <mergeCell ref="A173:B173"/>
    <mergeCell ref="A174:B174"/>
    <mergeCell ref="A192:B192"/>
    <mergeCell ref="A193:B193"/>
    <mergeCell ref="A194:B194"/>
    <mergeCell ref="A195:B195"/>
    <mergeCell ref="A196:B196"/>
    <mergeCell ref="A197:B197"/>
    <mergeCell ref="A186:B186"/>
    <mergeCell ref="A187:B187"/>
    <mergeCell ref="A188:B188"/>
    <mergeCell ref="A189:B189"/>
    <mergeCell ref="A190:B190"/>
    <mergeCell ref="A191:B191"/>
    <mergeCell ref="A204:B204"/>
    <mergeCell ref="A205:B205"/>
    <mergeCell ref="A206:B206"/>
    <mergeCell ref="A207:B207"/>
    <mergeCell ref="A198:B198"/>
    <mergeCell ref="A199:B199"/>
    <mergeCell ref="A200:B200"/>
    <mergeCell ref="A201:B201"/>
    <mergeCell ref="A202:B202"/>
    <mergeCell ref="A203:B203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O210"/>
  <sheetViews>
    <sheetView showZeros="0" view="pageBreakPreview" zoomScale="77" zoomScaleNormal="89" zoomScaleSheetLayoutView="77" workbookViewId="0">
      <pane ySplit="14" topLeftCell="A15" activePane="bottomLeft" state="frozen"/>
      <selection pane="bottomLeft" activeCell="G213" sqref="G213"/>
    </sheetView>
  </sheetViews>
  <sheetFormatPr baseColWidth="10" defaultRowHeight="15" x14ac:dyDescent="0.25"/>
  <cols>
    <col min="1" max="1" width="36.5703125" style="184" customWidth="1"/>
    <col min="2" max="2" width="11.42578125" style="185"/>
    <col min="3" max="11" width="11.42578125" style="180"/>
    <col min="12" max="12" width="13.5703125" style="180" customWidth="1"/>
    <col min="13" max="13" width="11.42578125" style="5"/>
    <col min="14" max="15" width="11.42578125" style="183"/>
    <col min="16" max="16384" width="11.42578125" style="184"/>
  </cols>
  <sheetData>
    <row r="1" spans="1:15" x14ac:dyDescent="0.25">
      <c r="A1" s="177" t="s">
        <v>73</v>
      </c>
      <c r="B1" s="178"/>
      <c r="C1" s="179" t="s">
        <v>74</v>
      </c>
      <c r="D1" s="180" t="s">
        <v>11</v>
      </c>
      <c r="I1" s="181" t="s">
        <v>75</v>
      </c>
      <c r="J1" s="182"/>
    </row>
    <row r="2" spans="1:15" x14ac:dyDescent="0.25">
      <c r="A2" s="177"/>
      <c r="B2" s="178"/>
      <c r="I2" s="179"/>
      <c r="N2" s="3"/>
    </row>
    <row r="3" spans="1:15" ht="15.75" thickBot="1" x14ac:dyDescent="0.3">
      <c r="A3" s="3" t="s">
        <v>76</v>
      </c>
      <c r="B3" s="178"/>
      <c r="C3" s="185"/>
      <c r="D3" s="185"/>
      <c r="E3" s="185"/>
      <c r="F3" s="186"/>
      <c r="G3" s="185"/>
      <c r="H3" s="185"/>
      <c r="I3" s="185"/>
      <c r="J3" s="185"/>
      <c r="K3" s="185"/>
      <c r="L3" s="185"/>
    </row>
    <row r="4" spans="1:15" ht="15.75" thickBot="1" x14ac:dyDescent="0.3">
      <c r="A4" s="187"/>
      <c r="B4" s="188"/>
      <c r="C4" s="683" t="s">
        <v>77</v>
      </c>
      <c r="D4" s="683"/>
      <c r="E4" s="683"/>
      <c r="F4" s="683"/>
      <c r="G4" s="683"/>
      <c r="H4" s="683"/>
      <c r="I4" s="683"/>
      <c r="J4" s="683"/>
      <c r="K4" s="684"/>
      <c r="L4" s="685" t="s">
        <v>78</v>
      </c>
    </row>
    <row r="5" spans="1:15" x14ac:dyDescent="0.25">
      <c r="A5" s="189"/>
      <c r="B5" s="190"/>
      <c r="C5" s="191"/>
      <c r="D5" s="687" t="s">
        <v>79</v>
      </c>
      <c r="E5" s="192"/>
      <c r="F5" s="192"/>
      <c r="G5" s="192"/>
      <c r="H5" s="689" t="s">
        <v>80</v>
      </c>
      <c r="I5" s="192"/>
      <c r="J5" s="192"/>
      <c r="K5" s="193"/>
      <c r="L5" s="686"/>
    </row>
    <row r="6" spans="1:15" x14ac:dyDescent="0.25">
      <c r="A6" s="189"/>
      <c r="B6" s="190"/>
      <c r="C6" s="194"/>
      <c r="D6" s="688"/>
      <c r="E6" s="195" t="s">
        <v>81</v>
      </c>
      <c r="F6" s="195" t="s">
        <v>82</v>
      </c>
      <c r="G6" s="196"/>
      <c r="H6" s="690"/>
      <c r="I6" s="195" t="s">
        <v>83</v>
      </c>
      <c r="J6" s="196"/>
      <c r="K6" s="197"/>
      <c r="L6" s="686"/>
    </row>
    <row r="7" spans="1:15" ht="15.75" thickBot="1" x14ac:dyDescent="0.3">
      <c r="A7" s="198" t="s">
        <v>84</v>
      </c>
      <c r="B7" s="199" t="s">
        <v>16</v>
      </c>
      <c r="C7" s="200" t="s">
        <v>85</v>
      </c>
      <c r="D7" s="688"/>
      <c r="E7" s="195" t="s">
        <v>86</v>
      </c>
      <c r="F7" s="195" t="s">
        <v>87</v>
      </c>
      <c r="G7" s="195" t="s">
        <v>88</v>
      </c>
      <c r="H7" s="691"/>
      <c r="I7" s="195" t="s">
        <v>89</v>
      </c>
      <c r="J7" s="196" t="s">
        <v>90</v>
      </c>
      <c r="K7" s="197" t="s">
        <v>91</v>
      </c>
      <c r="L7" s="686"/>
    </row>
    <row r="8" spans="1:15" ht="15.75" thickBot="1" x14ac:dyDescent="0.3">
      <c r="A8" s="201" t="s">
        <v>92</v>
      </c>
      <c r="B8" s="202"/>
      <c r="C8" s="203">
        <v>7</v>
      </c>
      <c r="D8" s="204">
        <v>8</v>
      </c>
      <c r="E8" s="204">
        <v>9</v>
      </c>
      <c r="F8" s="204">
        <v>10</v>
      </c>
      <c r="G8" s="204">
        <v>11</v>
      </c>
      <c r="H8" s="192">
        <v>12</v>
      </c>
      <c r="I8" s="204">
        <v>13</v>
      </c>
      <c r="J8" s="204">
        <v>14</v>
      </c>
      <c r="K8" s="204">
        <v>15</v>
      </c>
      <c r="L8" s="205">
        <v>16</v>
      </c>
      <c r="O8" s="206"/>
    </row>
    <row r="9" spans="1:15" x14ac:dyDescent="0.25">
      <c r="A9" s="207" t="s">
        <v>34</v>
      </c>
      <c r="B9" s="208" t="s">
        <v>35</v>
      </c>
      <c r="C9" s="209">
        <f>+C86+C110+C210</f>
        <v>385</v>
      </c>
      <c r="D9" s="209">
        <f t="shared" ref="D9:L9" si="0">+D86+D110+D210</f>
        <v>90</v>
      </c>
      <c r="E9" s="209">
        <f t="shared" si="0"/>
        <v>31</v>
      </c>
      <c r="F9" s="209">
        <f t="shared" si="0"/>
        <v>8</v>
      </c>
      <c r="G9" s="209">
        <f t="shared" si="0"/>
        <v>53</v>
      </c>
      <c r="H9" s="209">
        <f t="shared" si="0"/>
        <v>7</v>
      </c>
      <c r="I9" s="209">
        <f t="shared" si="0"/>
        <v>2</v>
      </c>
      <c r="J9" s="209">
        <f t="shared" si="0"/>
        <v>17</v>
      </c>
      <c r="K9" s="209">
        <f t="shared" si="0"/>
        <v>170</v>
      </c>
      <c r="L9" s="209">
        <f t="shared" si="0"/>
        <v>2</v>
      </c>
    </row>
    <row r="10" spans="1:15" x14ac:dyDescent="0.25">
      <c r="A10" s="210"/>
      <c r="B10" s="211">
        <v>1</v>
      </c>
      <c r="C10" s="212">
        <f>+C81+C105+C205</f>
        <v>145</v>
      </c>
      <c r="D10" s="212">
        <f t="shared" ref="D10:L10" si="1">+D81+D105+D205</f>
        <v>30</v>
      </c>
      <c r="E10" s="212">
        <f t="shared" si="1"/>
        <v>20</v>
      </c>
      <c r="F10" s="212">
        <f t="shared" si="1"/>
        <v>6</v>
      </c>
      <c r="G10" s="212">
        <f t="shared" si="1"/>
        <v>24</v>
      </c>
      <c r="H10" s="212">
        <f t="shared" si="1"/>
        <v>1</v>
      </c>
      <c r="I10" s="212">
        <f t="shared" si="1"/>
        <v>2</v>
      </c>
      <c r="J10" s="212">
        <f t="shared" si="1"/>
        <v>5</v>
      </c>
      <c r="K10" s="212">
        <f t="shared" si="1"/>
        <v>55</v>
      </c>
      <c r="L10" s="212">
        <f t="shared" si="1"/>
        <v>0</v>
      </c>
    </row>
    <row r="11" spans="1:15" x14ac:dyDescent="0.25">
      <c r="A11" s="210"/>
      <c r="B11" s="211">
        <v>2</v>
      </c>
      <c r="C11" s="212">
        <f t="shared" ref="C11:L12" si="2">+C82+C106+C206</f>
        <v>77</v>
      </c>
      <c r="D11" s="212">
        <f t="shared" si="2"/>
        <v>21</v>
      </c>
      <c r="E11" s="212">
        <f t="shared" si="2"/>
        <v>6</v>
      </c>
      <c r="F11" s="212">
        <f t="shared" si="2"/>
        <v>1</v>
      </c>
      <c r="G11" s="212">
        <f t="shared" si="2"/>
        <v>7</v>
      </c>
      <c r="H11" s="212">
        <f t="shared" si="2"/>
        <v>1</v>
      </c>
      <c r="I11" s="212">
        <f t="shared" si="2"/>
        <v>0</v>
      </c>
      <c r="J11" s="212">
        <f t="shared" si="2"/>
        <v>5</v>
      </c>
      <c r="K11" s="212">
        <f t="shared" si="2"/>
        <v>33</v>
      </c>
      <c r="L11" s="212">
        <f t="shared" si="2"/>
        <v>2</v>
      </c>
    </row>
    <row r="12" spans="1:15" x14ac:dyDescent="0.25">
      <c r="A12" s="210"/>
      <c r="B12" s="211">
        <v>3</v>
      </c>
      <c r="C12" s="212">
        <f>+C83+C107+C207</f>
        <v>80</v>
      </c>
      <c r="D12" s="212">
        <f t="shared" si="2"/>
        <v>18</v>
      </c>
      <c r="E12" s="212">
        <f t="shared" si="2"/>
        <v>4</v>
      </c>
      <c r="F12" s="212">
        <f t="shared" si="2"/>
        <v>1</v>
      </c>
      <c r="G12" s="212">
        <f t="shared" si="2"/>
        <v>11</v>
      </c>
      <c r="H12" s="212">
        <f t="shared" si="2"/>
        <v>3</v>
      </c>
      <c r="I12" s="212">
        <f t="shared" si="2"/>
        <v>0</v>
      </c>
      <c r="J12" s="212">
        <f t="shared" si="2"/>
        <v>1</v>
      </c>
      <c r="K12" s="212">
        <f t="shared" si="2"/>
        <v>40</v>
      </c>
      <c r="L12" s="212">
        <f t="shared" si="2"/>
        <v>0</v>
      </c>
    </row>
    <row r="13" spans="1:15" x14ac:dyDescent="0.25">
      <c r="A13" s="210"/>
      <c r="B13" s="211">
        <v>4</v>
      </c>
      <c r="C13" s="212">
        <f t="shared" ref="C13:L14" si="3">+C84+C108+C208</f>
        <v>44</v>
      </c>
      <c r="D13" s="212">
        <f t="shared" si="3"/>
        <v>10</v>
      </c>
      <c r="E13" s="212">
        <f t="shared" si="3"/>
        <v>1</v>
      </c>
      <c r="F13" s="212">
        <f t="shared" si="3"/>
        <v>0</v>
      </c>
      <c r="G13" s="212">
        <f t="shared" si="3"/>
        <v>5</v>
      </c>
      <c r="H13" s="212">
        <f t="shared" si="3"/>
        <v>2</v>
      </c>
      <c r="I13" s="212">
        <f t="shared" si="3"/>
        <v>0</v>
      </c>
      <c r="J13" s="212">
        <f t="shared" si="3"/>
        <v>2</v>
      </c>
      <c r="K13" s="212">
        <f t="shared" si="3"/>
        <v>24</v>
      </c>
      <c r="L13" s="212">
        <f t="shared" si="3"/>
        <v>0</v>
      </c>
    </row>
    <row r="14" spans="1:15" ht="15.75" thickBot="1" x14ac:dyDescent="0.3">
      <c r="A14" s="213"/>
      <c r="B14" s="214">
        <v>5</v>
      </c>
      <c r="C14" s="212">
        <f t="shared" si="3"/>
        <v>39</v>
      </c>
      <c r="D14" s="212">
        <f t="shared" si="3"/>
        <v>11</v>
      </c>
      <c r="E14" s="212">
        <f t="shared" si="3"/>
        <v>0</v>
      </c>
      <c r="F14" s="212">
        <f t="shared" si="3"/>
        <v>0</v>
      </c>
      <c r="G14" s="212">
        <f t="shared" si="3"/>
        <v>6</v>
      </c>
      <c r="H14" s="212">
        <f t="shared" si="3"/>
        <v>0</v>
      </c>
      <c r="I14" s="212">
        <f t="shared" si="3"/>
        <v>0</v>
      </c>
      <c r="J14" s="212">
        <f t="shared" si="3"/>
        <v>4</v>
      </c>
      <c r="K14" s="212">
        <f t="shared" si="3"/>
        <v>18</v>
      </c>
      <c r="L14" s="212">
        <f t="shared" si="3"/>
        <v>0</v>
      </c>
    </row>
    <row r="15" spans="1:15" s="221" customFormat="1" x14ac:dyDescent="0.25">
      <c r="A15" s="215" t="s">
        <v>36</v>
      </c>
      <c r="B15" s="216">
        <v>1</v>
      </c>
      <c r="C15" s="217">
        <v>7</v>
      </c>
      <c r="D15" s="218"/>
      <c r="E15" s="218"/>
      <c r="F15" s="218"/>
      <c r="G15" s="218">
        <v>3</v>
      </c>
      <c r="H15" s="218"/>
      <c r="I15" s="218"/>
      <c r="J15" s="218"/>
      <c r="K15" s="218"/>
      <c r="L15" s="219"/>
      <c r="M15" s="220"/>
      <c r="N15" s="220"/>
      <c r="O15" s="220"/>
    </row>
    <row r="16" spans="1:15" s="221" customFormat="1" x14ac:dyDescent="0.25">
      <c r="A16" s="222"/>
      <c r="B16" s="223">
        <v>2</v>
      </c>
      <c r="C16" s="224"/>
      <c r="D16" s="225"/>
      <c r="E16" s="225"/>
      <c r="F16" s="225"/>
      <c r="G16" s="225"/>
      <c r="H16" s="225"/>
      <c r="I16" s="225"/>
      <c r="J16" s="225"/>
      <c r="K16" s="225"/>
      <c r="L16" s="226"/>
      <c r="M16" s="220"/>
      <c r="N16" s="220"/>
      <c r="O16" s="220"/>
    </row>
    <row r="17" spans="1:15" s="221" customFormat="1" x14ac:dyDescent="0.25">
      <c r="A17" s="222"/>
      <c r="B17" s="223">
        <v>3</v>
      </c>
      <c r="C17" s="224">
        <v>1</v>
      </c>
      <c r="D17" s="225"/>
      <c r="E17" s="225"/>
      <c r="F17" s="225"/>
      <c r="G17" s="225"/>
      <c r="H17" s="225"/>
      <c r="I17" s="225"/>
      <c r="J17" s="225"/>
      <c r="K17" s="225"/>
      <c r="L17" s="226"/>
      <c r="M17" s="220"/>
      <c r="N17" s="220"/>
      <c r="O17" s="220"/>
    </row>
    <row r="18" spans="1:15" s="221" customFormat="1" x14ac:dyDescent="0.25">
      <c r="A18" s="222"/>
      <c r="B18" s="223">
        <v>4</v>
      </c>
      <c r="C18" s="224"/>
      <c r="D18" s="225"/>
      <c r="E18" s="225"/>
      <c r="F18" s="225"/>
      <c r="G18" s="225"/>
      <c r="H18" s="225"/>
      <c r="I18" s="225"/>
      <c r="J18" s="225"/>
      <c r="K18" s="225"/>
      <c r="L18" s="226"/>
      <c r="M18" s="220"/>
      <c r="N18" s="220"/>
      <c r="O18" s="220"/>
    </row>
    <row r="19" spans="1:15" s="221" customFormat="1" x14ac:dyDescent="0.25">
      <c r="A19" s="222"/>
      <c r="B19" s="223">
        <v>5</v>
      </c>
      <c r="C19" s="224"/>
      <c r="D19" s="225"/>
      <c r="E19" s="225"/>
      <c r="F19" s="225"/>
      <c r="G19" s="225"/>
      <c r="H19" s="225"/>
      <c r="I19" s="225"/>
      <c r="J19" s="225"/>
      <c r="K19" s="225"/>
      <c r="L19" s="226"/>
      <c r="M19" s="220"/>
      <c r="N19" s="220"/>
      <c r="O19" s="220"/>
    </row>
    <row r="20" spans="1:15" s="221" customFormat="1" ht="15.75" thickBot="1" x14ac:dyDescent="0.3">
      <c r="A20" s="227"/>
      <c r="B20" s="228" t="s">
        <v>35</v>
      </c>
      <c r="C20" s="229">
        <v>8</v>
      </c>
      <c r="D20" s="230"/>
      <c r="E20" s="230"/>
      <c r="F20" s="230"/>
      <c r="G20" s="230">
        <v>3</v>
      </c>
      <c r="H20" s="230"/>
      <c r="I20" s="230"/>
      <c r="J20" s="230"/>
      <c r="K20" s="230"/>
      <c r="L20" s="231"/>
      <c r="M20" s="220"/>
      <c r="N20" s="220"/>
      <c r="O20" s="220"/>
    </row>
    <row r="21" spans="1:15" s="221" customFormat="1" x14ac:dyDescent="0.25">
      <c r="A21" s="215" t="s">
        <v>37</v>
      </c>
      <c r="B21" s="216">
        <v>1</v>
      </c>
      <c r="C21" s="232">
        <v>1</v>
      </c>
      <c r="D21" s="232">
        <v>1</v>
      </c>
      <c r="E21" s="232"/>
      <c r="F21" s="232"/>
      <c r="G21" s="232">
        <v>2</v>
      </c>
      <c r="H21" s="232"/>
      <c r="I21" s="232"/>
      <c r="J21" s="232"/>
      <c r="K21" s="232"/>
      <c r="L21" s="232"/>
      <c r="M21" s="220"/>
      <c r="N21" s="220"/>
      <c r="O21" s="220"/>
    </row>
    <row r="22" spans="1:15" s="221" customFormat="1" x14ac:dyDescent="0.25">
      <c r="A22" s="222"/>
      <c r="B22" s="223">
        <v>2</v>
      </c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20"/>
      <c r="N22" s="220"/>
      <c r="O22" s="220"/>
    </row>
    <row r="23" spans="1:15" s="221" customFormat="1" x14ac:dyDescent="0.25">
      <c r="A23" s="222"/>
      <c r="B23" s="223">
        <v>3</v>
      </c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20"/>
      <c r="N23" s="220"/>
      <c r="O23" s="220"/>
    </row>
    <row r="24" spans="1:15" s="221" customFormat="1" x14ac:dyDescent="0.25">
      <c r="A24" s="222"/>
      <c r="B24" s="223">
        <v>4</v>
      </c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20"/>
      <c r="N24" s="220"/>
      <c r="O24" s="220"/>
    </row>
    <row r="25" spans="1:15" s="221" customFormat="1" x14ac:dyDescent="0.25">
      <c r="A25" s="233"/>
      <c r="B25" s="223">
        <v>5</v>
      </c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20"/>
      <c r="N25" s="220"/>
      <c r="O25" s="220"/>
    </row>
    <row r="26" spans="1:15" s="221" customFormat="1" ht="15.75" thickBot="1" x14ac:dyDescent="0.3">
      <c r="A26" s="234"/>
      <c r="B26" s="228" t="s">
        <v>35</v>
      </c>
      <c r="C26" s="235">
        <v>1</v>
      </c>
      <c r="D26" s="235">
        <v>1</v>
      </c>
      <c r="E26" s="235"/>
      <c r="F26" s="235"/>
      <c r="G26" s="235">
        <v>2</v>
      </c>
      <c r="H26" s="235"/>
      <c r="I26" s="235"/>
      <c r="J26" s="235"/>
      <c r="K26" s="235"/>
      <c r="L26" s="235"/>
      <c r="M26" s="220"/>
      <c r="N26" s="220"/>
      <c r="O26" s="220"/>
    </row>
    <row r="27" spans="1:15" s="221" customFormat="1" x14ac:dyDescent="0.25">
      <c r="A27" s="215" t="s">
        <v>38</v>
      </c>
      <c r="B27" s="216">
        <v>1</v>
      </c>
      <c r="C27" s="217">
        <f>+[1]Fis!I20</f>
        <v>8</v>
      </c>
      <c r="D27" s="218">
        <f>+[1]Fis!J20</f>
        <v>4</v>
      </c>
      <c r="E27" s="218">
        <f>+[1]Fis!K20</f>
        <v>3</v>
      </c>
      <c r="F27" s="218">
        <f>+[1]Fis!L20</f>
        <v>0</v>
      </c>
      <c r="G27" s="218">
        <f>+[1]Fis!M20</f>
        <v>1</v>
      </c>
      <c r="H27" s="218">
        <f>+[1]Fis!N20</f>
        <v>0</v>
      </c>
      <c r="I27" s="218">
        <f>+[1]Fis!O20</f>
        <v>0</v>
      </c>
      <c r="J27" s="218">
        <f>+[1]Fis!P20</f>
        <v>0</v>
      </c>
      <c r="K27" s="218">
        <f>+[1]Fis!Q20</f>
        <v>0</v>
      </c>
      <c r="L27" s="236">
        <f>+[1]Fis!R20</f>
        <v>0</v>
      </c>
      <c r="M27" s="220"/>
      <c r="N27" s="220"/>
      <c r="O27" s="220"/>
    </row>
    <row r="28" spans="1:15" s="221" customFormat="1" x14ac:dyDescent="0.25">
      <c r="A28" s="222"/>
      <c r="B28" s="223">
        <v>2</v>
      </c>
      <c r="C28" s="224">
        <f>+[1]Fis!I21</f>
        <v>3</v>
      </c>
      <c r="D28" s="232">
        <f>+[1]Fis!J21</f>
        <v>3</v>
      </c>
      <c r="E28" s="232">
        <f>+[1]Fis!K21</f>
        <v>0</v>
      </c>
      <c r="F28" s="232">
        <f>+[1]Fis!L21</f>
        <v>0</v>
      </c>
      <c r="G28" s="232">
        <f>+[1]Fis!M21</f>
        <v>0</v>
      </c>
      <c r="H28" s="232">
        <f>+[1]Fis!N21</f>
        <v>0</v>
      </c>
      <c r="I28" s="232">
        <f>+[1]Fis!O21</f>
        <v>0</v>
      </c>
      <c r="J28" s="232">
        <f>+[1]Fis!P21</f>
        <v>0</v>
      </c>
      <c r="K28" s="232">
        <f>+[1]Fis!Q21</f>
        <v>0</v>
      </c>
      <c r="L28" s="237">
        <f>+[1]Fis!R21</f>
        <v>0</v>
      </c>
      <c r="M28" s="220"/>
      <c r="N28" s="220"/>
      <c r="O28" s="220"/>
    </row>
    <row r="29" spans="1:15" s="221" customFormat="1" x14ac:dyDescent="0.25">
      <c r="A29" s="222"/>
      <c r="B29" s="223">
        <v>3</v>
      </c>
      <c r="C29" s="224">
        <f>+[1]Fis!I22</f>
        <v>1</v>
      </c>
      <c r="D29" s="232">
        <f>+[1]Fis!J22</f>
        <v>1</v>
      </c>
      <c r="E29" s="232">
        <f>+[1]Fis!K22</f>
        <v>0</v>
      </c>
      <c r="F29" s="232">
        <f>+[1]Fis!L22</f>
        <v>0</v>
      </c>
      <c r="G29" s="232">
        <f>+[1]Fis!M22</f>
        <v>0</v>
      </c>
      <c r="H29" s="232">
        <f>+[1]Fis!N22</f>
        <v>0</v>
      </c>
      <c r="I29" s="232">
        <f>+[1]Fis!O22</f>
        <v>0</v>
      </c>
      <c r="J29" s="232">
        <f>+[1]Fis!P22</f>
        <v>0</v>
      </c>
      <c r="K29" s="232">
        <f>+[1]Fis!Q22</f>
        <v>0</v>
      </c>
      <c r="L29" s="237">
        <f>+[1]Fis!R22</f>
        <v>0</v>
      </c>
      <c r="M29" s="220"/>
      <c r="N29" s="220"/>
      <c r="O29" s="220"/>
    </row>
    <row r="30" spans="1:15" s="221" customFormat="1" x14ac:dyDescent="0.25">
      <c r="A30" s="222"/>
      <c r="B30" s="223">
        <v>4</v>
      </c>
      <c r="C30" s="224">
        <f>+[1]Fis!I23</f>
        <v>0</v>
      </c>
      <c r="D30" s="232">
        <f>+[1]Fis!J23</f>
        <v>0</v>
      </c>
      <c r="E30" s="232">
        <f>+[1]Fis!K23</f>
        <v>0</v>
      </c>
      <c r="F30" s="232">
        <f>+[1]Fis!L23</f>
        <v>0</v>
      </c>
      <c r="G30" s="232">
        <f>+[1]Fis!M23</f>
        <v>0</v>
      </c>
      <c r="H30" s="232">
        <f>+[1]Fis!N23</f>
        <v>0</v>
      </c>
      <c r="I30" s="232">
        <f>+[1]Fis!O23</f>
        <v>0</v>
      </c>
      <c r="J30" s="232">
        <f>+[1]Fis!P23</f>
        <v>0</v>
      </c>
      <c r="K30" s="232">
        <f>+[1]Fis!Q23</f>
        <v>0</v>
      </c>
      <c r="L30" s="237">
        <f>+[1]Fis!R23</f>
        <v>0</v>
      </c>
      <c r="M30" s="220"/>
      <c r="N30" s="220"/>
      <c r="O30" s="220"/>
    </row>
    <row r="31" spans="1:15" s="221" customFormat="1" x14ac:dyDescent="0.25">
      <c r="A31" s="222"/>
      <c r="B31" s="223">
        <v>5</v>
      </c>
      <c r="C31" s="224">
        <f>+[1]Fis!I24</f>
        <v>0</v>
      </c>
      <c r="D31" s="232">
        <f>+[1]Fis!J24</f>
        <v>0</v>
      </c>
      <c r="E31" s="232">
        <f>+[1]Fis!K24</f>
        <v>0</v>
      </c>
      <c r="F31" s="232">
        <f>+[1]Fis!L24</f>
        <v>0</v>
      </c>
      <c r="G31" s="232">
        <f>+[1]Fis!M24</f>
        <v>0</v>
      </c>
      <c r="H31" s="232">
        <f>+[1]Fis!N24</f>
        <v>0</v>
      </c>
      <c r="I31" s="232">
        <f>+[1]Fis!O24</f>
        <v>0</v>
      </c>
      <c r="J31" s="232">
        <f>+[1]Fis!P24</f>
        <v>0</v>
      </c>
      <c r="K31" s="232">
        <f>+[1]Fis!Q24</f>
        <v>0</v>
      </c>
      <c r="L31" s="237">
        <f>+[1]Fis!R24</f>
        <v>0</v>
      </c>
      <c r="M31" s="220"/>
      <c r="N31" s="220"/>
      <c r="O31" s="220"/>
    </row>
    <row r="32" spans="1:15" s="221" customFormat="1" ht="15.75" thickBot="1" x14ac:dyDescent="0.3">
      <c r="A32" s="227"/>
      <c r="B32" s="228" t="s">
        <v>35</v>
      </c>
      <c r="C32" s="229">
        <f>+[1]Fis!I25</f>
        <v>12</v>
      </c>
      <c r="D32" s="230">
        <f>+[1]Fis!J25</f>
        <v>8</v>
      </c>
      <c r="E32" s="230">
        <f>+[1]Fis!K25</f>
        <v>3</v>
      </c>
      <c r="F32" s="230">
        <f>+[1]Fis!L25</f>
        <v>0</v>
      </c>
      <c r="G32" s="230">
        <f>+[1]Fis!M25</f>
        <v>1</v>
      </c>
      <c r="H32" s="230">
        <f>+[1]Fis!N25</f>
        <v>0</v>
      </c>
      <c r="I32" s="230">
        <f>+[1]Fis!O25</f>
        <v>0</v>
      </c>
      <c r="J32" s="230">
        <f>+[1]Fis!P25</f>
        <v>0</v>
      </c>
      <c r="K32" s="230">
        <f>+[1]Fis!Q25</f>
        <v>0</v>
      </c>
      <c r="L32" s="231">
        <f>+[1]Fis!R25</f>
        <v>0</v>
      </c>
      <c r="M32" s="220"/>
      <c r="N32" s="220"/>
      <c r="O32" s="220"/>
    </row>
    <row r="33" spans="1:15" s="221" customFormat="1" x14ac:dyDescent="0.25">
      <c r="A33" s="215" t="s">
        <v>39</v>
      </c>
      <c r="B33" s="216">
        <v>1</v>
      </c>
      <c r="C33" s="232"/>
      <c r="D33" s="232"/>
      <c r="E33" s="232"/>
      <c r="F33" s="232"/>
      <c r="G33" s="232"/>
      <c r="H33" s="232"/>
      <c r="I33" s="232"/>
      <c r="J33" s="232"/>
      <c r="K33" s="232"/>
      <c r="L33" s="238"/>
      <c r="M33" s="220"/>
      <c r="N33" s="220"/>
      <c r="O33" s="220"/>
    </row>
    <row r="34" spans="1:15" s="221" customFormat="1" x14ac:dyDescent="0.25">
      <c r="A34" s="222"/>
      <c r="B34" s="223">
        <v>2</v>
      </c>
      <c r="C34" s="232"/>
      <c r="D34" s="239"/>
      <c r="E34" s="239"/>
      <c r="F34" s="239"/>
      <c r="G34" s="239"/>
      <c r="H34" s="239"/>
      <c r="I34" s="239"/>
      <c r="J34" s="239"/>
      <c r="K34" s="239"/>
      <c r="L34" s="226"/>
      <c r="M34" s="220"/>
      <c r="N34" s="220"/>
      <c r="O34" s="220"/>
    </row>
    <row r="35" spans="1:15" s="221" customFormat="1" x14ac:dyDescent="0.25">
      <c r="A35" s="233"/>
      <c r="B35" s="223">
        <v>3</v>
      </c>
      <c r="C35" s="232"/>
      <c r="D35" s="239"/>
      <c r="E35" s="239"/>
      <c r="F35" s="239"/>
      <c r="G35" s="239"/>
      <c r="H35" s="239"/>
      <c r="I35" s="239"/>
      <c r="J35" s="239"/>
      <c r="K35" s="239"/>
      <c r="L35" s="226"/>
      <c r="M35" s="220"/>
      <c r="N35" s="220"/>
      <c r="O35" s="220"/>
    </row>
    <row r="36" spans="1:15" s="221" customFormat="1" x14ac:dyDescent="0.25">
      <c r="A36" s="222"/>
      <c r="B36" s="223">
        <v>4</v>
      </c>
      <c r="C36" s="232"/>
      <c r="D36" s="239"/>
      <c r="E36" s="239"/>
      <c r="F36" s="239"/>
      <c r="G36" s="239"/>
      <c r="H36" s="239"/>
      <c r="I36" s="239"/>
      <c r="J36" s="239"/>
      <c r="K36" s="239"/>
      <c r="L36" s="226"/>
      <c r="M36" s="220"/>
      <c r="N36" s="220"/>
      <c r="O36" s="220"/>
    </row>
    <row r="37" spans="1:15" s="221" customFormat="1" x14ac:dyDescent="0.25">
      <c r="A37" s="233"/>
      <c r="B37" s="223">
        <v>5</v>
      </c>
      <c r="C37" s="232"/>
      <c r="D37" s="239"/>
      <c r="E37" s="239"/>
      <c r="F37" s="239"/>
      <c r="G37" s="239"/>
      <c r="H37" s="239"/>
      <c r="I37" s="239"/>
      <c r="J37" s="239"/>
      <c r="K37" s="239"/>
      <c r="L37" s="226"/>
      <c r="M37" s="220"/>
      <c r="N37" s="220"/>
      <c r="O37" s="220"/>
    </row>
    <row r="38" spans="1:15" s="221" customFormat="1" ht="15.75" thickBot="1" x14ac:dyDescent="0.3">
      <c r="A38" s="234"/>
      <c r="B38" s="228" t="s">
        <v>35</v>
      </c>
      <c r="C38" s="235"/>
      <c r="D38" s="240"/>
      <c r="E38" s="240"/>
      <c r="F38" s="240"/>
      <c r="G38" s="240"/>
      <c r="H38" s="240"/>
      <c r="I38" s="240"/>
      <c r="J38" s="240"/>
      <c r="K38" s="240"/>
      <c r="L38" s="241"/>
      <c r="M38" s="220"/>
      <c r="N38" s="220"/>
      <c r="O38" s="220"/>
    </row>
    <row r="39" spans="1:15" s="221" customFormat="1" x14ac:dyDescent="0.25">
      <c r="A39" s="215" t="s">
        <v>40</v>
      </c>
      <c r="B39" s="216">
        <v>1</v>
      </c>
      <c r="C39" s="232">
        <f>+[1]Quim!I20</f>
        <v>13</v>
      </c>
      <c r="D39" s="232">
        <f>+[1]Quim!J20</f>
        <v>2</v>
      </c>
      <c r="E39" s="232">
        <f>+[1]Quim!K20</f>
        <v>0</v>
      </c>
      <c r="F39" s="232">
        <f>+[1]Quim!L20</f>
        <v>0</v>
      </c>
      <c r="G39" s="232">
        <f>+[1]Quim!M20</f>
        <v>9</v>
      </c>
      <c r="H39" s="232">
        <f>+[1]Quim!N20</f>
        <v>0</v>
      </c>
      <c r="I39" s="232">
        <f>+[1]Quim!O20</f>
        <v>0</v>
      </c>
      <c r="J39" s="232">
        <f>+[1]Quim!P20</f>
        <v>2</v>
      </c>
      <c r="K39" s="232">
        <f>+[1]Quim!Q20</f>
        <v>0</v>
      </c>
      <c r="L39" s="232">
        <f>+[1]Quim!R20</f>
        <v>0</v>
      </c>
      <c r="M39" s="220"/>
      <c r="N39" s="220"/>
      <c r="O39" s="220"/>
    </row>
    <row r="40" spans="1:15" s="221" customFormat="1" x14ac:dyDescent="0.25">
      <c r="A40" s="222"/>
      <c r="B40" s="223">
        <v>2</v>
      </c>
      <c r="C40" s="232">
        <f>+[1]Quim!I23</f>
        <v>5</v>
      </c>
      <c r="D40" s="232">
        <f>+[1]Quim!J23</f>
        <v>1</v>
      </c>
      <c r="E40" s="232">
        <f>+[1]Quim!K23</f>
        <v>0</v>
      </c>
      <c r="F40" s="232">
        <f>+[1]Quim!L23</f>
        <v>0</v>
      </c>
      <c r="G40" s="232">
        <f>+[1]Quim!M23</f>
        <v>2</v>
      </c>
      <c r="H40" s="232">
        <f>+[1]Quim!N23</f>
        <v>0</v>
      </c>
      <c r="I40" s="232">
        <f>+[1]Quim!O23</f>
        <v>0</v>
      </c>
      <c r="J40" s="232">
        <f>+[1]Quim!P23</f>
        <v>2</v>
      </c>
      <c r="K40" s="232">
        <f>+[1]Quim!Q23</f>
        <v>0</v>
      </c>
      <c r="L40" s="232">
        <f>+[1]Quim!R23</f>
        <v>0</v>
      </c>
      <c r="M40" s="220"/>
      <c r="N40" s="220"/>
      <c r="O40" s="220"/>
    </row>
    <row r="41" spans="1:15" s="221" customFormat="1" x14ac:dyDescent="0.25">
      <c r="A41" s="222"/>
      <c r="B41" s="223">
        <v>3</v>
      </c>
      <c r="C41" s="232">
        <f>+[1]Quim!I24</f>
        <v>1</v>
      </c>
      <c r="D41" s="232">
        <f>+[1]Quim!J24</f>
        <v>0</v>
      </c>
      <c r="E41" s="232">
        <f>+[1]Quim!K24</f>
        <v>0</v>
      </c>
      <c r="F41" s="232">
        <f>+[1]Quim!L24</f>
        <v>0</v>
      </c>
      <c r="G41" s="232">
        <f>+[1]Quim!M24</f>
        <v>1</v>
      </c>
      <c r="H41" s="232">
        <f>+[1]Quim!N24</f>
        <v>0</v>
      </c>
      <c r="I41" s="232">
        <f>+[1]Quim!O24</f>
        <v>0</v>
      </c>
      <c r="J41" s="232">
        <f>+[1]Quim!P24</f>
        <v>0</v>
      </c>
      <c r="K41" s="232">
        <f>+[1]Quim!Q24</f>
        <v>0</v>
      </c>
      <c r="L41" s="232">
        <f>+[1]Quim!R24</f>
        <v>0</v>
      </c>
      <c r="M41" s="220"/>
      <c r="N41" s="220"/>
      <c r="O41" s="220"/>
    </row>
    <row r="42" spans="1:15" s="221" customFormat="1" x14ac:dyDescent="0.25">
      <c r="A42" s="222"/>
      <c r="B42" s="223">
        <v>4</v>
      </c>
      <c r="C42" s="232">
        <f>+[1]Quim!I25</f>
        <v>1</v>
      </c>
      <c r="D42" s="232">
        <f>+[1]Quim!J25</f>
        <v>1</v>
      </c>
      <c r="E42" s="232">
        <f>+[1]Quim!K25</f>
        <v>0</v>
      </c>
      <c r="F42" s="232">
        <f>+[1]Quim!L25</f>
        <v>0</v>
      </c>
      <c r="G42" s="232">
        <f>+[1]Quim!M25</f>
        <v>0</v>
      </c>
      <c r="H42" s="232">
        <f>+[1]Quim!N25</f>
        <v>0</v>
      </c>
      <c r="I42" s="232">
        <f>+[1]Quim!O25</f>
        <v>0</v>
      </c>
      <c r="J42" s="232">
        <f>+[1]Quim!P25</f>
        <v>0</v>
      </c>
      <c r="K42" s="232">
        <f>+[1]Quim!Q25</f>
        <v>0</v>
      </c>
      <c r="L42" s="232">
        <f>+[1]Quim!R25</f>
        <v>0</v>
      </c>
      <c r="M42" s="220"/>
      <c r="N42" s="220"/>
      <c r="O42" s="220"/>
    </row>
    <row r="43" spans="1:15" s="221" customFormat="1" x14ac:dyDescent="0.25">
      <c r="A43" s="222"/>
      <c r="B43" s="223">
        <v>5</v>
      </c>
      <c r="C43" s="232">
        <f>+[1]Quim!I26</f>
        <v>0</v>
      </c>
      <c r="D43" s="232">
        <f>+[1]Quim!J26</f>
        <v>0</v>
      </c>
      <c r="E43" s="232">
        <f>+[1]Quim!K26</f>
        <v>0</v>
      </c>
      <c r="F43" s="232">
        <f>+[1]Quim!L26</f>
        <v>0</v>
      </c>
      <c r="G43" s="232">
        <f>+[1]Quim!M26</f>
        <v>0</v>
      </c>
      <c r="H43" s="232">
        <f>+[1]Quim!N26</f>
        <v>0</v>
      </c>
      <c r="I43" s="232">
        <f>+[1]Quim!O26</f>
        <v>0</v>
      </c>
      <c r="J43" s="232">
        <f>+[1]Quim!P26</f>
        <v>0</v>
      </c>
      <c r="K43" s="232">
        <f>+[1]Quim!Q26</f>
        <v>0</v>
      </c>
      <c r="L43" s="232">
        <f>+[1]Quim!R26</f>
        <v>0</v>
      </c>
      <c r="M43" s="220"/>
      <c r="N43" s="220"/>
      <c r="O43" s="220"/>
    </row>
    <row r="44" spans="1:15" s="221" customFormat="1" ht="15.75" thickBot="1" x14ac:dyDescent="0.3">
      <c r="A44" s="227"/>
      <c r="B44" s="228" t="s">
        <v>35</v>
      </c>
      <c r="C44" s="242">
        <f>+[1]Quim!I27</f>
        <v>20</v>
      </c>
      <c r="D44" s="242">
        <f>+[1]Quim!J27</f>
        <v>4</v>
      </c>
      <c r="E44" s="242">
        <f>+[1]Quim!K27</f>
        <v>0</v>
      </c>
      <c r="F44" s="242">
        <f>+[1]Quim!L27</f>
        <v>0</v>
      </c>
      <c r="G44" s="242">
        <f>+[1]Quim!M27</f>
        <v>12</v>
      </c>
      <c r="H44" s="242">
        <f>+[1]Quim!N27</f>
        <v>0</v>
      </c>
      <c r="I44" s="242">
        <f>+[1]Quim!O27</f>
        <v>0</v>
      </c>
      <c r="J44" s="242">
        <f>+[1]Quim!P27</f>
        <v>4</v>
      </c>
      <c r="K44" s="242">
        <f>+[1]Quim!Q27</f>
        <v>0</v>
      </c>
      <c r="L44" s="242">
        <f>+[1]Quim!R27</f>
        <v>0</v>
      </c>
      <c r="M44" s="220"/>
      <c r="N44" s="220"/>
      <c r="O44" s="220"/>
    </row>
    <row r="45" spans="1:15" s="221" customFormat="1" x14ac:dyDescent="0.25">
      <c r="A45" s="215" t="s">
        <v>41</v>
      </c>
      <c r="B45" s="216">
        <v>1</v>
      </c>
      <c r="C45" s="218">
        <f>+[1]Geo!I20</f>
        <v>5</v>
      </c>
      <c r="D45" s="218">
        <f>+[1]Geo!J20</f>
        <v>3</v>
      </c>
      <c r="E45" s="218">
        <f>+[1]Geo!K20</f>
        <v>2</v>
      </c>
      <c r="F45" s="218">
        <f>+[1]Geo!L20</f>
        <v>0</v>
      </c>
      <c r="G45" s="218">
        <f>+[1]Geo!M20</f>
        <v>0</v>
      </c>
      <c r="H45" s="218">
        <f>+[1]Geo!N20</f>
        <v>0</v>
      </c>
      <c r="I45" s="218">
        <f>+[1]Geo!O20</f>
        <v>0</v>
      </c>
      <c r="J45" s="218">
        <f>+[1]Geo!P20</f>
        <v>0</v>
      </c>
      <c r="K45" s="218">
        <f>+[1]Geo!Q20</f>
        <v>0</v>
      </c>
      <c r="L45" s="218">
        <f>+[1]Geo!R20</f>
        <v>0</v>
      </c>
      <c r="M45" s="220"/>
      <c r="N45" s="220"/>
      <c r="O45" s="220"/>
    </row>
    <row r="46" spans="1:15" s="221" customFormat="1" x14ac:dyDescent="0.25">
      <c r="A46" s="222"/>
      <c r="B46" s="223">
        <v>2</v>
      </c>
      <c r="C46" s="232">
        <f>+[1]Geo!I21</f>
        <v>0</v>
      </c>
      <c r="D46" s="232">
        <f>+[1]Geo!J21</f>
        <v>0</v>
      </c>
      <c r="E46" s="232">
        <f>+[1]Geo!K21</f>
        <v>0</v>
      </c>
      <c r="F46" s="232">
        <f>+[1]Geo!L21</f>
        <v>0</v>
      </c>
      <c r="G46" s="232">
        <f>+[1]Geo!M21</f>
        <v>0</v>
      </c>
      <c r="H46" s="232">
        <f>+[1]Geo!N21</f>
        <v>0</v>
      </c>
      <c r="I46" s="232">
        <f>+[1]Geo!O21</f>
        <v>0</v>
      </c>
      <c r="J46" s="232">
        <f>+[1]Geo!P21</f>
        <v>0</v>
      </c>
      <c r="K46" s="232">
        <f>+[1]Geo!Q21</f>
        <v>0</v>
      </c>
      <c r="L46" s="226">
        <f>+[1]Geo!R21</f>
        <v>0</v>
      </c>
      <c r="M46" s="220"/>
      <c r="N46" s="220"/>
      <c r="O46" s="220"/>
    </row>
    <row r="47" spans="1:15" s="221" customFormat="1" x14ac:dyDescent="0.25">
      <c r="A47" s="233"/>
      <c r="B47" s="223">
        <v>3</v>
      </c>
      <c r="C47" s="232">
        <f>+[1]Geo!I22</f>
        <v>2</v>
      </c>
      <c r="D47" s="232">
        <f>+[1]Geo!J22</f>
        <v>1</v>
      </c>
      <c r="E47" s="232">
        <f>+[1]Geo!K22</f>
        <v>0</v>
      </c>
      <c r="F47" s="232">
        <f>+[1]Geo!L22</f>
        <v>0</v>
      </c>
      <c r="G47" s="232">
        <f>+[1]Geo!M22</f>
        <v>1</v>
      </c>
      <c r="H47" s="232">
        <f>+[1]Geo!N22</f>
        <v>0</v>
      </c>
      <c r="I47" s="232">
        <f>+[1]Geo!O22</f>
        <v>0</v>
      </c>
      <c r="J47" s="232">
        <f>+[1]Geo!P22</f>
        <v>0</v>
      </c>
      <c r="K47" s="232">
        <f>+[1]Geo!Q22</f>
        <v>0</v>
      </c>
      <c r="L47" s="226">
        <f>+[1]Geo!R22</f>
        <v>0</v>
      </c>
      <c r="M47" s="220"/>
      <c r="N47" s="220"/>
      <c r="O47" s="220"/>
    </row>
    <row r="48" spans="1:15" s="221" customFormat="1" x14ac:dyDescent="0.25">
      <c r="A48" s="233"/>
      <c r="B48" s="223">
        <v>4</v>
      </c>
      <c r="C48" s="232">
        <f>+[1]Geo!I23</f>
        <v>0</v>
      </c>
      <c r="D48" s="232">
        <f>+[1]Geo!J23</f>
        <v>0</v>
      </c>
      <c r="E48" s="232">
        <f>+[1]Geo!K23</f>
        <v>0</v>
      </c>
      <c r="F48" s="232">
        <f>+[1]Geo!L23</f>
        <v>0</v>
      </c>
      <c r="G48" s="232">
        <f>+[1]Geo!M23</f>
        <v>0</v>
      </c>
      <c r="H48" s="232">
        <f>+[1]Geo!N23</f>
        <v>0</v>
      </c>
      <c r="I48" s="232">
        <f>+[1]Geo!O23</f>
        <v>0</v>
      </c>
      <c r="J48" s="232">
        <f>+[1]Geo!P23</f>
        <v>0</v>
      </c>
      <c r="K48" s="232">
        <f>+[1]Geo!Q23</f>
        <v>0</v>
      </c>
      <c r="L48" s="226">
        <f>+[1]Geo!R23</f>
        <v>0</v>
      </c>
      <c r="M48" s="220"/>
      <c r="N48" s="220"/>
      <c r="O48" s="220"/>
    </row>
    <row r="49" spans="1:15" s="221" customFormat="1" x14ac:dyDescent="0.25">
      <c r="A49" s="222"/>
      <c r="B49" s="223">
        <v>5</v>
      </c>
      <c r="C49" s="232">
        <f>+[1]Geo!I24</f>
        <v>2</v>
      </c>
      <c r="D49" s="232">
        <f>+[1]Geo!J24</f>
        <v>0</v>
      </c>
      <c r="E49" s="232">
        <f>+[1]Geo!K24</f>
        <v>0</v>
      </c>
      <c r="F49" s="232">
        <f>+[1]Geo!L24</f>
        <v>0</v>
      </c>
      <c r="G49" s="232">
        <f>+[1]Geo!M24</f>
        <v>0</v>
      </c>
      <c r="H49" s="232">
        <f>+[1]Geo!N24</f>
        <v>0</v>
      </c>
      <c r="I49" s="232">
        <f>+[1]Geo!O24</f>
        <v>0</v>
      </c>
      <c r="J49" s="232">
        <f>+[1]Geo!P24</f>
        <v>2</v>
      </c>
      <c r="K49" s="232">
        <f>+[1]Geo!Q24</f>
        <v>0</v>
      </c>
      <c r="L49" s="226">
        <f>+[1]Geo!R24</f>
        <v>0</v>
      </c>
      <c r="M49" s="220"/>
      <c r="N49" s="220"/>
      <c r="O49" s="220"/>
    </row>
    <row r="50" spans="1:15" s="221" customFormat="1" ht="15.75" thickBot="1" x14ac:dyDescent="0.3">
      <c r="A50" s="227"/>
      <c r="B50" s="228" t="s">
        <v>35</v>
      </c>
      <c r="C50" s="230">
        <f>+[1]Geo!I25</f>
        <v>9</v>
      </c>
      <c r="D50" s="243">
        <f>+[1]Geo!J25</f>
        <v>4</v>
      </c>
      <c r="E50" s="243">
        <f>+[1]Geo!K25</f>
        <v>2</v>
      </c>
      <c r="F50" s="243">
        <f>+[1]Geo!L25</f>
        <v>0</v>
      </c>
      <c r="G50" s="230">
        <f>+[1]Geo!M25</f>
        <v>1</v>
      </c>
      <c r="H50" s="243">
        <f>+[1]Geo!N25</f>
        <v>0</v>
      </c>
      <c r="I50" s="243">
        <f>+[1]Geo!O25</f>
        <v>0</v>
      </c>
      <c r="J50" s="230">
        <f>+[1]Geo!P25</f>
        <v>2</v>
      </c>
      <c r="K50" s="243">
        <f>+[1]Geo!Q25</f>
        <v>0</v>
      </c>
      <c r="L50" s="241">
        <f>+[1]Geo!R25</f>
        <v>0</v>
      </c>
      <c r="M50" s="220"/>
      <c r="N50" s="220"/>
      <c r="O50" s="220"/>
    </row>
    <row r="51" spans="1:15" s="221" customFormat="1" x14ac:dyDescent="0.25">
      <c r="A51" s="215" t="s">
        <v>42</v>
      </c>
      <c r="B51" s="244">
        <v>1</v>
      </c>
      <c r="C51" s="217">
        <f>+[1]Bio!I30</f>
        <v>3</v>
      </c>
      <c r="D51" s="218">
        <f>+[1]Bio!J30</f>
        <v>0</v>
      </c>
      <c r="E51" s="218">
        <f>+[1]Bio!K30</f>
        <v>3</v>
      </c>
      <c r="F51" s="218">
        <f>+[1]Bio!L30</f>
        <v>0</v>
      </c>
      <c r="G51" s="218">
        <f>+[1]Bio!M30</f>
        <v>0</v>
      </c>
      <c r="H51" s="218">
        <f>+[1]Bio!N30</f>
        <v>0</v>
      </c>
      <c r="I51" s="218">
        <f>+[1]Bio!O30</f>
        <v>0</v>
      </c>
      <c r="J51" s="218">
        <f>+[1]Bio!P30</f>
        <v>0</v>
      </c>
      <c r="K51" s="218">
        <f>+[1]Bio!Q30</f>
        <v>0</v>
      </c>
      <c r="L51" s="236">
        <f>+[1]Bio!R30</f>
        <v>0</v>
      </c>
      <c r="M51" s="220"/>
      <c r="N51" s="220"/>
      <c r="O51" s="220"/>
    </row>
    <row r="52" spans="1:15" s="221" customFormat="1" x14ac:dyDescent="0.25">
      <c r="A52" s="222"/>
      <c r="B52" s="223">
        <v>2</v>
      </c>
      <c r="C52" s="224">
        <f>+[1]Bio!I33</f>
        <v>0</v>
      </c>
      <c r="D52" s="232">
        <f>+[1]Bio!J33</f>
        <v>0</v>
      </c>
      <c r="E52" s="232">
        <f>+[1]Bio!K33</f>
        <v>0</v>
      </c>
      <c r="F52" s="232">
        <f>+[1]Bio!L33</f>
        <v>0</v>
      </c>
      <c r="G52" s="232">
        <f>+[1]Bio!M33</f>
        <v>0</v>
      </c>
      <c r="H52" s="232">
        <f>+[1]Bio!N33</f>
        <v>0</v>
      </c>
      <c r="I52" s="232">
        <f>+[1]Bio!O33</f>
        <v>0</v>
      </c>
      <c r="J52" s="232">
        <f>+[1]Bio!P33</f>
        <v>0</v>
      </c>
      <c r="K52" s="232">
        <f>+[1]Bio!Q33</f>
        <v>0</v>
      </c>
      <c r="L52" s="237">
        <f>+[1]Bio!R33</f>
        <v>0</v>
      </c>
      <c r="M52" s="220"/>
      <c r="N52" s="220"/>
      <c r="O52" s="220"/>
    </row>
    <row r="53" spans="1:15" s="221" customFormat="1" x14ac:dyDescent="0.25">
      <c r="A53" s="222"/>
      <c r="B53" s="223">
        <v>3</v>
      </c>
      <c r="C53" s="224">
        <f>+[1]Bio!I34</f>
        <v>0</v>
      </c>
      <c r="D53" s="232">
        <f>+[1]Bio!J34</f>
        <v>0</v>
      </c>
      <c r="E53" s="232">
        <f>+[1]Bio!K34</f>
        <v>0</v>
      </c>
      <c r="F53" s="232">
        <f>+[1]Bio!L34</f>
        <v>0</v>
      </c>
      <c r="G53" s="232">
        <f>+[1]Bio!M34</f>
        <v>0</v>
      </c>
      <c r="H53" s="232">
        <f>+[1]Bio!N34</f>
        <v>0</v>
      </c>
      <c r="I53" s="232">
        <f>+[1]Bio!O34</f>
        <v>0</v>
      </c>
      <c r="J53" s="232">
        <f>+[1]Bio!P34</f>
        <v>0</v>
      </c>
      <c r="K53" s="232">
        <f>+[1]Bio!Q34</f>
        <v>0</v>
      </c>
      <c r="L53" s="237">
        <f>+[1]Bio!R34</f>
        <v>0</v>
      </c>
      <c r="M53" s="220"/>
      <c r="N53" s="220"/>
      <c r="O53" s="220"/>
    </row>
    <row r="54" spans="1:15" s="221" customFormat="1" x14ac:dyDescent="0.25">
      <c r="A54" s="222"/>
      <c r="B54" s="223">
        <v>4</v>
      </c>
      <c r="C54" s="224">
        <f>+[1]Bio!I35</f>
        <v>0</v>
      </c>
      <c r="D54" s="232">
        <f>+[1]Bio!J35</f>
        <v>0</v>
      </c>
      <c r="E54" s="232">
        <f>+[1]Bio!K35</f>
        <v>0</v>
      </c>
      <c r="F54" s="232">
        <f>+[1]Bio!L35</f>
        <v>0</v>
      </c>
      <c r="G54" s="232">
        <f>+[1]Bio!M35</f>
        <v>0</v>
      </c>
      <c r="H54" s="232">
        <f>+[1]Bio!N35</f>
        <v>0</v>
      </c>
      <c r="I54" s="232">
        <f>+[1]Bio!O35</f>
        <v>0</v>
      </c>
      <c r="J54" s="232">
        <f>+[1]Bio!P35</f>
        <v>0</v>
      </c>
      <c r="K54" s="232">
        <f>+[1]Bio!Q35</f>
        <v>0</v>
      </c>
      <c r="L54" s="237">
        <f>+[1]Bio!R35</f>
        <v>0</v>
      </c>
      <c r="M54" s="220"/>
      <c r="N54" s="220"/>
      <c r="O54" s="220"/>
    </row>
    <row r="55" spans="1:15" s="221" customFormat="1" x14ac:dyDescent="0.25">
      <c r="A55" s="222"/>
      <c r="B55" s="223">
        <v>5</v>
      </c>
      <c r="C55" s="224">
        <f>+[1]Bio!I36</f>
        <v>1</v>
      </c>
      <c r="D55" s="232">
        <f>+[1]Bio!J36</f>
        <v>0</v>
      </c>
      <c r="E55" s="232">
        <f>+[1]Bio!K36</f>
        <v>0</v>
      </c>
      <c r="F55" s="232">
        <f>+[1]Bio!L36</f>
        <v>0</v>
      </c>
      <c r="G55" s="232">
        <f>+[1]Bio!M36</f>
        <v>0</v>
      </c>
      <c r="H55" s="232">
        <f>+[1]Bio!N36</f>
        <v>0</v>
      </c>
      <c r="I55" s="232">
        <f>+[1]Bio!O36</f>
        <v>0</v>
      </c>
      <c r="J55" s="232">
        <f>+[1]Bio!P36</f>
        <v>1</v>
      </c>
      <c r="K55" s="232">
        <f>+[1]Bio!Q36</f>
        <v>0</v>
      </c>
      <c r="L55" s="237">
        <f>+[1]Bio!R36</f>
        <v>0</v>
      </c>
      <c r="M55" s="220"/>
      <c r="N55" s="220"/>
      <c r="O55" s="220"/>
    </row>
    <row r="56" spans="1:15" s="221" customFormat="1" ht="15.75" thickBot="1" x14ac:dyDescent="0.3">
      <c r="A56" s="227"/>
      <c r="B56" s="228" t="s">
        <v>35</v>
      </c>
      <c r="C56" s="229">
        <f>+[1]Bio!I37</f>
        <v>4</v>
      </c>
      <c r="D56" s="230">
        <f>+[1]Bio!J37</f>
        <v>0</v>
      </c>
      <c r="E56" s="230">
        <f>+[1]Bio!K37</f>
        <v>3</v>
      </c>
      <c r="F56" s="230">
        <f>+[1]Bio!L37</f>
        <v>0</v>
      </c>
      <c r="G56" s="230">
        <f>+[1]Bio!M37</f>
        <v>0</v>
      </c>
      <c r="H56" s="230">
        <f>+[1]Bio!N37</f>
        <v>0</v>
      </c>
      <c r="I56" s="230">
        <f>+[1]Bio!O37</f>
        <v>0</v>
      </c>
      <c r="J56" s="230">
        <f>+[1]Bio!P37</f>
        <v>1</v>
      </c>
      <c r="K56" s="230">
        <f>+[1]Bio!Q37</f>
        <v>0</v>
      </c>
      <c r="L56" s="231">
        <f>+[1]Bio!R37</f>
        <v>0</v>
      </c>
      <c r="M56" s="220"/>
      <c r="N56" s="220"/>
      <c r="O56" s="220"/>
    </row>
    <row r="57" spans="1:15" s="221" customFormat="1" ht="15.75" x14ac:dyDescent="0.25">
      <c r="A57" s="215" t="s">
        <v>43</v>
      </c>
      <c r="B57" s="216">
        <v>1</v>
      </c>
      <c r="C57" s="217">
        <f>+[1]Bio!I14</f>
        <v>3</v>
      </c>
      <c r="D57" s="218">
        <f>+[1]Bio!J14</f>
        <v>1</v>
      </c>
      <c r="E57" s="218">
        <f>+[1]Bio!K14</f>
        <v>1</v>
      </c>
      <c r="F57" s="218">
        <f>+[1]Bio!L14</f>
        <v>0</v>
      </c>
      <c r="G57" s="218">
        <f>+[1]Bio!M14</f>
        <v>1</v>
      </c>
      <c r="H57" s="218">
        <f>+[1]Bio!N14</f>
        <v>0</v>
      </c>
      <c r="I57" s="218">
        <f>+[1]Bio!O14</f>
        <v>0</v>
      </c>
      <c r="J57" s="218">
        <f>+[1]Bio!P14</f>
        <v>0</v>
      </c>
      <c r="K57" s="218">
        <f>+[1]Bio!Q14</f>
        <v>0</v>
      </c>
      <c r="L57" s="236">
        <f>+[1]Bio!R14</f>
        <v>0</v>
      </c>
      <c r="M57" s="245"/>
      <c r="N57" s="245"/>
      <c r="O57" s="245"/>
    </row>
    <row r="58" spans="1:15" s="221" customFormat="1" ht="15.75" x14ac:dyDescent="0.25">
      <c r="A58" s="222"/>
      <c r="B58" s="223">
        <v>2</v>
      </c>
      <c r="C58" s="224">
        <f>+[1]Bio!I15</f>
        <v>2</v>
      </c>
      <c r="D58" s="232">
        <f>+[1]Bio!J15</f>
        <v>0</v>
      </c>
      <c r="E58" s="232">
        <f>+[1]Bio!K15</f>
        <v>1</v>
      </c>
      <c r="F58" s="232">
        <f>+[1]Bio!L15</f>
        <v>0</v>
      </c>
      <c r="G58" s="232">
        <f>+[1]Bio!M15</f>
        <v>1</v>
      </c>
      <c r="H58" s="232">
        <f>+[1]Bio!N15</f>
        <v>0</v>
      </c>
      <c r="I58" s="232">
        <f>+[1]Bio!O15</f>
        <v>0</v>
      </c>
      <c r="J58" s="232">
        <f>+[1]Bio!P15</f>
        <v>0</v>
      </c>
      <c r="K58" s="232">
        <f>+[1]Bio!Q15</f>
        <v>0</v>
      </c>
      <c r="L58" s="237">
        <f>+[1]Bio!R15</f>
        <v>0</v>
      </c>
      <c r="M58" s="245"/>
      <c r="N58" s="245"/>
      <c r="O58" s="245"/>
    </row>
    <row r="59" spans="1:15" s="221" customFormat="1" ht="15.75" x14ac:dyDescent="0.25">
      <c r="A59" s="222"/>
      <c r="B59" s="223">
        <v>3</v>
      </c>
      <c r="C59" s="224">
        <f>+[1]Bio!I16</f>
        <v>4</v>
      </c>
      <c r="D59" s="232">
        <f>+[1]Bio!J16</f>
        <v>0</v>
      </c>
      <c r="E59" s="232">
        <f>+[1]Bio!K16</f>
        <v>0</v>
      </c>
      <c r="F59" s="232">
        <f>+[1]Bio!L16</f>
        <v>1</v>
      </c>
      <c r="G59" s="232">
        <f>+[1]Bio!M16</f>
        <v>3</v>
      </c>
      <c r="H59" s="232">
        <f>+[1]Bio!N16</f>
        <v>0</v>
      </c>
      <c r="I59" s="232">
        <f>+[1]Bio!O16</f>
        <v>0</v>
      </c>
      <c r="J59" s="232">
        <f>+[1]Bio!P16</f>
        <v>0</v>
      </c>
      <c r="K59" s="232">
        <f>+[1]Bio!Q16</f>
        <v>0</v>
      </c>
      <c r="L59" s="237">
        <f>+[1]Bio!R16</f>
        <v>0</v>
      </c>
      <c r="M59" s="245"/>
      <c r="N59" s="245"/>
      <c r="O59" s="245"/>
    </row>
    <row r="60" spans="1:15" s="221" customFormat="1" ht="15.75" x14ac:dyDescent="0.25">
      <c r="A60" s="222"/>
      <c r="B60" s="223">
        <v>4</v>
      </c>
      <c r="C60" s="224">
        <f>+[1]Bio!I17</f>
        <v>0</v>
      </c>
      <c r="D60" s="232">
        <f>+[1]Bio!J17</f>
        <v>0</v>
      </c>
      <c r="E60" s="232">
        <f>+[1]Bio!K17</f>
        <v>0</v>
      </c>
      <c r="F60" s="232">
        <f>+[1]Bio!L17</f>
        <v>0</v>
      </c>
      <c r="G60" s="232">
        <f>+[1]Bio!M17</f>
        <v>0</v>
      </c>
      <c r="H60" s="232">
        <f>+[1]Bio!N17</f>
        <v>0</v>
      </c>
      <c r="I60" s="232">
        <f>+[1]Bio!O17</f>
        <v>0</v>
      </c>
      <c r="J60" s="232">
        <f>+[1]Bio!P17</f>
        <v>0</v>
      </c>
      <c r="K60" s="232">
        <f>+[1]Bio!Q17</f>
        <v>0</v>
      </c>
      <c r="L60" s="237">
        <f>+[1]Bio!R17</f>
        <v>0</v>
      </c>
      <c r="M60" s="245"/>
      <c r="N60" s="245"/>
      <c r="O60" s="245"/>
    </row>
    <row r="61" spans="1:15" s="221" customFormat="1" ht="15.75" x14ac:dyDescent="0.25">
      <c r="A61" s="222"/>
      <c r="B61" s="223">
        <v>5</v>
      </c>
      <c r="C61" s="224">
        <f>+[1]Bio!I18</f>
        <v>0</v>
      </c>
      <c r="D61" s="232">
        <f>+[1]Bio!J18</f>
        <v>0</v>
      </c>
      <c r="E61" s="232">
        <f>+[1]Bio!K18</f>
        <v>0</v>
      </c>
      <c r="F61" s="232">
        <f>+[1]Bio!L18</f>
        <v>0</v>
      </c>
      <c r="G61" s="232">
        <f>+[1]Bio!M18</f>
        <v>0</v>
      </c>
      <c r="H61" s="232">
        <f>+[1]Bio!N18</f>
        <v>0</v>
      </c>
      <c r="I61" s="232">
        <f>+[1]Bio!O18</f>
        <v>0</v>
      </c>
      <c r="J61" s="232">
        <f>+[1]Bio!P18</f>
        <v>0</v>
      </c>
      <c r="K61" s="232">
        <f>+[1]Bio!Q18</f>
        <v>0</v>
      </c>
      <c r="L61" s="237">
        <f>+[1]Bio!R18</f>
        <v>0</v>
      </c>
      <c r="M61" s="245"/>
      <c r="N61" s="245"/>
      <c r="O61" s="245"/>
    </row>
    <row r="62" spans="1:15" s="221" customFormat="1" ht="16.5" thickBot="1" x14ac:dyDescent="0.3">
      <c r="A62" s="227"/>
      <c r="B62" s="228" t="s">
        <v>35</v>
      </c>
      <c r="C62" s="229">
        <f>+[1]Bio!I19</f>
        <v>9</v>
      </c>
      <c r="D62" s="230">
        <f>+[1]Bio!J19</f>
        <v>1</v>
      </c>
      <c r="E62" s="230">
        <f>+[1]Bio!K19</f>
        <v>2</v>
      </c>
      <c r="F62" s="230">
        <f>+[1]Bio!L19</f>
        <v>1</v>
      </c>
      <c r="G62" s="230">
        <f>+[1]Bio!M19</f>
        <v>5</v>
      </c>
      <c r="H62" s="230">
        <f>+[1]Bio!N19</f>
        <v>0</v>
      </c>
      <c r="I62" s="230">
        <f>+[1]Bio!O19</f>
        <v>0</v>
      </c>
      <c r="J62" s="230">
        <f>+[1]Bio!P19</f>
        <v>0</v>
      </c>
      <c r="K62" s="230">
        <f>+[1]Bio!Q19</f>
        <v>0</v>
      </c>
      <c r="L62" s="231">
        <f>+[1]Bio!R19</f>
        <v>0</v>
      </c>
      <c r="M62" s="245"/>
      <c r="N62" s="245"/>
      <c r="O62" s="245"/>
    </row>
    <row r="63" spans="1:15" s="221" customFormat="1" ht="15.75" x14ac:dyDescent="0.25">
      <c r="A63" s="215" t="s">
        <v>44</v>
      </c>
      <c r="B63" s="216">
        <v>1</v>
      </c>
      <c r="C63" s="246">
        <f>+[1]Bio!I22</f>
        <v>5</v>
      </c>
      <c r="D63" s="247">
        <f>+[1]Bio!J22</f>
        <v>1</v>
      </c>
      <c r="E63" s="247">
        <f>+[1]Bio!K22</f>
        <v>2</v>
      </c>
      <c r="F63" s="247">
        <f>+[1]Bio!L22</f>
        <v>0</v>
      </c>
      <c r="G63" s="247">
        <f>+[1]Bio!M22</f>
        <v>2</v>
      </c>
      <c r="H63" s="247">
        <f>+[1]Bio!N22</f>
        <v>0</v>
      </c>
      <c r="I63" s="247">
        <f>+[1]Bio!O22</f>
        <v>0</v>
      </c>
      <c r="J63" s="247">
        <f>+[1]Bio!P22</f>
        <v>0</v>
      </c>
      <c r="K63" s="247">
        <f>+[1]Bio!Q22</f>
        <v>0</v>
      </c>
      <c r="L63" s="248">
        <f>+[1]Bio!R22</f>
        <v>0</v>
      </c>
      <c r="M63" s="245"/>
      <c r="N63" s="245"/>
      <c r="O63" s="245"/>
    </row>
    <row r="64" spans="1:15" s="221" customFormat="1" ht="15.75" x14ac:dyDescent="0.25">
      <c r="A64" s="222"/>
      <c r="B64" s="223">
        <v>2</v>
      </c>
      <c r="C64" s="249">
        <f>+[1]Bio!I23</f>
        <v>1</v>
      </c>
      <c r="D64" s="242">
        <f>+[1]Bio!J23</f>
        <v>1</v>
      </c>
      <c r="E64" s="242">
        <f>+[1]Bio!K23</f>
        <v>0</v>
      </c>
      <c r="F64" s="242">
        <f>+[1]Bio!L23</f>
        <v>0</v>
      </c>
      <c r="G64" s="242">
        <f>+[1]Bio!M23</f>
        <v>0</v>
      </c>
      <c r="H64" s="242">
        <f>+[1]Bio!N23</f>
        <v>0</v>
      </c>
      <c r="I64" s="242">
        <f>+[1]Bio!O23</f>
        <v>0</v>
      </c>
      <c r="J64" s="242">
        <f>+[1]Bio!P23</f>
        <v>0</v>
      </c>
      <c r="K64" s="242">
        <f>+[1]Bio!Q23</f>
        <v>0</v>
      </c>
      <c r="L64" s="250">
        <f>+[1]Bio!R23</f>
        <v>0</v>
      </c>
      <c r="M64" s="245"/>
      <c r="N64" s="245"/>
      <c r="O64" s="245"/>
    </row>
    <row r="65" spans="1:15" s="221" customFormat="1" ht="15.75" x14ac:dyDescent="0.25">
      <c r="A65" s="222"/>
      <c r="B65" s="223">
        <v>3</v>
      </c>
      <c r="C65" s="249">
        <f>+[1]Bio!I24</f>
        <v>1</v>
      </c>
      <c r="D65" s="242">
        <f>+[1]Bio!J24</f>
        <v>1</v>
      </c>
      <c r="E65" s="242">
        <f>+[1]Bio!K24</f>
        <v>0</v>
      </c>
      <c r="F65" s="242">
        <f>+[1]Bio!L24</f>
        <v>0</v>
      </c>
      <c r="G65" s="242">
        <f>+[1]Bio!M24</f>
        <v>0</v>
      </c>
      <c r="H65" s="242">
        <f>+[1]Bio!N24</f>
        <v>0</v>
      </c>
      <c r="I65" s="242">
        <f>+[1]Bio!O24</f>
        <v>0</v>
      </c>
      <c r="J65" s="242">
        <f>+[1]Bio!P24</f>
        <v>0</v>
      </c>
      <c r="K65" s="242">
        <f>+[1]Bio!Q24</f>
        <v>0</v>
      </c>
      <c r="L65" s="250">
        <f>+[1]Bio!R24</f>
        <v>0</v>
      </c>
      <c r="M65" s="245"/>
      <c r="N65" s="245"/>
      <c r="O65" s="245"/>
    </row>
    <row r="66" spans="1:15" s="221" customFormat="1" ht="15.75" x14ac:dyDescent="0.25">
      <c r="A66" s="222"/>
      <c r="B66" s="223">
        <v>4</v>
      </c>
      <c r="C66" s="249">
        <f>+[1]Bio!I25</f>
        <v>0</v>
      </c>
      <c r="D66" s="242">
        <f>+[1]Bio!J25</f>
        <v>0</v>
      </c>
      <c r="E66" s="242">
        <f>+[1]Bio!K25</f>
        <v>0</v>
      </c>
      <c r="F66" s="242">
        <f>+[1]Bio!L25</f>
        <v>0</v>
      </c>
      <c r="G66" s="242">
        <f>+[1]Bio!M25</f>
        <v>0</v>
      </c>
      <c r="H66" s="242">
        <f>+[1]Bio!N25</f>
        <v>0</v>
      </c>
      <c r="I66" s="242">
        <f>+[1]Bio!O25</f>
        <v>0</v>
      </c>
      <c r="J66" s="242">
        <f>+[1]Bio!P25</f>
        <v>0</v>
      </c>
      <c r="K66" s="242">
        <f>+[1]Bio!Q25</f>
        <v>0</v>
      </c>
      <c r="L66" s="250">
        <f>+[1]Bio!R25</f>
        <v>0</v>
      </c>
      <c r="M66" s="245"/>
      <c r="N66" s="245"/>
      <c r="O66" s="245"/>
    </row>
    <row r="67" spans="1:15" s="221" customFormat="1" ht="15.75" x14ac:dyDescent="0.25">
      <c r="A67" s="222"/>
      <c r="B67" s="223">
        <v>5</v>
      </c>
      <c r="C67" s="249">
        <f>+[1]Bio!I26</f>
        <v>0</v>
      </c>
      <c r="D67" s="242">
        <f>+[1]Bio!J26</f>
        <v>0</v>
      </c>
      <c r="E67" s="242">
        <f>+[1]Bio!K26</f>
        <v>0</v>
      </c>
      <c r="F67" s="242">
        <f>+[1]Bio!L26</f>
        <v>0</v>
      </c>
      <c r="G67" s="242">
        <f>+[1]Bio!M26</f>
        <v>0</v>
      </c>
      <c r="H67" s="242">
        <f>+[1]Bio!N26</f>
        <v>0</v>
      </c>
      <c r="I67" s="242">
        <f>+[1]Bio!O26</f>
        <v>0</v>
      </c>
      <c r="J67" s="242">
        <f>+[1]Bio!P26</f>
        <v>0</v>
      </c>
      <c r="K67" s="242">
        <f>+[1]Bio!Q26</f>
        <v>0</v>
      </c>
      <c r="L67" s="250">
        <f>+[1]Bio!R26</f>
        <v>0</v>
      </c>
      <c r="M67" s="245"/>
      <c r="N67" s="245"/>
      <c r="O67" s="245"/>
    </row>
    <row r="68" spans="1:15" s="221" customFormat="1" ht="16.5" thickBot="1" x14ac:dyDescent="0.3">
      <c r="A68" s="227"/>
      <c r="B68" s="228" t="s">
        <v>35</v>
      </c>
      <c r="C68" s="229">
        <f>+[1]Bio!I27</f>
        <v>7</v>
      </c>
      <c r="D68" s="230">
        <f>+[1]Bio!J27</f>
        <v>3</v>
      </c>
      <c r="E68" s="230">
        <f>+[1]Bio!K27</f>
        <v>2</v>
      </c>
      <c r="F68" s="230">
        <f>+[1]Bio!L27</f>
        <v>0</v>
      </c>
      <c r="G68" s="230">
        <f>+[1]Bio!M27</f>
        <v>2</v>
      </c>
      <c r="H68" s="230">
        <f>+[1]Bio!N27</f>
        <v>0</v>
      </c>
      <c r="I68" s="230">
        <f>+[1]Bio!O27</f>
        <v>0</v>
      </c>
      <c r="J68" s="230">
        <f>+[1]Bio!P27</f>
        <v>0</v>
      </c>
      <c r="K68" s="230">
        <f>+[1]Bio!Q27</f>
        <v>0</v>
      </c>
      <c r="L68" s="231">
        <f>+[1]Bio!R27</f>
        <v>0</v>
      </c>
      <c r="M68" s="245"/>
      <c r="N68" s="245"/>
      <c r="O68" s="245"/>
    </row>
    <row r="69" spans="1:15" s="221" customFormat="1" x14ac:dyDescent="0.25">
      <c r="A69" s="215" t="s">
        <v>45</v>
      </c>
      <c r="B69" s="216">
        <v>1</v>
      </c>
      <c r="C69" s="217">
        <f>+[1]IFAL!I20</f>
        <v>4</v>
      </c>
      <c r="D69" s="218">
        <f>+[1]IFAL!J20</f>
        <v>0</v>
      </c>
      <c r="E69" s="218">
        <f>+[1]IFAL!K20</f>
        <v>0</v>
      </c>
      <c r="F69" s="218">
        <f>+[1]IFAL!L20</f>
        <v>0</v>
      </c>
      <c r="G69" s="218">
        <f>+[1]IFAL!M20</f>
        <v>3</v>
      </c>
      <c r="H69" s="218">
        <f>+[1]IFAL!N20</f>
        <v>0</v>
      </c>
      <c r="I69" s="218">
        <f>+[1]IFAL!O20</f>
        <v>1</v>
      </c>
      <c r="J69" s="218">
        <f>+[1]IFAL!P20</f>
        <v>0</v>
      </c>
      <c r="K69" s="218">
        <f>+[1]IFAL!Q20</f>
        <v>0</v>
      </c>
      <c r="L69" s="236">
        <f>+[1]IFAL!R20</f>
        <v>0</v>
      </c>
      <c r="M69" s="251"/>
      <c r="N69" s="251"/>
      <c r="O69" s="251"/>
    </row>
    <row r="70" spans="1:15" s="221" customFormat="1" x14ac:dyDescent="0.25">
      <c r="A70" s="222"/>
      <c r="B70" s="223">
        <v>2</v>
      </c>
      <c r="C70" s="224">
        <f>+[1]IFAL!I21</f>
        <v>0</v>
      </c>
      <c r="D70" s="232">
        <f>+[1]IFAL!J21</f>
        <v>0</v>
      </c>
      <c r="E70" s="232">
        <f>+[1]IFAL!K21</f>
        <v>0</v>
      </c>
      <c r="F70" s="232">
        <f>+[1]IFAL!L21</f>
        <v>0</v>
      </c>
      <c r="G70" s="232">
        <f>+[1]IFAL!M21</f>
        <v>0</v>
      </c>
      <c r="H70" s="232">
        <f>+[1]IFAL!N21</f>
        <v>0</v>
      </c>
      <c r="I70" s="232">
        <f>+[1]IFAL!O21</f>
        <v>0</v>
      </c>
      <c r="J70" s="232">
        <f>+[1]IFAL!P21</f>
        <v>0</v>
      </c>
      <c r="K70" s="232">
        <f>+[1]IFAL!Q21</f>
        <v>0</v>
      </c>
      <c r="L70" s="237">
        <f>+[1]IFAL!R21</f>
        <v>0</v>
      </c>
      <c r="M70" s="251"/>
      <c r="N70" s="251"/>
      <c r="O70" s="251"/>
    </row>
    <row r="71" spans="1:15" s="221" customFormat="1" x14ac:dyDescent="0.25">
      <c r="A71" s="222"/>
      <c r="B71" s="223">
        <v>3</v>
      </c>
      <c r="C71" s="224">
        <f>+[1]IFAL!I22</f>
        <v>0</v>
      </c>
      <c r="D71" s="232">
        <f>+[1]IFAL!J22</f>
        <v>0</v>
      </c>
      <c r="E71" s="232">
        <f>+[1]IFAL!K22</f>
        <v>0</v>
      </c>
      <c r="F71" s="232">
        <f>+[1]IFAL!L22</f>
        <v>0</v>
      </c>
      <c r="G71" s="232">
        <f>+[1]IFAL!M22</f>
        <v>0</v>
      </c>
      <c r="H71" s="232">
        <f>+[1]IFAL!N22</f>
        <v>0</v>
      </c>
      <c r="I71" s="232">
        <f>+[1]IFAL!O22</f>
        <v>0</v>
      </c>
      <c r="J71" s="232">
        <f>+[1]IFAL!P22</f>
        <v>0</v>
      </c>
      <c r="K71" s="232">
        <f>+[1]IFAL!Q22</f>
        <v>0</v>
      </c>
      <c r="L71" s="237">
        <f>+[1]IFAL!R22</f>
        <v>0</v>
      </c>
      <c r="M71" s="251"/>
      <c r="N71" s="251"/>
      <c r="O71" s="251"/>
    </row>
    <row r="72" spans="1:15" s="221" customFormat="1" x14ac:dyDescent="0.25">
      <c r="A72" s="222"/>
      <c r="B72" s="223">
        <v>4</v>
      </c>
      <c r="C72" s="224">
        <f>+[1]IFAL!I23</f>
        <v>0</v>
      </c>
      <c r="D72" s="232">
        <f>+[1]IFAL!J23</f>
        <v>0</v>
      </c>
      <c r="E72" s="232">
        <f>+[1]IFAL!K23</f>
        <v>0</v>
      </c>
      <c r="F72" s="232">
        <f>+[1]IFAL!L23</f>
        <v>0</v>
      </c>
      <c r="G72" s="232">
        <f>+[1]IFAL!M23</f>
        <v>0</v>
      </c>
      <c r="H72" s="232">
        <f>+[1]IFAL!N23</f>
        <v>0</v>
      </c>
      <c r="I72" s="232">
        <f>+[1]IFAL!O23</f>
        <v>0</v>
      </c>
      <c r="J72" s="232">
        <f>+[1]IFAL!P23</f>
        <v>0</v>
      </c>
      <c r="K72" s="232">
        <f>+[1]IFAL!Q23</f>
        <v>0</v>
      </c>
      <c r="L72" s="237">
        <f>+[1]IFAL!R23</f>
        <v>0</v>
      </c>
      <c r="M72" s="251"/>
      <c r="N72" s="251"/>
      <c r="O72" s="251"/>
    </row>
    <row r="73" spans="1:15" s="221" customFormat="1" x14ac:dyDescent="0.25">
      <c r="A73" s="222"/>
      <c r="B73" s="223">
        <v>5</v>
      </c>
      <c r="C73" s="224">
        <f>+[1]IFAL!I24</f>
        <v>0</v>
      </c>
      <c r="D73" s="232">
        <f>+[1]IFAL!J24</f>
        <v>0</v>
      </c>
      <c r="E73" s="232">
        <f>+[1]IFAL!K24</f>
        <v>0</v>
      </c>
      <c r="F73" s="232">
        <f>+[1]IFAL!L24</f>
        <v>0</v>
      </c>
      <c r="G73" s="232">
        <f>+[1]IFAL!M24</f>
        <v>0</v>
      </c>
      <c r="H73" s="232">
        <f>+[1]IFAL!N24</f>
        <v>0</v>
      </c>
      <c r="I73" s="232">
        <f>+[1]IFAL!O24</f>
        <v>0</v>
      </c>
      <c r="J73" s="232">
        <f>+[1]IFAL!P24</f>
        <v>0</v>
      </c>
      <c r="K73" s="232">
        <f>+[1]IFAL!Q24</f>
        <v>0</v>
      </c>
      <c r="L73" s="237">
        <f>+[1]IFAL!R24</f>
        <v>0</v>
      </c>
      <c r="M73" s="251"/>
      <c r="N73" s="251"/>
      <c r="O73" s="251"/>
    </row>
    <row r="74" spans="1:15" s="221" customFormat="1" ht="15.75" thickBot="1" x14ac:dyDescent="0.3">
      <c r="A74" s="227"/>
      <c r="B74" s="228" t="s">
        <v>35</v>
      </c>
      <c r="C74" s="229">
        <f>+[1]IFAL!I25</f>
        <v>4</v>
      </c>
      <c r="D74" s="230">
        <f>+[1]IFAL!J25</f>
        <v>0</v>
      </c>
      <c r="E74" s="230">
        <f>+[1]IFAL!K25</f>
        <v>0</v>
      </c>
      <c r="F74" s="230">
        <f>+[1]IFAL!L25</f>
        <v>0</v>
      </c>
      <c r="G74" s="230">
        <f>+[1]IFAL!M25</f>
        <v>3</v>
      </c>
      <c r="H74" s="230">
        <f>+[1]IFAL!N25</f>
        <v>0</v>
      </c>
      <c r="I74" s="230">
        <f>+[1]IFAL!O25</f>
        <v>1</v>
      </c>
      <c r="J74" s="230">
        <f>+[1]IFAL!P25</f>
        <v>0</v>
      </c>
      <c r="K74" s="230">
        <f>+[1]IFAL!Q25</f>
        <v>0</v>
      </c>
      <c r="L74" s="231">
        <f>+[1]IFAL!R25</f>
        <v>0</v>
      </c>
      <c r="M74" s="251"/>
      <c r="N74" s="251"/>
      <c r="O74" s="251"/>
    </row>
    <row r="75" spans="1:15" s="221" customFormat="1" x14ac:dyDescent="0.25">
      <c r="A75" s="215" t="s">
        <v>46</v>
      </c>
      <c r="B75" s="216">
        <v>1</v>
      </c>
      <c r="C75" s="232">
        <f>+[1]IFAL!I28</f>
        <v>7</v>
      </c>
      <c r="D75" s="232">
        <f>+[1]IFAL!J28</f>
        <v>5</v>
      </c>
      <c r="E75" s="232">
        <f>+[1]IFAL!K28</f>
        <v>0</v>
      </c>
      <c r="F75" s="232">
        <f>+[1]IFAL!L28</f>
        <v>0</v>
      </c>
      <c r="G75" s="232">
        <f>+[1]IFAL!M28</f>
        <v>0</v>
      </c>
      <c r="H75" s="232">
        <f>+[1]IFAL!N28</f>
        <v>0</v>
      </c>
      <c r="I75" s="232">
        <f>+[1]IFAL!O28</f>
        <v>1</v>
      </c>
      <c r="J75" s="232">
        <f>+[1]IFAL!P28</f>
        <v>1</v>
      </c>
      <c r="K75" s="232">
        <f>+[1]IFAL!Q28</f>
        <v>0</v>
      </c>
      <c r="L75" s="232">
        <f>+[1]IFAL!R28</f>
        <v>0</v>
      </c>
      <c r="M75" s="251"/>
      <c r="N75" s="251"/>
      <c r="O75" s="251"/>
    </row>
    <row r="76" spans="1:15" s="221" customFormat="1" x14ac:dyDescent="0.25">
      <c r="A76" s="222"/>
      <c r="B76" s="223">
        <v>2</v>
      </c>
      <c r="C76" s="232">
        <f>+[1]IFAL!I29</f>
        <v>2</v>
      </c>
      <c r="D76" s="232">
        <f>+[1]IFAL!J29</f>
        <v>1</v>
      </c>
      <c r="E76" s="232">
        <f>+[1]IFAL!K29</f>
        <v>1</v>
      </c>
      <c r="F76" s="232">
        <f>+[1]IFAL!L29</f>
        <v>0</v>
      </c>
      <c r="G76" s="232">
        <f>+[1]IFAL!M29</f>
        <v>0</v>
      </c>
      <c r="H76" s="232">
        <f>+[1]IFAL!N29</f>
        <v>0</v>
      </c>
      <c r="I76" s="232">
        <f>+[1]IFAL!O29</f>
        <v>0</v>
      </c>
      <c r="J76" s="232">
        <f>+[1]IFAL!P29</f>
        <v>0</v>
      </c>
      <c r="K76" s="232">
        <f>+[1]IFAL!Q29</f>
        <v>0</v>
      </c>
      <c r="L76" s="232">
        <f>+[1]IFAL!R29</f>
        <v>0</v>
      </c>
      <c r="M76" s="251"/>
      <c r="N76" s="251"/>
      <c r="O76" s="251"/>
    </row>
    <row r="77" spans="1:15" s="221" customFormat="1" x14ac:dyDescent="0.25">
      <c r="A77" s="222"/>
      <c r="B77" s="223">
        <v>3</v>
      </c>
      <c r="C77" s="232">
        <f>+[1]IFAL!I30</f>
        <v>2</v>
      </c>
      <c r="D77" s="232">
        <f>+[1]IFAL!J30</f>
        <v>2</v>
      </c>
      <c r="E77" s="232">
        <f>+[1]IFAL!K30</f>
        <v>0</v>
      </c>
      <c r="F77" s="232">
        <f>+[1]IFAL!L30</f>
        <v>0</v>
      </c>
      <c r="G77" s="232">
        <f>+[1]IFAL!M30</f>
        <v>0</v>
      </c>
      <c r="H77" s="232">
        <f>+[1]IFAL!N30</f>
        <v>0</v>
      </c>
      <c r="I77" s="232">
        <f>+[1]IFAL!O30</f>
        <v>0</v>
      </c>
      <c r="J77" s="232">
        <f>+[1]IFAL!P30</f>
        <v>0</v>
      </c>
      <c r="K77" s="232">
        <f>+[1]IFAL!Q30</f>
        <v>0</v>
      </c>
      <c r="L77" s="232">
        <f>+[1]IFAL!R30</f>
        <v>0</v>
      </c>
      <c r="M77" s="251"/>
      <c r="N77" s="251"/>
      <c r="O77" s="251"/>
    </row>
    <row r="78" spans="1:15" s="221" customFormat="1" x14ac:dyDescent="0.25">
      <c r="A78" s="222"/>
      <c r="B78" s="223">
        <v>4</v>
      </c>
      <c r="C78" s="232">
        <f>+[1]IFAL!I31</f>
        <v>1</v>
      </c>
      <c r="D78" s="232">
        <f>+[1]IFAL!J31</f>
        <v>0</v>
      </c>
      <c r="E78" s="232">
        <f>+[1]IFAL!K31</f>
        <v>0</v>
      </c>
      <c r="F78" s="232">
        <f>+[1]IFAL!L31</f>
        <v>0</v>
      </c>
      <c r="G78" s="232">
        <f>+[1]IFAL!M31</f>
        <v>0</v>
      </c>
      <c r="H78" s="232">
        <f>+[1]IFAL!N31</f>
        <v>1</v>
      </c>
      <c r="I78" s="232">
        <f>+[1]IFAL!O31</f>
        <v>0</v>
      </c>
      <c r="J78" s="232">
        <f>+[1]IFAL!P31</f>
        <v>0</v>
      </c>
      <c r="K78" s="232">
        <f>+[1]IFAL!Q31</f>
        <v>0</v>
      </c>
      <c r="L78" s="232">
        <f>+[1]IFAL!R31</f>
        <v>0</v>
      </c>
      <c r="M78" s="251"/>
      <c r="N78" s="251"/>
      <c r="O78" s="251"/>
    </row>
    <row r="79" spans="1:15" s="221" customFormat="1" x14ac:dyDescent="0.25">
      <c r="A79" s="222"/>
      <c r="B79" s="223">
        <v>5</v>
      </c>
      <c r="C79" s="232">
        <f>+[1]IFAL!I32</f>
        <v>0</v>
      </c>
      <c r="D79" s="232">
        <f>+[1]IFAL!J32</f>
        <v>0</v>
      </c>
      <c r="E79" s="232">
        <f>+[1]IFAL!K32</f>
        <v>0</v>
      </c>
      <c r="F79" s="232">
        <f>+[1]IFAL!L32</f>
        <v>0</v>
      </c>
      <c r="G79" s="232">
        <f>+[1]IFAL!M32</f>
        <v>0</v>
      </c>
      <c r="H79" s="232">
        <f>+[1]IFAL!N32</f>
        <v>0</v>
      </c>
      <c r="I79" s="232">
        <f>+[1]IFAL!O32</f>
        <v>0</v>
      </c>
      <c r="J79" s="232">
        <f>+[1]IFAL!P32</f>
        <v>0</v>
      </c>
      <c r="K79" s="232">
        <f>+[1]IFAL!Q32</f>
        <v>0</v>
      </c>
      <c r="L79" s="232">
        <f>+[1]IFAL!R32</f>
        <v>0</v>
      </c>
      <c r="M79" s="251"/>
      <c r="N79" s="251"/>
      <c r="O79" s="251"/>
    </row>
    <row r="80" spans="1:15" s="221" customFormat="1" ht="15.75" thickBot="1" x14ac:dyDescent="0.3">
      <c r="A80" s="227"/>
      <c r="B80" s="228" t="s">
        <v>35</v>
      </c>
      <c r="C80" s="242">
        <f>+[1]IFAL!I33</f>
        <v>12</v>
      </c>
      <c r="D80" s="242">
        <f>+[1]IFAL!J33</f>
        <v>8</v>
      </c>
      <c r="E80" s="242">
        <f>+[1]IFAL!K33</f>
        <v>1</v>
      </c>
      <c r="F80" s="242">
        <f>+[1]IFAL!L33</f>
        <v>0</v>
      </c>
      <c r="G80" s="242">
        <f>+[1]IFAL!M33</f>
        <v>0</v>
      </c>
      <c r="H80" s="242">
        <f>+[1]IFAL!N33</f>
        <v>1</v>
      </c>
      <c r="I80" s="242">
        <f>+[1]IFAL!O33</f>
        <v>1</v>
      </c>
      <c r="J80" s="242">
        <f>+[1]IFAL!P33</f>
        <v>1</v>
      </c>
      <c r="K80" s="242">
        <f>+[1]IFAL!Q33</f>
        <v>0</v>
      </c>
      <c r="L80" s="242">
        <f>+[1]IFAL!R33</f>
        <v>0</v>
      </c>
      <c r="M80" s="251"/>
      <c r="N80" s="251"/>
      <c r="O80" s="251"/>
    </row>
    <row r="81" spans="1:15" s="1" customFormat="1" x14ac:dyDescent="0.25">
      <c r="A81" s="207" t="s">
        <v>47</v>
      </c>
      <c r="B81" s="252">
        <v>1</v>
      </c>
      <c r="C81" s="253">
        <f>+C75+C69+C63+C57+C51+C45+C39+C33+C27+C21+C15</f>
        <v>56</v>
      </c>
      <c r="D81" s="253">
        <f t="shared" ref="D81:L81" si="4">+D75+D69+D63+D57+D51+D45+D39+D33+D27+D21+D15</f>
        <v>17</v>
      </c>
      <c r="E81" s="253">
        <f t="shared" si="4"/>
        <v>11</v>
      </c>
      <c r="F81" s="253">
        <f t="shared" si="4"/>
        <v>0</v>
      </c>
      <c r="G81" s="253">
        <f t="shared" si="4"/>
        <v>21</v>
      </c>
      <c r="H81" s="253">
        <f t="shared" si="4"/>
        <v>0</v>
      </c>
      <c r="I81" s="253">
        <f t="shared" si="4"/>
        <v>2</v>
      </c>
      <c r="J81" s="253">
        <f t="shared" si="4"/>
        <v>3</v>
      </c>
      <c r="K81" s="253">
        <f t="shared" si="4"/>
        <v>0</v>
      </c>
      <c r="L81" s="253">
        <f t="shared" si="4"/>
        <v>0</v>
      </c>
      <c r="M81" s="254"/>
      <c r="N81" s="254"/>
      <c r="O81" s="254"/>
    </row>
    <row r="82" spans="1:15" s="1" customFormat="1" x14ac:dyDescent="0.25">
      <c r="A82" s="255"/>
      <c r="B82" s="256">
        <v>2</v>
      </c>
      <c r="C82" s="257">
        <f t="shared" ref="C82:L86" si="5">+C76+C70+C64+C58+C52+C46+C40+C34+C28+C22+C16</f>
        <v>13</v>
      </c>
      <c r="D82" s="258">
        <f t="shared" si="5"/>
        <v>6</v>
      </c>
      <c r="E82" s="258">
        <f t="shared" si="5"/>
        <v>2</v>
      </c>
      <c r="F82" s="258">
        <f t="shared" si="5"/>
        <v>0</v>
      </c>
      <c r="G82" s="258">
        <f t="shared" si="5"/>
        <v>3</v>
      </c>
      <c r="H82" s="258">
        <f t="shared" si="5"/>
        <v>0</v>
      </c>
      <c r="I82" s="258">
        <f t="shared" si="5"/>
        <v>0</v>
      </c>
      <c r="J82" s="258">
        <f t="shared" si="5"/>
        <v>2</v>
      </c>
      <c r="K82" s="258">
        <f t="shared" si="5"/>
        <v>0</v>
      </c>
      <c r="L82" s="259">
        <f t="shared" si="5"/>
        <v>0</v>
      </c>
      <c r="M82" s="254"/>
      <c r="N82" s="254"/>
      <c r="O82" s="254"/>
    </row>
    <row r="83" spans="1:15" s="1" customFormat="1" x14ac:dyDescent="0.25">
      <c r="A83" s="260"/>
      <c r="B83" s="256">
        <v>3</v>
      </c>
      <c r="C83" s="257">
        <f t="shared" si="5"/>
        <v>12</v>
      </c>
      <c r="D83" s="258">
        <f t="shared" si="5"/>
        <v>5</v>
      </c>
      <c r="E83" s="258">
        <f t="shared" si="5"/>
        <v>0</v>
      </c>
      <c r="F83" s="258">
        <f t="shared" si="5"/>
        <v>1</v>
      </c>
      <c r="G83" s="258">
        <f t="shared" si="5"/>
        <v>5</v>
      </c>
      <c r="H83" s="258">
        <f t="shared" si="5"/>
        <v>0</v>
      </c>
      <c r="I83" s="258">
        <f t="shared" si="5"/>
        <v>0</v>
      </c>
      <c r="J83" s="258">
        <f t="shared" si="5"/>
        <v>0</v>
      </c>
      <c r="K83" s="258">
        <f t="shared" si="5"/>
        <v>0</v>
      </c>
      <c r="L83" s="259">
        <f t="shared" si="5"/>
        <v>0</v>
      </c>
      <c r="M83" s="254"/>
      <c r="N83" s="254"/>
      <c r="O83" s="254"/>
    </row>
    <row r="84" spans="1:15" s="1" customFormat="1" x14ac:dyDescent="0.25">
      <c r="A84" s="260"/>
      <c r="B84" s="256">
        <v>4</v>
      </c>
      <c r="C84" s="257">
        <f t="shared" si="5"/>
        <v>2</v>
      </c>
      <c r="D84" s="258">
        <f t="shared" si="5"/>
        <v>1</v>
      </c>
      <c r="E84" s="258">
        <f t="shared" si="5"/>
        <v>0</v>
      </c>
      <c r="F84" s="258">
        <f t="shared" si="5"/>
        <v>0</v>
      </c>
      <c r="G84" s="258">
        <f t="shared" si="5"/>
        <v>0</v>
      </c>
      <c r="H84" s="258">
        <f t="shared" si="5"/>
        <v>1</v>
      </c>
      <c r="I84" s="258">
        <f t="shared" si="5"/>
        <v>0</v>
      </c>
      <c r="J84" s="258">
        <f t="shared" si="5"/>
        <v>0</v>
      </c>
      <c r="K84" s="258">
        <f t="shared" si="5"/>
        <v>0</v>
      </c>
      <c r="L84" s="259">
        <f t="shared" si="5"/>
        <v>0</v>
      </c>
      <c r="M84" s="254"/>
      <c r="N84" s="254"/>
      <c r="O84" s="254"/>
    </row>
    <row r="85" spans="1:15" s="1" customFormat="1" x14ac:dyDescent="0.25">
      <c r="A85" s="261"/>
      <c r="B85" s="256">
        <v>5</v>
      </c>
      <c r="C85" s="257">
        <f t="shared" si="5"/>
        <v>3</v>
      </c>
      <c r="D85" s="258">
        <f t="shared" si="5"/>
        <v>0</v>
      </c>
      <c r="E85" s="258">
        <f t="shared" si="5"/>
        <v>0</v>
      </c>
      <c r="F85" s="258">
        <f t="shared" si="5"/>
        <v>0</v>
      </c>
      <c r="G85" s="258">
        <f t="shared" si="5"/>
        <v>0</v>
      </c>
      <c r="H85" s="258">
        <f t="shared" si="5"/>
        <v>0</v>
      </c>
      <c r="I85" s="258">
        <f t="shared" si="5"/>
        <v>0</v>
      </c>
      <c r="J85" s="258">
        <f t="shared" si="5"/>
        <v>3</v>
      </c>
      <c r="K85" s="258">
        <f t="shared" si="5"/>
        <v>0</v>
      </c>
      <c r="L85" s="259">
        <f t="shared" si="5"/>
        <v>0</v>
      </c>
      <c r="M85" s="254"/>
      <c r="N85" s="254"/>
      <c r="O85" s="254"/>
    </row>
    <row r="86" spans="1:15" s="1" customFormat="1" ht="15.75" thickBot="1" x14ac:dyDescent="0.3">
      <c r="A86" s="262"/>
      <c r="B86" s="263" t="s">
        <v>35</v>
      </c>
      <c r="C86" s="264">
        <f t="shared" si="5"/>
        <v>86</v>
      </c>
      <c r="D86" s="264">
        <f t="shared" si="5"/>
        <v>29</v>
      </c>
      <c r="E86" s="264">
        <f t="shared" si="5"/>
        <v>13</v>
      </c>
      <c r="F86" s="264">
        <f t="shared" si="5"/>
        <v>1</v>
      </c>
      <c r="G86" s="264">
        <f t="shared" si="5"/>
        <v>29</v>
      </c>
      <c r="H86" s="264">
        <f t="shared" si="5"/>
        <v>1</v>
      </c>
      <c r="I86" s="264">
        <f t="shared" si="5"/>
        <v>2</v>
      </c>
      <c r="J86" s="264">
        <f t="shared" si="5"/>
        <v>8</v>
      </c>
      <c r="K86" s="264">
        <f t="shared" si="5"/>
        <v>0</v>
      </c>
      <c r="L86" s="264">
        <f t="shared" si="5"/>
        <v>0</v>
      </c>
      <c r="M86" s="254"/>
      <c r="N86" s="254"/>
      <c r="O86" s="254"/>
    </row>
    <row r="87" spans="1:15" s="221" customFormat="1" x14ac:dyDescent="0.25">
      <c r="A87" s="265" t="s">
        <v>48</v>
      </c>
      <c r="B87" s="244">
        <v>1</v>
      </c>
      <c r="C87" s="232">
        <f>+[1]Turismo!I20</f>
        <v>2</v>
      </c>
      <c r="D87" s="232">
        <f>+[1]Turismo!J20</f>
        <v>1</v>
      </c>
      <c r="E87" s="232">
        <f>+[1]Turismo!K20</f>
        <v>0</v>
      </c>
      <c r="F87" s="232">
        <f>+[1]Turismo!L20</f>
        <v>0</v>
      </c>
      <c r="G87" s="232">
        <f>+[1]Turismo!M20</f>
        <v>0</v>
      </c>
      <c r="H87" s="232">
        <f>+[1]Turismo!N20</f>
        <v>0</v>
      </c>
      <c r="I87" s="232">
        <f>+[1]Turismo!O20</f>
        <v>0</v>
      </c>
      <c r="J87" s="232">
        <f>+[1]Turismo!P20</f>
        <v>0</v>
      </c>
      <c r="K87" s="232">
        <f>+[1]Turismo!Q20</f>
        <v>1</v>
      </c>
      <c r="L87" s="232">
        <f>+[1]Turismo!R20</f>
        <v>0</v>
      </c>
      <c r="M87" s="251"/>
      <c r="N87" s="251"/>
      <c r="O87" s="251"/>
    </row>
    <row r="88" spans="1:15" s="221" customFormat="1" x14ac:dyDescent="0.25">
      <c r="A88" s="222"/>
      <c r="B88" s="223">
        <v>2</v>
      </c>
      <c r="C88" s="232">
        <f>+[1]Turismo!I21</f>
        <v>2</v>
      </c>
      <c r="D88" s="232">
        <f>+[1]Turismo!J21</f>
        <v>2</v>
      </c>
      <c r="E88" s="232">
        <f>+[1]Turismo!K21</f>
        <v>0</v>
      </c>
      <c r="F88" s="232">
        <f>+[1]Turismo!L21</f>
        <v>0</v>
      </c>
      <c r="G88" s="232">
        <f>+[1]Turismo!M21</f>
        <v>0</v>
      </c>
      <c r="H88" s="232">
        <f>+[1]Turismo!N21</f>
        <v>0</v>
      </c>
      <c r="I88" s="232">
        <f>+[1]Turismo!O21</f>
        <v>0</v>
      </c>
      <c r="J88" s="232">
        <f>+[1]Turismo!P21</f>
        <v>0</v>
      </c>
      <c r="K88" s="232">
        <f>+[1]Turismo!Q21</f>
        <v>0</v>
      </c>
      <c r="L88" s="232">
        <f>+[1]Turismo!R21</f>
        <v>0</v>
      </c>
      <c r="M88" s="251"/>
      <c r="N88" s="251"/>
      <c r="O88" s="251"/>
    </row>
    <row r="89" spans="1:15" s="221" customFormat="1" x14ac:dyDescent="0.25">
      <c r="A89" s="222"/>
      <c r="B89" s="223">
        <v>3</v>
      </c>
      <c r="C89" s="232">
        <f>+[1]Turismo!I22</f>
        <v>0</v>
      </c>
      <c r="D89" s="232">
        <f>+[1]Turismo!J22</f>
        <v>0</v>
      </c>
      <c r="E89" s="232">
        <f>+[1]Turismo!K22</f>
        <v>0</v>
      </c>
      <c r="F89" s="232">
        <f>+[1]Turismo!L22</f>
        <v>0</v>
      </c>
      <c r="G89" s="232">
        <f>+[1]Turismo!M22</f>
        <v>0</v>
      </c>
      <c r="H89" s="232">
        <f>+[1]Turismo!N22</f>
        <v>0</v>
      </c>
      <c r="I89" s="232">
        <f>+[1]Turismo!O22</f>
        <v>0</v>
      </c>
      <c r="J89" s="232">
        <f>+[1]Turismo!P22</f>
        <v>0</v>
      </c>
      <c r="K89" s="232">
        <f>+[1]Turismo!Q22</f>
        <v>0</v>
      </c>
      <c r="L89" s="232">
        <f>+[1]Turismo!R22</f>
        <v>0</v>
      </c>
      <c r="M89" s="251"/>
      <c r="N89" s="251"/>
      <c r="O89" s="251"/>
    </row>
    <row r="90" spans="1:15" s="221" customFormat="1" x14ac:dyDescent="0.25">
      <c r="A90" s="222"/>
      <c r="B90" s="223">
        <v>4</v>
      </c>
      <c r="C90" s="232">
        <f>+[1]Turismo!I23</f>
        <v>0</v>
      </c>
      <c r="D90" s="232">
        <f>+[1]Turismo!J23</f>
        <v>0</v>
      </c>
      <c r="E90" s="232">
        <f>+[1]Turismo!K23</f>
        <v>0</v>
      </c>
      <c r="F90" s="232">
        <f>+[1]Turismo!L23</f>
        <v>0</v>
      </c>
      <c r="G90" s="232">
        <f>+[1]Turismo!M23</f>
        <v>0</v>
      </c>
      <c r="H90" s="232">
        <f>+[1]Turismo!N23</f>
        <v>0</v>
      </c>
      <c r="I90" s="232">
        <f>+[1]Turismo!O23</f>
        <v>0</v>
      </c>
      <c r="J90" s="232">
        <f>+[1]Turismo!P23</f>
        <v>0</v>
      </c>
      <c r="K90" s="232">
        <f>+[1]Turismo!Q23</f>
        <v>0</v>
      </c>
      <c r="L90" s="232">
        <f>+[1]Turismo!R23</f>
        <v>0</v>
      </c>
      <c r="M90" s="251"/>
      <c r="N90" s="251"/>
      <c r="O90" s="251"/>
    </row>
    <row r="91" spans="1:15" s="221" customFormat="1" x14ac:dyDescent="0.25">
      <c r="A91" s="233"/>
      <c r="B91" s="223">
        <v>5</v>
      </c>
      <c r="C91" s="232">
        <f>+[1]Turismo!I24</f>
        <v>2</v>
      </c>
      <c r="D91" s="232">
        <f>+[1]Turismo!J24</f>
        <v>2</v>
      </c>
      <c r="E91" s="232">
        <f>+[1]Turismo!K24</f>
        <v>0</v>
      </c>
      <c r="F91" s="232">
        <f>+[1]Turismo!L24</f>
        <v>0</v>
      </c>
      <c r="G91" s="232">
        <f>+[1]Turismo!M24</f>
        <v>0</v>
      </c>
      <c r="H91" s="232">
        <f>+[1]Turismo!N24</f>
        <v>0</v>
      </c>
      <c r="I91" s="232">
        <f>+[1]Turismo!O24</f>
        <v>0</v>
      </c>
      <c r="J91" s="232">
        <f>+[1]Turismo!P24</f>
        <v>0</v>
      </c>
      <c r="K91" s="232">
        <f>+[1]Turismo!Q24</f>
        <v>0</v>
      </c>
      <c r="L91" s="232">
        <f>+[1]Turismo!R24</f>
        <v>0</v>
      </c>
      <c r="M91" s="251"/>
      <c r="N91" s="251"/>
      <c r="O91" s="251"/>
    </row>
    <row r="92" spans="1:15" s="221" customFormat="1" ht="15.75" thickBot="1" x14ac:dyDescent="0.3">
      <c r="A92" s="266"/>
      <c r="B92" s="267" t="s">
        <v>35</v>
      </c>
      <c r="C92" s="242">
        <f>+[1]Turismo!I25</f>
        <v>6</v>
      </c>
      <c r="D92" s="242">
        <f>+[1]Turismo!J25</f>
        <v>5</v>
      </c>
      <c r="E92" s="242">
        <f>+[1]Turismo!K25</f>
        <v>0</v>
      </c>
      <c r="F92" s="242">
        <f>+[1]Turismo!L25</f>
        <v>0</v>
      </c>
      <c r="G92" s="242">
        <f>+[1]Turismo!M25</f>
        <v>0</v>
      </c>
      <c r="H92" s="242">
        <f>+[1]Turismo!N25</f>
        <v>0</v>
      </c>
      <c r="I92" s="242">
        <f>+[1]Turismo!O25</f>
        <v>0</v>
      </c>
      <c r="J92" s="242">
        <f>+[1]Turismo!P25</f>
        <v>0</v>
      </c>
      <c r="K92" s="242">
        <f>+[1]Turismo!Q25</f>
        <v>1</v>
      </c>
      <c r="L92" s="242">
        <f>+[1]Turismo!R25</f>
        <v>0</v>
      </c>
      <c r="M92" s="251"/>
      <c r="N92" s="251"/>
      <c r="O92" s="251"/>
    </row>
    <row r="93" spans="1:15" s="221" customFormat="1" x14ac:dyDescent="0.25">
      <c r="A93" s="215" t="s">
        <v>49</v>
      </c>
      <c r="B93" s="216">
        <v>1</v>
      </c>
      <c r="C93" s="218">
        <f>+[1]Ekonomia!I20</f>
        <v>20</v>
      </c>
      <c r="D93" s="218">
        <f>+[1]Ekonomia!J20</f>
        <v>2</v>
      </c>
      <c r="E93" s="218">
        <f>+[1]Ekonomia!K20</f>
        <v>9</v>
      </c>
      <c r="F93" s="218">
        <f>+[1]Ekonomia!L20</f>
        <v>6</v>
      </c>
      <c r="G93" s="218">
        <f>+[1]Ekonomia!M20</f>
        <v>3</v>
      </c>
      <c r="H93" s="218">
        <f>+[1]Ekonomia!N20</f>
        <v>0</v>
      </c>
      <c r="I93" s="218">
        <f>+[1]Ekonomia!O20</f>
        <v>0</v>
      </c>
      <c r="J93" s="218">
        <f>+[1]Ekonomia!P20</f>
        <v>0</v>
      </c>
      <c r="K93" s="218">
        <f>+[1]Ekonomia!Q20</f>
        <v>0</v>
      </c>
      <c r="L93" s="218">
        <f>+[1]Ekonomia!R20</f>
        <v>0</v>
      </c>
      <c r="M93" s="251"/>
      <c r="N93" s="251"/>
      <c r="O93" s="251"/>
    </row>
    <row r="94" spans="1:15" s="221" customFormat="1" x14ac:dyDescent="0.25">
      <c r="A94" s="222"/>
      <c r="B94" s="223">
        <v>2</v>
      </c>
      <c r="C94" s="232">
        <f>+[1]Ekonomia!I21</f>
        <v>1</v>
      </c>
      <c r="D94" s="239">
        <f>+[1]Ekonomia!J21</f>
        <v>1</v>
      </c>
      <c r="E94" s="239">
        <f>+[1]Ekonomia!K21</f>
        <v>0</v>
      </c>
      <c r="F94" s="239">
        <f>+[1]Ekonomia!L21</f>
        <v>0</v>
      </c>
      <c r="G94" s="239">
        <f>+[1]Ekonomia!M21</f>
        <v>0</v>
      </c>
      <c r="H94" s="239">
        <f>+[1]Ekonomia!N21</f>
        <v>0</v>
      </c>
      <c r="I94" s="239">
        <f>+[1]Ekonomia!O21</f>
        <v>0</v>
      </c>
      <c r="J94" s="239">
        <f>+[1]Ekonomia!P21</f>
        <v>0</v>
      </c>
      <c r="K94" s="239">
        <f>+[1]Ekonomia!Q21</f>
        <v>0</v>
      </c>
      <c r="L94" s="226">
        <f>+[1]Ekonomia!R21</f>
        <v>0</v>
      </c>
      <c r="M94" s="251"/>
      <c r="N94" s="251"/>
      <c r="O94" s="251"/>
    </row>
    <row r="95" spans="1:15" s="221" customFormat="1" x14ac:dyDescent="0.25">
      <c r="A95" s="222"/>
      <c r="B95" s="223">
        <v>3</v>
      </c>
      <c r="C95" s="232">
        <f>+[1]Ekonomia!I22</f>
        <v>2</v>
      </c>
      <c r="D95" s="239">
        <f>+[1]Ekonomia!J22</f>
        <v>0</v>
      </c>
      <c r="E95" s="239">
        <f>+[1]Ekonomia!K22</f>
        <v>0</v>
      </c>
      <c r="F95" s="239">
        <f>+[1]Ekonomia!L22</f>
        <v>0</v>
      </c>
      <c r="G95" s="239">
        <f>+[1]Ekonomia!M22</f>
        <v>1</v>
      </c>
      <c r="H95" s="239">
        <f>+[1]Ekonomia!N22</f>
        <v>1</v>
      </c>
      <c r="I95" s="239">
        <f>+[1]Ekonomia!O22</f>
        <v>0</v>
      </c>
      <c r="J95" s="239">
        <f>+[1]Ekonomia!P22</f>
        <v>0</v>
      </c>
      <c r="K95" s="239">
        <f>+[1]Ekonomia!Q22</f>
        <v>0</v>
      </c>
      <c r="L95" s="226">
        <f>+[1]Ekonomia!R22</f>
        <v>0</v>
      </c>
      <c r="M95" s="251"/>
      <c r="N95" s="251"/>
      <c r="O95" s="251"/>
    </row>
    <row r="96" spans="1:15" s="221" customFormat="1" x14ac:dyDescent="0.25">
      <c r="A96" s="222"/>
      <c r="B96" s="223">
        <v>4</v>
      </c>
      <c r="C96" s="232">
        <f>+[1]Ekonomia!I23</f>
        <v>3</v>
      </c>
      <c r="D96" s="239">
        <f>+[1]Ekonomia!J23</f>
        <v>0</v>
      </c>
      <c r="E96" s="239">
        <f>+[1]Ekonomia!K23</f>
        <v>0</v>
      </c>
      <c r="F96" s="239">
        <f>+[1]Ekonomia!L23</f>
        <v>0</v>
      </c>
      <c r="G96" s="239">
        <f>+[1]Ekonomia!M23</f>
        <v>2</v>
      </c>
      <c r="H96" s="239">
        <f>+[1]Ekonomia!N23</f>
        <v>1</v>
      </c>
      <c r="I96" s="239">
        <f>+[1]Ekonomia!O23</f>
        <v>0</v>
      </c>
      <c r="J96" s="239">
        <f>+[1]Ekonomia!P23</f>
        <v>0</v>
      </c>
      <c r="K96" s="239">
        <f>+[1]Ekonomia!Q23</f>
        <v>0</v>
      </c>
      <c r="L96" s="226">
        <f>+[1]Ekonomia!R23</f>
        <v>0</v>
      </c>
      <c r="M96" s="251"/>
      <c r="N96" s="251"/>
      <c r="O96" s="251"/>
    </row>
    <row r="97" spans="1:15" s="221" customFormat="1" x14ac:dyDescent="0.25">
      <c r="A97" s="222"/>
      <c r="B97" s="223">
        <v>5</v>
      </c>
      <c r="C97" s="232">
        <f>+[1]Ekonomia!I24</f>
        <v>1</v>
      </c>
      <c r="D97" s="239">
        <f>+[1]Ekonomia!J24</f>
        <v>0</v>
      </c>
      <c r="E97" s="239">
        <f>+[1]Ekonomia!K24</f>
        <v>0</v>
      </c>
      <c r="F97" s="239">
        <f>+[1]Ekonomia!L24</f>
        <v>0</v>
      </c>
      <c r="G97" s="239">
        <f>+[1]Ekonomia!M24</f>
        <v>1</v>
      </c>
      <c r="H97" s="239">
        <f>+[1]Ekonomia!N24</f>
        <v>0</v>
      </c>
      <c r="I97" s="239">
        <f>+[1]Ekonomia!O24</f>
        <v>0</v>
      </c>
      <c r="J97" s="239">
        <f>+[1]Ekonomia!P24</f>
        <v>0</v>
      </c>
      <c r="K97" s="239">
        <f>+[1]Ekonomia!Q24</f>
        <v>0</v>
      </c>
      <c r="L97" s="226">
        <f>+[1]Ekonomia!R24</f>
        <v>0</v>
      </c>
      <c r="M97" s="251"/>
      <c r="N97" s="251"/>
      <c r="O97" s="251"/>
    </row>
    <row r="98" spans="1:15" s="221" customFormat="1" ht="15.75" thickBot="1" x14ac:dyDescent="0.3">
      <c r="A98" s="227"/>
      <c r="B98" s="228" t="s">
        <v>35</v>
      </c>
      <c r="C98" s="235">
        <f>+[1]Ekonomia!I25</f>
        <v>27</v>
      </c>
      <c r="D98" s="235">
        <f>+[1]Ekonomia!J25</f>
        <v>3</v>
      </c>
      <c r="E98" s="235">
        <f>+[1]Ekonomia!K25</f>
        <v>9</v>
      </c>
      <c r="F98" s="235">
        <f>+[1]Ekonomia!L25</f>
        <v>6</v>
      </c>
      <c r="G98" s="235">
        <f>+[1]Ekonomia!M25</f>
        <v>7</v>
      </c>
      <c r="H98" s="235">
        <f>+[1]Ekonomia!N25</f>
        <v>2</v>
      </c>
      <c r="I98" s="235">
        <f>+[1]Ekonomia!O25</f>
        <v>0</v>
      </c>
      <c r="J98" s="235">
        <f>+[1]Ekonomia!P25</f>
        <v>0</v>
      </c>
      <c r="K98" s="235">
        <f>+[1]Ekonomia!Q25</f>
        <v>0</v>
      </c>
      <c r="L98" s="235">
        <f>+[1]Ekonomia!R25</f>
        <v>0</v>
      </c>
      <c r="M98" s="251"/>
      <c r="N98" s="251"/>
      <c r="O98" s="251"/>
    </row>
    <row r="99" spans="1:15" s="221" customFormat="1" x14ac:dyDescent="0.25">
      <c r="A99" s="215" t="s">
        <v>51</v>
      </c>
      <c r="B99" s="216">
        <v>1</v>
      </c>
      <c r="C99" s="232">
        <f>+[1]Contb!I20</f>
        <v>1</v>
      </c>
      <c r="D99" s="232">
        <f>+[1]Contb!J20</f>
        <v>1</v>
      </c>
      <c r="E99" s="232">
        <f>+[1]Contb!K20</f>
        <v>0</v>
      </c>
      <c r="F99" s="232">
        <f>+[1]Contb!L20</f>
        <v>0</v>
      </c>
      <c r="G99" s="232">
        <f>+[1]Contb!M20</f>
        <v>0</v>
      </c>
      <c r="H99" s="232">
        <f>+[1]Contb!N20</f>
        <v>0</v>
      </c>
      <c r="I99" s="232">
        <f>+[1]Contb!O20</f>
        <v>0</v>
      </c>
      <c r="J99" s="232">
        <f>+[1]Contb!P20</f>
        <v>0</v>
      </c>
      <c r="K99" s="232">
        <f>+[1]Contb!Q20</f>
        <v>0</v>
      </c>
      <c r="L99" s="232">
        <f>+[1]Contb!R20</f>
        <v>0</v>
      </c>
      <c r="M99" s="251"/>
      <c r="N99" s="251"/>
      <c r="O99" s="251"/>
    </row>
    <row r="100" spans="1:15" s="221" customFormat="1" x14ac:dyDescent="0.25">
      <c r="A100" s="222"/>
      <c r="B100" s="223">
        <v>2</v>
      </c>
      <c r="C100" s="232">
        <f>+[1]Contb!I23</f>
        <v>2</v>
      </c>
      <c r="D100" s="232">
        <f>+[1]Contb!J23</f>
        <v>0</v>
      </c>
      <c r="E100" s="232">
        <f>+[1]Contb!K23</f>
        <v>1</v>
      </c>
      <c r="F100" s="232">
        <f>+[1]Contb!L23</f>
        <v>0</v>
      </c>
      <c r="G100" s="232">
        <f>+[1]Contb!M23</f>
        <v>1</v>
      </c>
      <c r="H100" s="232">
        <f>+[1]Contb!N23</f>
        <v>0</v>
      </c>
      <c r="I100" s="232">
        <f>+[1]Contb!O23</f>
        <v>0</v>
      </c>
      <c r="J100" s="232">
        <f>+[1]Contb!P23</f>
        <v>0</v>
      </c>
      <c r="K100" s="232">
        <f>+[1]Contb!Q23</f>
        <v>0</v>
      </c>
      <c r="L100" s="232">
        <f>+[1]Contb!R23</f>
        <v>0</v>
      </c>
      <c r="M100" s="251"/>
      <c r="N100" s="251"/>
      <c r="O100" s="251"/>
    </row>
    <row r="101" spans="1:15" s="221" customFormat="1" x14ac:dyDescent="0.25">
      <c r="A101" s="222"/>
      <c r="B101" s="223">
        <v>3</v>
      </c>
      <c r="C101" s="232">
        <f>+[1]Contb!I24</f>
        <v>5</v>
      </c>
      <c r="D101" s="232">
        <f>+[1]Contb!J24</f>
        <v>3</v>
      </c>
      <c r="E101" s="232">
        <f>+[1]Contb!K24</f>
        <v>1</v>
      </c>
      <c r="F101" s="232">
        <f>+[1]Contb!L24</f>
        <v>0</v>
      </c>
      <c r="G101" s="232">
        <f>+[1]Contb!M24</f>
        <v>1</v>
      </c>
      <c r="H101" s="232">
        <f>+[1]Contb!N24</f>
        <v>0</v>
      </c>
      <c r="I101" s="232">
        <f>+[1]Contb!O24</f>
        <v>0</v>
      </c>
      <c r="J101" s="232">
        <f>+[1]Contb!P24</f>
        <v>0</v>
      </c>
      <c r="K101" s="232">
        <f>+[1]Contb!Q24</f>
        <v>0</v>
      </c>
      <c r="L101" s="232">
        <f>+[1]Contb!R24</f>
        <v>0</v>
      </c>
      <c r="M101" s="251"/>
      <c r="N101" s="251"/>
      <c r="O101" s="251"/>
    </row>
    <row r="102" spans="1:15" s="221" customFormat="1" x14ac:dyDescent="0.25">
      <c r="A102" s="222"/>
      <c r="B102" s="223">
        <v>4</v>
      </c>
      <c r="C102" s="232">
        <f>+[1]Contb!I25</f>
        <v>1</v>
      </c>
      <c r="D102" s="232">
        <f>+[1]Contb!J25</f>
        <v>0</v>
      </c>
      <c r="E102" s="232">
        <f>+[1]Contb!K25</f>
        <v>0</v>
      </c>
      <c r="F102" s="232">
        <f>+[1]Contb!L25</f>
        <v>0</v>
      </c>
      <c r="G102" s="232">
        <f>+[1]Contb!M25</f>
        <v>1</v>
      </c>
      <c r="H102" s="232">
        <f>+[1]Contb!N25</f>
        <v>0</v>
      </c>
      <c r="I102" s="232">
        <f>+[1]Contb!O25</f>
        <v>0</v>
      </c>
      <c r="J102" s="232">
        <f>+[1]Contb!P25</f>
        <v>0</v>
      </c>
      <c r="K102" s="232">
        <f>+[1]Contb!Q25</f>
        <v>0</v>
      </c>
      <c r="L102" s="232">
        <f>+[1]Contb!R25</f>
        <v>0</v>
      </c>
      <c r="M102" s="251"/>
      <c r="N102" s="251"/>
      <c r="O102" s="251"/>
    </row>
    <row r="103" spans="1:15" s="221" customFormat="1" x14ac:dyDescent="0.25">
      <c r="A103" s="222"/>
      <c r="B103" s="223">
        <v>5</v>
      </c>
      <c r="C103" s="232">
        <f>+[1]Contb!I26</f>
        <v>2</v>
      </c>
      <c r="D103" s="232">
        <f>+[1]Contb!J26</f>
        <v>1</v>
      </c>
      <c r="E103" s="232">
        <f>+[1]Contb!K26</f>
        <v>0</v>
      </c>
      <c r="F103" s="232">
        <f>+[1]Contb!L26</f>
        <v>0</v>
      </c>
      <c r="G103" s="232">
        <f>+[1]Contb!M26</f>
        <v>1</v>
      </c>
      <c r="H103" s="232">
        <f>+[1]Contb!N26</f>
        <v>0</v>
      </c>
      <c r="I103" s="232">
        <f>+[1]Contb!O26</f>
        <v>0</v>
      </c>
      <c r="J103" s="232">
        <f>+[1]Contb!P26</f>
        <v>0</v>
      </c>
      <c r="K103" s="232">
        <f>+[1]Contb!Q26</f>
        <v>0</v>
      </c>
      <c r="L103" s="232">
        <f>+[1]Contb!R26</f>
        <v>0</v>
      </c>
      <c r="M103" s="251"/>
      <c r="N103" s="251"/>
      <c r="O103" s="251"/>
    </row>
    <row r="104" spans="1:15" s="221" customFormat="1" ht="15.75" thickBot="1" x14ac:dyDescent="0.3">
      <c r="A104" s="227"/>
      <c r="B104" s="228" t="s">
        <v>35</v>
      </c>
      <c r="C104" s="242">
        <f>+[1]Contb!I27</f>
        <v>11</v>
      </c>
      <c r="D104" s="242">
        <f>+[1]Contb!J27</f>
        <v>5</v>
      </c>
      <c r="E104" s="242">
        <f>+[1]Contb!K27</f>
        <v>2</v>
      </c>
      <c r="F104" s="242">
        <f>+[1]Contb!L27</f>
        <v>0</v>
      </c>
      <c r="G104" s="242">
        <f>+[1]Contb!M27</f>
        <v>4</v>
      </c>
      <c r="H104" s="242">
        <f>+[1]Contb!N27</f>
        <v>0</v>
      </c>
      <c r="I104" s="242">
        <f>+[1]Contb!O27</f>
        <v>0</v>
      </c>
      <c r="J104" s="242">
        <f>+[1]Contb!P27</f>
        <v>0</v>
      </c>
      <c r="K104" s="242">
        <f>+[1]Contb!Q27</f>
        <v>0</v>
      </c>
      <c r="L104" s="242">
        <f>+[1]Contb!R27</f>
        <v>0</v>
      </c>
      <c r="M104" s="251"/>
      <c r="N104" s="251"/>
      <c r="O104" s="251"/>
    </row>
    <row r="105" spans="1:15" s="221" customFormat="1" x14ac:dyDescent="0.25">
      <c r="A105" s="268" t="s">
        <v>52</v>
      </c>
      <c r="B105" s="269">
        <v>1</v>
      </c>
      <c r="C105" s="270">
        <f>+C99+C93+C87</f>
        <v>23</v>
      </c>
      <c r="D105" s="209">
        <f t="shared" ref="D105:L105" si="6">+D99+D93+D87</f>
        <v>4</v>
      </c>
      <c r="E105" s="209">
        <f t="shared" si="6"/>
        <v>9</v>
      </c>
      <c r="F105" s="209">
        <f t="shared" si="6"/>
        <v>6</v>
      </c>
      <c r="G105" s="209">
        <f t="shared" si="6"/>
        <v>3</v>
      </c>
      <c r="H105" s="209">
        <f t="shared" si="6"/>
        <v>0</v>
      </c>
      <c r="I105" s="209">
        <f t="shared" si="6"/>
        <v>0</v>
      </c>
      <c r="J105" s="209">
        <f t="shared" si="6"/>
        <v>0</v>
      </c>
      <c r="K105" s="209">
        <f t="shared" si="6"/>
        <v>1</v>
      </c>
      <c r="L105" s="271">
        <f t="shared" si="6"/>
        <v>0</v>
      </c>
      <c r="M105" s="251"/>
      <c r="N105" s="251"/>
      <c r="O105" s="251"/>
    </row>
    <row r="106" spans="1:15" s="221" customFormat="1" x14ac:dyDescent="0.25">
      <c r="A106" s="272"/>
      <c r="B106" s="256">
        <v>2</v>
      </c>
      <c r="C106" s="273">
        <f t="shared" ref="C106:L110" si="7">+C100+C94+C88</f>
        <v>5</v>
      </c>
      <c r="D106" s="274">
        <f t="shared" si="7"/>
        <v>3</v>
      </c>
      <c r="E106" s="274">
        <f t="shared" si="7"/>
        <v>1</v>
      </c>
      <c r="F106" s="274">
        <f t="shared" si="7"/>
        <v>0</v>
      </c>
      <c r="G106" s="274">
        <f t="shared" si="7"/>
        <v>1</v>
      </c>
      <c r="H106" s="274">
        <f t="shared" si="7"/>
        <v>0</v>
      </c>
      <c r="I106" s="274">
        <f t="shared" si="7"/>
        <v>0</v>
      </c>
      <c r="J106" s="274">
        <f t="shared" si="7"/>
        <v>0</v>
      </c>
      <c r="K106" s="274">
        <f t="shared" si="7"/>
        <v>0</v>
      </c>
      <c r="L106" s="275">
        <f t="shared" si="7"/>
        <v>0</v>
      </c>
      <c r="M106" s="251"/>
      <c r="N106" s="251"/>
      <c r="O106" s="251"/>
    </row>
    <row r="107" spans="1:15" s="221" customFormat="1" x14ac:dyDescent="0.25">
      <c r="A107" s="272"/>
      <c r="B107" s="256">
        <v>3</v>
      </c>
      <c r="C107" s="273">
        <f t="shared" si="7"/>
        <v>7</v>
      </c>
      <c r="D107" s="274">
        <f t="shared" si="7"/>
        <v>3</v>
      </c>
      <c r="E107" s="274">
        <f t="shared" si="7"/>
        <v>1</v>
      </c>
      <c r="F107" s="274">
        <f t="shared" si="7"/>
        <v>0</v>
      </c>
      <c r="G107" s="274">
        <f t="shared" si="7"/>
        <v>2</v>
      </c>
      <c r="H107" s="274">
        <f t="shared" si="7"/>
        <v>1</v>
      </c>
      <c r="I107" s="274">
        <f t="shared" si="7"/>
        <v>0</v>
      </c>
      <c r="J107" s="274">
        <f t="shared" si="7"/>
        <v>0</v>
      </c>
      <c r="K107" s="274">
        <f t="shared" si="7"/>
        <v>0</v>
      </c>
      <c r="L107" s="275">
        <f t="shared" si="7"/>
        <v>0</v>
      </c>
      <c r="M107" s="251"/>
      <c r="N107" s="251"/>
      <c r="O107" s="251"/>
    </row>
    <row r="108" spans="1:15" s="221" customFormat="1" x14ac:dyDescent="0.25">
      <c r="A108" s="272"/>
      <c r="B108" s="256">
        <v>4</v>
      </c>
      <c r="C108" s="273">
        <f t="shared" si="7"/>
        <v>4</v>
      </c>
      <c r="D108" s="274">
        <f t="shared" si="7"/>
        <v>0</v>
      </c>
      <c r="E108" s="274">
        <f t="shared" si="7"/>
        <v>0</v>
      </c>
      <c r="F108" s="274">
        <f t="shared" si="7"/>
        <v>0</v>
      </c>
      <c r="G108" s="274">
        <f t="shared" si="7"/>
        <v>3</v>
      </c>
      <c r="H108" s="274">
        <f t="shared" si="7"/>
        <v>1</v>
      </c>
      <c r="I108" s="274">
        <f t="shared" si="7"/>
        <v>0</v>
      </c>
      <c r="J108" s="274">
        <f t="shared" si="7"/>
        <v>0</v>
      </c>
      <c r="K108" s="274">
        <f t="shared" si="7"/>
        <v>0</v>
      </c>
      <c r="L108" s="275">
        <f t="shared" si="7"/>
        <v>0</v>
      </c>
      <c r="M108" s="251"/>
      <c r="N108" s="251"/>
      <c r="O108" s="251"/>
    </row>
    <row r="109" spans="1:15" s="221" customFormat="1" x14ac:dyDescent="0.25">
      <c r="A109" s="272"/>
      <c r="B109" s="256">
        <v>5</v>
      </c>
      <c r="C109" s="273">
        <f t="shared" si="7"/>
        <v>5</v>
      </c>
      <c r="D109" s="274">
        <f t="shared" si="7"/>
        <v>3</v>
      </c>
      <c r="E109" s="274">
        <f t="shared" si="7"/>
        <v>0</v>
      </c>
      <c r="F109" s="274">
        <f t="shared" si="7"/>
        <v>0</v>
      </c>
      <c r="G109" s="274">
        <f t="shared" si="7"/>
        <v>2</v>
      </c>
      <c r="H109" s="274">
        <f t="shared" si="7"/>
        <v>0</v>
      </c>
      <c r="I109" s="274">
        <f t="shared" si="7"/>
        <v>0</v>
      </c>
      <c r="J109" s="274">
        <f t="shared" si="7"/>
        <v>0</v>
      </c>
      <c r="K109" s="274">
        <f t="shared" si="7"/>
        <v>0</v>
      </c>
      <c r="L109" s="275">
        <f t="shared" si="7"/>
        <v>0</v>
      </c>
      <c r="M109" s="251"/>
      <c r="N109" s="251"/>
      <c r="O109" s="251"/>
    </row>
    <row r="110" spans="1:15" s="221" customFormat="1" ht="15.75" thickBot="1" x14ac:dyDescent="0.3">
      <c r="A110" s="276"/>
      <c r="B110" s="263" t="s">
        <v>35</v>
      </c>
      <c r="C110" s="277">
        <f t="shared" si="7"/>
        <v>44</v>
      </c>
      <c r="D110" s="278">
        <f t="shared" si="7"/>
        <v>13</v>
      </c>
      <c r="E110" s="278">
        <f t="shared" si="7"/>
        <v>11</v>
      </c>
      <c r="F110" s="278">
        <f t="shared" si="7"/>
        <v>6</v>
      </c>
      <c r="G110" s="278">
        <f t="shared" si="7"/>
        <v>11</v>
      </c>
      <c r="H110" s="278">
        <f t="shared" si="7"/>
        <v>2</v>
      </c>
      <c r="I110" s="278">
        <f t="shared" si="7"/>
        <v>0</v>
      </c>
      <c r="J110" s="278">
        <f t="shared" si="7"/>
        <v>0</v>
      </c>
      <c r="K110" s="278">
        <f t="shared" si="7"/>
        <v>1</v>
      </c>
      <c r="L110" s="279">
        <f t="shared" si="7"/>
        <v>0</v>
      </c>
      <c r="M110" s="251"/>
      <c r="N110" s="251"/>
      <c r="O110" s="251"/>
    </row>
    <row r="111" spans="1:15" s="1" customFormat="1" x14ac:dyDescent="0.25">
      <c r="A111" s="280" t="s">
        <v>53</v>
      </c>
      <c r="B111" s="281">
        <v>1</v>
      </c>
      <c r="C111" s="217">
        <f>+[1]Filosofia!I28</f>
        <v>4</v>
      </c>
      <c r="D111" s="218">
        <f>+[1]Filosofia!J28</f>
        <v>4</v>
      </c>
      <c r="E111" s="218">
        <f>+[1]Filosofia!K28</f>
        <v>0</v>
      </c>
      <c r="F111" s="218">
        <f>+[1]Filosofia!L28</f>
        <v>0</v>
      </c>
      <c r="G111" s="218">
        <f>+[1]Filosofia!M28</f>
        <v>0</v>
      </c>
      <c r="H111" s="218">
        <f>+[1]Filosofia!N28</f>
        <v>0</v>
      </c>
      <c r="I111" s="218">
        <f>+[1]Filosofia!O28</f>
        <v>0</v>
      </c>
      <c r="J111" s="218">
        <f>+[1]Filosofia!P28</f>
        <v>0</v>
      </c>
      <c r="K111" s="218">
        <f>+[1]Filosofia!Q28</f>
        <v>0</v>
      </c>
      <c r="L111" s="236">
        <f>+[1]Filosofia!R28</f>
        <v>0</v>
      </c>
      <c r="M111" s="254"/>
      <c r="N111" s="254"/>
      <c r="O111" s="254"/>
    </row>
    <row r="112" spans="1:15" s="1" customFormat="1" x14ac:dyDescent="0.25">
      <c r="A112" s="282"/>
      <c r="B112" s="283">
        <v>2</v>
      </c>
      <c r="C112" s="224">
        <f>+[1]Filosofia!I29</f>
        <v>6</v>
      </c>
      <c r="D112" s="232">
        <f>+[1]Filosofia!J29</f>
        <v>5</v>
      </c>
      <c r="E112" s="232">
        <f>+[1]Filosofia!K29</f>
        <v>0</v>
      </c>
      <c r="F112" s="232">
        <f>+[1]Filosofia!L29</f>
        <v>1</v>
      </c>
      <c r="G112" s="232">
        <f>+[1]Filosofia!M29</f>
        <v>0</v>
      </c>
      <c r="H112" s="232">
        <f>+[1]Filosofia!N29</f>
        <v>0</v>
      </c>
      <c r="I112" s="232">
        <f>+[1]Filosofia!O29</f>
        <v>0</v>
      </c>
      <c r="J112" s="232">
        <f>+[1]Filosofia!P29</f>
        <v>0</v>
      </c>
      <c r="K112" s="232">
        <f>+[1]Filosofia!Q29</f>
        <v>0</v>
      </c>
      <c r="L112" s="237">
        <f>+[1]Filosofia!R29</f>
        <v>0</v>
      </c>
      <c r="M112" s="254"/>
      <c r="N112" s="254"/>
      <c r="O112" s="254"/>
    </row>
    <row r="113" spans="1:15" s="1" customFormat="1" x14ac:dyDescent="0.25">
      <c r="A113" s="282"/>
      <c r="B113" s="283">
        <v>3</v>
      </c>
      <c r="C113" s="224">
        <f>+[1]Filosofia!I30</f>
        <v>2</v>
      </c>
      <c r="D113" s="232">
        <f>+[1]Filosofia!J30</f>
        <v>2</v>
      </c>
      <c r="E113" s="232">
        <f>+[1]Filosofia!K30</f>
        <v>0</v>
      </c>
      <c r="F113" s="232">
        <f>+[1]Filosofia!L30</f>
        <v>0</v>
      </c>
      <c r="G113" s="232">
        <f>+[1]Filosofia!M30</f>
        <v>0</v>
      </c>
      <c r="H113" s="232">
        <f>+[1]Filosofia!N30</f>
        <v>0</v>
      </c>
      <c r="I113" s="232">
        <f>+[1]Filosofia!O30</f>
        <v>0</v>
      </c>
      <c r="J113" s="232">
        <f>+[1]Filosofia!P30</f>
        <v>0</v>
      </c>
      <c r="K113" s="232">
        <f>+[1]Filosofia!Q30</f>
        <v>0</v>
      </c>
      <c r="L113" s="237">
        <f>+[1]Filosofia!R30</f>
        <v>0</v>
      </c>
      <c r="M113" s="254"/>
      <c r="N113" s="254"/>
      <c r="O113" s="254"/>
    </row>
    <row r="114" spans="1:15" s="1" customFormat="1" x14ac:dyDescent="0.25">
      <c r="A114" s="282"/>
      <c r="B114" s="283">
        <v>4</v>
      </c>
      <c r="C114" s="224">
        <f>+[1]Filosofia!I31</f>
        <v>0</v>
      </c>
      <c r="D114" s="232">
        <f>+[1]Filosofia!J31</f>
        <v>0</v>
      </c>
      <c r="E114" s="232">
        <f>+[1]Filosofia!K31</f>
        <v>0</v>
      </c>
      <c r="F114" s="232">
        <f>+[1]Filosofia!L31</f>
        <v>0</v>
      </c>
      <c r="G114" s="232">
        <f>+[1]Filosofia!M31</f>
        <v>0</v>
      </c>
      <c r="H114" s="232">
        <f>+[1]Filosofia!N31</f>
        <v>0</v>
      </c>
      <c r="I114" s="232">
        <f>+[1]Filosofia!O31</f>
        <v>0</v>
      </c>
      <c r="J114" s="232">
        <f>+[1]Filosofia!P31</f>
        <v>0</v>
      </c>
      <c r="K114" s="232">
        <f>+[1]Filosofia!Q31</f>
        <v>0</v>
      </c>
      <c r="L114" s="237">
        <f>+[1]Filosofia!R31</f>
        <v>0</v>
      </c>
      <c r="M114" s="254"/>
      <c r="N114" s="254"/>
      <c r="O114" s="254"/>
    </row>
    <row r="115" spans="1:15" s="1" customFormat="1" x14ac:dyDescent="0.25">
      <c r="A115" s="282"/>
      <c r="B115" s="283">
        <v>5</v>
      </c>
      <c r="C115" s="224">
        <f>+[1]Filosofia!I32</f>
        <v>1</v>
      </c>
      <c r="D115" s="232">
        <f>+[1]Filosofia!J32</f>
        <v>0</v>
      </c>
      <c r="E115" s="232">
        <f>+[1]Filosofia!K32</f>
        <v>0</v>
      </c>
      <c r="F115" s="232">
        <f>+[1]Filosofia!L32</f>
        <v>0</v>
      </c>
      <c r="G115" s="232">
        <f>+[1]Filosofia!M32</f>
        <v>1</v>
      </c>
      <c r="H115" s="232">
        <f>+[1]Filosofia!N32</f>
        <v>0</v>
      </c>
      <c r="I115" s="232">
        <f>+[1]Filosofia!O32</f>
        <v>0</v>
      </c>
      <c r="J115" s="232">
        <f>+[1]Filosofia!P32</f>
        <v>0</v>
      </c>
      <c r="K115" s="232">
        <f>+[1]Filosofia!Q32</f>
        <v>0</v>
      </c>
      <c r="L115" s="237">
        <f>+[1]Filosofia!R32</f>
        <v>0</v>
      </c>
      <c r="M115" s="254"/>
      <c r="N115" s="254"/>
      <c r="O115" s="254"/>
    </row>
    <row r="116" spans="1:15" s="1" customFormat="1" ht="15.75" thickBot="1" x14ac:dyDescent="0.3">
      <c r="A116" s="284"/>
      <c r="B116" s="285" t="s">
        <v>35</v>
      </c>
      <c r="C116" s="229">
        <f>+[1]Filosofia!I33</f>
        <v>13</v>
      </c>
      <c r="D116" s="230">
        <f>+[1]Filosofia!J33</f>
        <v>11</v>
      </c>
      <c r="E116" s="230">
        <f>+[1]Filosofia!K33</f>
        <v>0</v>
      </c>
      <c r="F116" s="230">
        <f>+[1]Filosofia!L33</f>
        <v>1</v>
      </c>
      <c r="G116" s="230">
        <f>+[1]Filosofia!M33</f>
        <v>1</v>
      </c>
      <c r="H116" s="230">
        <f>+[1]Filosofia!N33</f>
        <v>0</v>
      </c>
      <c r="I116" s="230">
        <f>+[1]Filosofia!O33</f>
        <v>0</v>
      </c>
      <c r="J116" s="230">
        <f>+[1]Filosofia!P33</f>
        <v>0</v>
      </c>
      <c r="K116" s="230">
        <f>+[1]Filosofia!Q33</f>
        <v>0</v>
      </c>
      <c r="L116" s="231">
        <f>+[1]Filosofia!R33</f>
        <v>0</v>
      </c>
      <c r="M116" s="254"/>
      <c r="N116" s="254"/>
      <c r="O116" s="254"/>
    </row>
    <row r="117" spans="1:15" s="1" customFormat="1" x14ac:dyDescent="0.25">
      <c r="A117" s="280" t="s">
        <v>54</v>
      </c>
      <c r="B117" s="281">
        <v>1</v>
      </c>
      <c r="C117" s="232">
        <f>+'[1]Artes y Letras'!I23</f>
        <v>39</v>
      </c>
      <c r="D117" s="232">
        <f>+'[1]Artes y Letras'!J23</f>
        <v>0</v>
      </c>
      <c r="E117" s="232">
        <f>+'[1]Artes y Letras'!K23</f>
        <v>0</v>
      </c>
      <c r="F117" s="232">
        <f>+'[1]Artes y Letras'!L23</f>
        <v>0</v>
      </c>
      <c r="G117" s="232">
        <f>+'[1]Artes y Letras'!M23</f>
        <v>0</v>
      </c>
      <c r="H117" s="232">
        <f>+'[1]Artes y Letras'!N23</f>
        <v>0</v>
      </c>
      <c r="I117" s="232">
        <f>+'[1]Artes y Letras'!O23</f>
        <v>0</v>
      </c>
      <c r="J117" s="232">
        <f>+'[1]Artes y Letras'!P23</f>
        <v>0</v>
      </c>
      <c r="K117" s="232">
        <f>+'[1]Artes y Letras'!Q23</f>
        <v>39</v>
      </c>
      <c r="L117" s="232">
        <f>+'[1]Artes y Letras'!R23</f>
        <v>0</v>
      </c>
      <c r="M117" s="254"/>
      <c r="N117" s="254"/>
      <c r="O117" s="254"/>
    </row>
    <row r="118" spans="1:15" s="1" customFormat="1" x14ac:dyDescent="0.25">
      <c r="A118" s="286"/>
      <c r="B118" s="283">
        <v>2</v>
      </c>
      <c r="C118" s="232">
        <f>+'[1]Artes y Letras'!I24</f>
        <v>26</v>
      </c>
      <c r="D118" s="232">
        <f>+'[1]Artes y Letras'!J24</f>
        <v>0</v>
      </c>
      <c r="E118" s="232">
        <f>+'[1]Artes y Letras'!K24</f>
        <v>0</v>
      </c>
      <c r="F118" s="232">
        <f>+'[1]Artes y Letras'!L24</f>
        <v>0</v>
      </c>
      <c r="G118" s="232">
        <f>+'[1]Artes y Letras'!M24</f>
        <v>3</v>
      </c>
      <c r="H118" s="232">
        <f>+'[1]Artes y Letras'!N24</f>
        <v>0</v>
      </c>
      <c r="I118" s="232">
        <f>+'[1]Artes y Letras'!O24</f>
        <v>0</v>
      </c>
      <c r="J118" s="232">
        <f>+'[1]Artes y Letras'!P24</f>
        <v>0</v>
      </c>
      <c r="K118" s="232">
        <f>+'[1]Artes y Letras'!Q24</f>
        <v>23</v>
      </c>
      <c r="L118" s="232">
        <f>+'[1]Artes y Letras'!R24</f>
        <v>0</v>
      </c>
      <c r="M118" s="254"/>
      <c r="N118" s="254"/>
      <c r="O118" s="254"/>
    </row>
    <row r="119" spans="1:15" s="1" customFormat="1" x14ac:dyDescent="0.25">
      <c r="A119" s="282"/>
      <c r="B119" s="283">
        <v>3</v>
      </c>
      <c r="C119" s="232">
        <f>+'[1]Artes y Letras'!I25</f>
        <v>9</v>
      </c>
      <c r="D119" s="232">
        <f>+'[1]Artes y Letras'!J25</f>
        <v>0</v>
      </c>
      <c r="E119" s="232">
        <f>+'[1]Artes y Letras'!K25</f>
        <v>0</v>
      </c>
      <c r="F119" s="232">
        <f>+'[1]Artes y Letras'!L25</f>
        <v>0</v>
      </c>
      <c r="G119" s="232">
        <f>+'[1]Artes y Letras'!M25</f>
        <v>0</v>
      </c>
      <c r="H119" s="232">
        <f>+'[1]Artes y Letras'!N25</f>
        <v>0</v>
      </c>
      <c r="I119" s="232">
        <f>+'[1]Artes y Letras'!O25</f>
        <v>0</v>
      </c>
      <c r="J119" s="232">
        <f>+'[1]Artes y Letras'!P25</f>
        <v>0</v>
      </c>
      <c r="K119" s="232">
        <f>+'[1]Artes y Letras'!Q25</f>
        <v>9</v>
      </c>
      <c r="L119" s="232">
        <f>+'[1]Artes y Letras'!R25</f>
        <v>0</v>
      </c>
      <c r="M119" s="254"/>
      <c r="N119" s="254"/>
      <c r="O119" s="254"/>
    </row>
    <row r="120" spans="1:15" s="1" customFormat="1" x14ac:dyDescent="0.25">
      <c r="A120" s="286"/>
      <c r="B120" s="283">
        <v>4</v>
      </c>
      <c r="C120" s="232">
        <f>+'[1]Artes y Letras'!I26</f>
        <v>11</v>
      </c>
      <c r="D120" s="232">
        <f>+'[1]Artes y Letras'!J26</f>
        <v>0</v>
      </c>
      <c r="E120" s="232">
        <f>+'[1]Artes y Letras'!K26</f>
        <v>0</v>
      </c>
      <c r="F120" s="232">
        <f>+'[1]Artes y Letras'!L26</f>
        <v>0</v>
      </c>
      <c r="G120" s="232">
        <f>+'[1]Artes y Letras'!M26</f>
        <v>0</v>
      </c>
      <c r="H120" s="232">
        <f>+'[1]Artes y Letras'!N26</f>
        <v>0</v>
      </c>
      <c r="I120" s="232">
        <f>+'[1]Artes y Letras'!O26</f>
        <v>0</v>
      </c>
      <c r="J120" s="232">
        <f>+'[1]Artes y Letras'!P26</f>
        <v>0</v>
      </c>
      <c r="K120" s="232">
        <f>+'[1]Artes y Letras'!Q26</f>
        <v>11</v>
      </c>
      <c r="L120" s="232">
        <f>+'[1]Artes y Letras'!R26</f>
        <v>0</v>
      </c>
      <c r="M120" s="254"/>
      <c r="N120" s="254"/>
      <c r="O120" s="254"/>
    </row>
    <row r="121" spans="1:15" s="1" customFormat="1" x14ac:dyDescent="0.25">
      <c r="A121" s="286"/>
      <c r="B121" s="283">
        <v>5</v>
      </c>
      <c r="C121" s="232">
        <f>+'[1]Artes y Letras'!I27</f>
        <v>9</v>
      </c>
      <c r="D121" s="232">
        <f>+'[1]Artes y Letras'!J27</f>
        <v>0</v>
      </c>
      <c r="E121" s="232">
        <f>+'[1]Artes y Letras'!K27</f>
        <v>0</v>
      </c>
      <c r="F121" s="232">
        <f>+'[1]Artes y Letras'!L27</f>
        <v>0</v>
      </c>
      <c r="G121" s="232">
        <f>+'[1]Artes y Letras'!M27</f>
        <v>0</v>
      </c>
      <c r="H121" s="232">
        <f>+'[1]Artes y Letras'!N27</f>
        <v>0</v>
      </c>
      <c r="I121" s="232">
        <f>+'[1]Artes y Letras'!O27</f>
        <v>0</v>
      </c>
      <c r="J121" s="232">
        <f>+'[1]Artes y Letras'!P27</f>
        <v>0</v>
      </c>
      <c r="K121" s="232">
        <f>+'[1]Artes y Letras'!Q27</f>
        <v>9</v>
      </c>
      <c r="L121" s="232">
        <f>+'[1]Artes y Letras'!R27</f>
        <v>0</v>
      </c>
      <c r="M121" s="254"/>
      <c r="N121" s="254"/>
      <c r="O121" s="254"/>
    </row>
    <row r="122" spans="1:15" s="1" customFormat="1" ht="15.75" thickBot="1" x14ac:dyDescent="0.3">
      <c r="A122" s="284"/>
      <c r="B122" s="285" t="s">
        <v>35</v>
      </c>
      <c r="C122" s="287">
        <f>+'[1]Artes y Letras'!I28</f>
        <v>94</v>
      </c>
      <c r="D122" s="287">
        <f>+'[1]Artes y Letras'!J28</f>
        <v>0</v>
      </c>
      <c r="E122" s="287">
        <f>+'[1]Artes y Letras'!K28</f>
        <v>0</v>
      </c>
      <c r="F122" s="287">
        <f>+'[1]Artes y Letras'!L28</f>
        <v>0</v>
      </c>
      <c r="G122" s="287">
        <f>+'[1]Artes y Letras'!M28</f>
        <v>3</v>
      </c>
      <c r="H122" s="287">
        <f>+'[1]Artes y Letras'!N28</f>
        <v>0</v>
      </c>
      <c r="I122" s="287">
        <f>+'[1]Artes y Letras'!O28</f>
        <v>0</v>
      </c>
      <c r="J122" s="287">
        <f>+'[1]Artes y Letras'!P28</f>
        <v>0</v>
      </c>
      <c r="K122" s="287">
        <f>+'[1]Artes y Letras'!Q28</f>
        <v>91</v>
      </c>
      <c r="L122" s="287">
        <f>+'[1]Artes y Letras'!R28</f>
        <v>0</v>
      </c>
      <c r="M122" s="254"/>
      <c r="N122" s="254"/>
      <c r="O122" s="254"/>
    </row>
    <row r="123" spans="1:15" s="1" customFormat="1" x14ac:dyDescent="0.25">
      <c r="A123" s="288" t="s">
        <v>55</v>
      </c>
      <c r="B123" s="289">
        <v>1</v>
      </c>
      <c r="C123" s="217">
        <f>+'[1]Artes y Letras'!I15</f>
        <v>10</v>
      </c>
      <c r="D123" s="290">
        <f>+'[1]Artes y Letras'!J15</f>
        <v>0</v>
      </c>
      <c r="E123" s="290">
        <f>+'[1]Artes y Letras'!K15</f>
        <v>0</v>
      </c>
      <c r="F123" s="290">
        <f>+'[1]Artes y Letras'!L15</f>
        <v>0</v>
      </c>
      <c r="G123" s="290">
        <f>+'[1]Artes y Letras'!M15</f>
        <v>0</v>
      </c>
      <c r="H123" s="290">
        <f>+'[1]Artes y Letras'!N15</f>
        <v>0</v>
      </c>
      <c r="I123" s="290">
        <f>+'[1]Artes y Letras'!O15</f>
        <v>0</v>
      </c>
      <c r="J123" s="290">
        <f>+'[1]Artes y Letras'!P15</f>
        <v>0</v>
      </c>
      <c r="K123" s="290">
        <f>+'[1]Artes y Letras'!Q15</f>
        <v>10</v>
      </c>
      <c r="L123" s="291">
        <f>+'[1]Artes y Letras'!R15</f>
        <v>0</v>
      </c>
      <c r="M123" s="254"/>
      <c r="N123" s="254"/>
      <c r="O123" s="254"/>
    </row>
    <row r="124" spans="1:15" s="1" customFormat="1" x14ac:dyDescent="0.25">
      <c r="A124" s="222"/>
      <c r="B124" s="292">
        <v>2</v>
      </c>
      <c r="C124" s="293">
        <f>+'[1]Artes y Letras'!I16</f>
        <v>10</v>
      </c>
      <c r="D124" s="294">
        <f>+'[1]Artes y Letras'!J16</f>
        <v>0</v>
      </c>
      <c r="E124" s="294">
        <f>+'[1]Artes y Letras'!K16</f>
        <v>0</v>
      </c>
      <c r="F124" s="294">
        <f>+'[1]Artes y Letras'!L16</f>
        <v>0</v>
      </c>
      <c r="G124" s="294">
        <f>+'[1]Artes y Letras'!M16</f>
        <v>0</v>
      </c>
      <c r="H124" s="294">
        <f>+'[1]Artes y Letras'!N16</f>
        <v>0</v>
      </c>
      <c r="I124" s="294">
        <f>+'[1]Artes y Letras'!O16</f>
        <v>0</v>
      </c>
      <c r="J124" s="294">
        <f>+'[1]Artes y Letras'!P16</f>
        <v>0</v>
      </c>
      <c r="K124" s="294">
        <f>+'[1]Artes y Letras'!Q16</f>
        <v>10</v>
      </c>
      <c r="L124" s="295">
        <f>+'[1]Artes y Letras'!R16</f>
        <v>0</v>
      </c>
      <c r="M124" s="254"/>
      <c r="N124" s="254"/>
      <c r="O124" s="254"/>
    </row>
    <row r="125" spans="1:15" s="1" customFormat="1" x14ac:dyDescent="0.25">
      <c r="A125" s="296"/>
      <c r="B125" s="292">
        <v>3</v>
      </c>
      <c r="C125" s="293">
        <f>+'[1]Artes y Letras'!I17</f>
        <v>33</v>
      </c>
      <c r="D125" s="294">
        <f>+'[1]Artes y Letras'!J17</f>
        <v>2</v>
      </c>
      <c r="E125" s="294">
        <f>+'[1]Artes y Letras'!K17</f>
        <v>0</v>
      </c>
      <c r="F125" s="294">
        <f>+'[1]Artes y Letras'!L17</f>
        <v>0</v>
      </c>
      <c r="G125" s="294">
        <f>+'[1]Artes y Letras'!M17</f>
        <v>0</v>
      </c>
      <c r="H125" s="294">
        <f>+'[1]Artes y Letras'!N17</f>
        <v>0</v>
      </c>
      <c r="I125" s="294">
        <f>+'[1]Artes y Letras'!O17</f>
        <v>0</v>
      </c>
      <c r="J125" s="294">
        <f>+'[1]Artes y Letras'!P17</f>
        <v>0</v>
      </c>
      <c r="K125" s="294">
        <f>+'[1]Artes y Letras'!Q17</f>
        <v>31</v>
      </c>
      <c r="L125" s="295">
        <f>+'[1]Artes y Letras'!R17</f>
        <v>0</v>
      </c>
      <c r="M125" s="254"/>
      <c r="N125" s="254"/>
      <c r="O125" s="254"/>
    </row>
    <row r="126" spans="1:15" s="1" customFormat="1" x14ac:dyDescent="0.25">
      <c r="A126" s="282"/>
      <c r="B126" s="292">
        <v>4</v>
      </c>
      <c r="C126" s="293">
        <f>+'[1]Artes y Letras'!I18</f>
        <v>14</v>
      </c>
      <c r="D126" s="294">
        <f>+'[1]Artes y Letras'!J18</f>
        <v>0</v>
      </c>
      <c r="E126" s="294">
        <f>+'[1]Artes y Letras'!K18</f>
        <v>0</v>
      </c>
      <c r="F126" s="294">
        <f>+'[1]Artes y Letras'!L18</f>
        <v>0</v>
      </c>
      <c r="G126" s="294">
        <f>+'[1]Artes y Letras'!M18</f>
        <v>1</v>
      </c>
      <c r="H126" s="294">
        <f>+'[1]Artes y Letras'!N18</f>
        <v>0</v>
      </c>
      <c r="I126" s="294">
        <f>+'[1]Artes y Letras'!O18</f>
        <v>0</v>
      </c>
      <c r="J126" s="294">
        <f>+'[1]Artes y Letras'!P18</f>
        <v>0</v>
      </c>
      <c r="K126" s="294">
        <f>+'[1]Artes y Letras'!Q18</f>
        <v>13</v>
      </c>
      <c r="L126" s="295">
        <f>+'[1]Artes y Letras'!R18</f>
        <v>0</v>
      </c>
      <c r="M126" s="254"/>
      <c r="N126" s="254"/>
      <c r="O126" s="254"/>
    </row>
    <row r="127" spans="1:15" s="1" customFormat="1" x14ac:dyDescent="0.25">
      <c r="A127" s="282"/>
      <c r="B127" s="292">
        <v>5</v>
      </c>
      <c r="C127" s="293">
        <f>+'[1]Artes y Letras'!I19</f>
        <v>9</v>
      </c>
      <c r="D127" s="294">
        <f>+'[1]Artes y Letras'!J19</f>
        <v>0</v>
      </c>
      <c r="E127" s="294">
        <f>+'[1]Artes y Letras'!K19</f>
        <v>0</v>
      </c>
      <c r="F127" s="294">
        <f>+'[1]Artes y Letras'!L19</f>
        <v>0</v>
      </c>
      <c r="G127" s="294">
        <f>+'[1]Artes y Letras'!M19</f>
        <v>1</v>
      </c>
      <c r="H127" s="294">
        <f>+'[1]Artes y Letras'!N19</f>
        <v>0</v>
      </c>
      <c r="I127" s="294">
        <f>+'[1]Artes y Letras'!O19</f>
        <v>0</v>
      </c>
      <c r="J127" s="294">
        <f>+'[1]Artes y Letras'!P19</f>
        <v>0</v>
      </c>
      <c r="K127" s="294">
        <f>+'[1]Artes y Letras'!Q19</f>
        <v>8</v>
      </c>
      <c r="L127" s="295">
        <f>+'[1]Artes y Letras'!R19</f>
        <v>0</v>
      </c>
      <c r="M127" s="254"/>
      <c r="N127" s="254"/>
      <c r="O127" s="254"/>
    </row>
    <row r="128" spans="1:15" s="1" customFormat="1" ht="15.75" thickBot="1" x14ac:dyDescent="0.3">
      <c r="A128" s="297"/>
      <c r="B128" s="298" t="s">
        <v>35</v>
      </c>
      <c r="C128" s="299">
        <f>+'[1]Artes y Letras'!I20</f>
        <v>76</v>
      </c>
      <c r="D128" s="300">
        <f>+'[1]Artes y Letras'!J20</f>
        <v>2</v>
      </c>
      <c r="E128" s="300">
        <f>+'[1]Artes y Letras'!K20</f>
        <v>0</v>
      </c>
      <c r="F128" s="300">
        <f>+'[1]Artes y Letras'!L20</f>
        <v>0</v>
      </c>
      <c r="G128" s="300">
        <f>+'[1]Artes y Letras'!M20</f>
        <v>2</v>
      </c>
      <c r="H128" s="300">
        <f>+'[1]Artes y Letras'!N20</f>
        <v>0</v>
      </c>
      <c r="I128" s="300">
        <f>+'[1]Artes y Letras'!O20</f>
        <v>0</v>
      </c>
      <c r="J128" s="300">
        <f>+'[1]Artes y Letras'!P20</f>
        <v>0</v>
      </c>
      <c r="K128" s="300">
        <f>+'[1]Artes y Letras'!Q20</f>
        <v>72</v>
      </c>
      <c r="L128" s="301">
        <f>+'[1]Artes y Letras'!R20</f>
        <v>0</v>
      </c>
      <c r="M128" s="254"/>
      <c r="N128" s="254"/>
      <c r="O128" s="254"/>
    </row>
    <row r="129" spans="1:15" s="1" customFormat="1" x14ac:dyDescent="0.25">
      <c r="A129" s="280" t="s">
        <v>56</v>
      </c>
      <c r="B129" s="289">
        <v>1</v>
      </c>
      <c r="C129" s="217">
        <f>+[1]Derecho!I17</f>
        <v>1</v>
      </c>
      <c r="D129" s="290">
        <f>+[1]Derecho!J17</f>
        <v>1</v>
      </c>
      <c r="E129" s="290">
        <f>+[1]Derecho!K17</f>
        <v>0</v>
      </c>
      <c r="F129" s="290">
        <f>+[1]Derecho!L17</f>
        <v>0</v>
      </c>
      <c r="G129" s="290">
        <f>+[1]Derecho!M17</f>
        <v>0</v>
      </c>
      <c r="H129" s="290">
        <f>+[1]Derecho!N17</f>
        <v>0</v>
      </c>
      <c r="I129" s="290">
        <f>+[1]Derecho!O17</f>
        <v>0</v>
      </c>
      <c r="J129" s="290">
        <f>+[1]Derecho!P17</f>
        <v>0</v>
      </c>
      <c r="K129" s="290">
        <f>+[1]Derecho!Q17</f>
        <v>0</v>
      </c>
      <c r="L129" s="291">
        <f>+[1]Derecho!R17</f>
        <v>0</v>
      </c>
      <c r="M129" s="254"/>
      <c r="N129" s="254"/>
      <c r="O129" s="254"/>
    </row>
    <row r="130" spans="1:15" s="1" customFormat="1" x14ac:dyDescent="0.25">
      <c r="A130" s="282"/>
      <c r="B130" s="292">
        <v>2</v>
      </c>
      <c r="C130" s="293">
        <f>+[1]Derecho!I20</f>
        <v>2</v>
      </c>
      <c r="D130" s="225">
        <f>+[1]Derecho!J20</f>
        <v>1</v>
      </c>
      <c r="E130" s="225">
        <f>+[1]Derecho!K20</f>
        <v>0</v>
      </c>
      <c r="F130" s="225">
        <f>+[1]Derecho!L20</f>
        <v>0</v>
      </c>
      <c r="G130" s="225">
        <f>+[1]Derecho!M20</f>
        <v>1</v>
      </c>
      <c r="H130" s="225">
        <f>+[1]Derecho!N20</f>
        <v>0</v>
      </c>
      <c r="I130" s="225">
        <f>+[1]Derecho!O20</f>
        <v>0</v>
      </c>
      <c r="J130" s="225">
        <f>+[1]Derecho!P20</f>
        <v>0</v>
      </c>
      <c r="K130" s="225">
        <f>+[1]Derecho!Q20</f>
        <v>0</v>
      </c>
      <c r="L130" s="302">
        <f>+[1]Derecho!R20</f>
        <v>0</v>
      </c>
      <c r="M130" s="254"/>
      <c r="N130" s="254"/>
      <c r="O130" s="254"/>
    </row>
    <row r="131" spans="1:15" s="1" customFormat="1" x14ac:dyDescent="0.25">
      <c r="A131" s="222"/>
      <c r="B131" s="292">
        <v>3</v>
      </c>
      <c r="C131" s="293">
        <f>+[1]Derecho!I21</f>
        <v>3</v>
      </c>
      <c r="D131" s="225">
        <f>+[1]Derecho!J21</f>
        <v>1</v>
      </c>
      <c r="E131" s="225">
        <f>+[1]Derecho!K21</f>
        <v>0</v>
      </c>
      <c r="F131" s="225">
        <f>+[1]Derecho!L21</f>
        <v>0</v>
      </c>
      <c r="G131" s="225">
        <f>+[1]Derecho!M21</f>
        <v>0</v>
      </c>
      <c r="H131" s="225">
        <f>+[1]Derecho!N21</f>
        <v>1</v>
      </c>
      <c r="I131" s="225">
        <f>+[1]Derecho!O21</f>
        <v>0</v>
      </c>
      <c r="J131" s="225">
        <f>+[1]Derecho!P21</f>
        <v>0</v>
      </c>
      <c r="K131" s="225">
        <f>+[1]Derecho!Q21</f>
        <v>0</v>
      </c>
      <c r="L131" s="302">
        <f>+[1]Derecho!R21</f>
        <v>0</v>
      </c>
      <c r="M131" s="254"/>
      <c r="N131" s="254"/>
      <c r="O131" s="254"/>
    </row>
    <row r="132" spans="1:15" s="1" customFormat="1" x14ac:dyDescent="0.25">
      <c r="A132" s="282"/>
      <c r="B132" s="292">
        <v>4</v>
      </c>
      <c r="C132" s="293">
        <f>+[1]Derecho!I22</f>
        <v>3</v>
      </c>
      <c r="D132" s="225">
        <f>+[1]Derecho!J22</f>
        <v>2</v>
      </c>
      <c r="E132" s="225">
        <f>+[1]Derecho!K22</f>
        <v>0</v>
      </c>
      <c r="F132" s="225">
        <f>+[1]Derecho!L22</f>
        <v>0</v>
      </c>
      <c r="G132" s="225">
        <f>+[1]Derecho!M22</f>
        <v>0</v>
      </c>
      <c r="H132" s="225">
        <f>+[1]Derecho!N22</f>
        <v>0</v>
      </c>
      <c r="I132" s="225">
        <f>+[1]Derecho!O22</f>
        <v>0</v>
      </c>
      <c r="J132" s="225">
        <f>+[1]Derecho!P22</f>
        <v>1</v>
      </c>
      <c r="K132" s="225">
        <f>+[1]Derecho!Q22</f>
        <v>0</v>
      </c>
      <c r="L132" s="302">
        <f>+[1]Derecho!R22</f>
        <v>0</v>
      </c>
      <c r="M132" s="254"/>
      <c r="N132" s="254"/>
      <c r="O132" s="254"/>
    </row>
    <row r="133" spans="1:15" s="1" customFormat="1" x14ac:dyDescent="0.25">
      <c r="A133" s="282"/>
      <c r="B133" s="292">
        <v>5</v>
      </c>
      <c r="C133" s="293">
        <f>+[1]Derecho!I23</f>
        <v>0</v>
      </c>
      <c r="D133" s="225">
        <f>+[1]Derecho!J23</f>
        <v>0</v>
      </c>
      <c r="E133" s="225">
        <f>+[1]Derecho!K23</f>
        <v>0</v>
      </c>
      <c r="F133" s="225">
        <f>+[1]Derecho!L23</f>
        <v>0</v>
      </c>
      <c r="G133" s="225">
        <f>+[1]Derecho!M23</f>
        <v>0</v>
      </c>
      <c r="H133" s="225">
        <f>+[1]Derecho!N23</f>
        <v>0</v>
      </c>
      <c r="I133" s="225">
        <f>+[1]Derecho!O23</f>
        <v>0</v>
      </c>
      <c r="J133" s="225">
        <f>+[1]Derecho!P23</f>
        <v>0</v>
      </c>
      <c r="K133" s="225">
        <f>+[1]Derecho!Q23</f>
        <v>0</v>
      </c>
      <c r="L133" s="302">
        <f>+[1]Derecho!R23</f>
        <v>0</v>
      </c>
      <c r="M133" s="254"/>
      <c r="N133" s="254"/>
      <c r="O133" s="254"/>
    </row>
    <row r="134" spans="1:15" s="1" customFormat="1" ht="15.75" thickBot="1" x14ac:dyDescent="0.3">
      <c r="A134" s="284"/>
      <c r="B134" s="298" t="s">
        <v>35</v>
      </c>
      <c r="C134" s="303">
        <f>+[1]Derecho!I24</f>
        <v>9</v>
      </c>
      <c r="D134" s="304">
        <f>+[1]Derecho!J24</f>
        <v>5</v>
      </c>
      <c r="E134" s="304">
        <f>+[1]Derecho!K24</f>
        <v>0</v>
      </c>
      <c r="F134" s="304">
        <f>+[1]Derecho!L24</f>
        <v>0</v>
      </c>
      <c r="G134" s="304">
        <f>+[1]Derecho!M24</f>
        <v>1</v>
      </c>
      <c r="H134" s="304">
        <f>+[1]Derecho!N24</f>
        <v>1</v>
      </c>
      <c r="I134" s="304">
        <f>+[1]Derecho!O24</f>
        <v>0</v>
      </c>
      <c r="J134" s="304">
        <f>+[1]Derecho!P24</f>
        <v>1</v>
      </c>
      <c r="K134" s="304">
        <f>+[1]Derecho!Q24</f>
        <v>0</v>
      </c>
      <c r="L134" s="305">
        <f>+[1]Derecho!R24</f>
        <v>0</v>
      </c>
      <c r="M134" s="254"/>
      <c r="N134" s="254"/>
      <c r="O134" s="254"/>
    </row>
    <row r="135" spans="1:15" s="1" customFormat="1" ht="15.75" x14ac:dyDescent="0.25">
      <c r="A135" s="280" t="s">
        <v>57</v>
      </c>
      <c r="B135" s="289">
        <v>1</v>
      </c>
      <c r="C135" s="217">
        <f>+'[1]Com Social'!I23</f>
        <v>0</v>
      </c>
      <c r="D135" s="290">
        <f>+'[1]Com Social'!J23</f>
        <v>0</v>
      </c>
      <c r="E135" s="290">
        <f>+'[1]Com Social'!K23</f>
        <v>0</v>
      </c>
      <c r="F135" s="290">
        <f>+'[1]Com Social'!L23</f>
        <v>0</v>
      </c>
      <c r="G135" s="290">
        <f>+'[1]Com Social'!M23</f>
        <v>0</v>
      </c>
      <c r="H135" s="290">
        <f>+'[1]Com Social'!N23</f>
        <v>0</v>
      </c>
      <c r="I135" s="290">
        <f>+'[1]Com Social'!O23</f>
        <v>0</v>
      </c>
      <c r="J135" s="290">
        <f>+'[1]Com Social'!P23</f>
        <v>0</v>
      </c>
      <c r="K135" s="290">
        <f>+'[1]Com Social'!Q23</f>
        <v>0</v>
      </c>
      <c r="L135" s="291">
        <f>+'[1]Com Social'!R23</f>
        <v>0</v>
      </c>
      <c r="M135" s="306"/>
      <c r="N135" s="306"/>
      <c r="O135" s="306"/>
    </row>
    <row r="136" spans="1:15" s="1" customFormat="1" ht="15.75" x14ac:dyDescent="0.25">
      <c r="A136" s="282"/>
      <c r="B136" s="292">
        <v>2</v>
      </c>
      <c r="C136" s="293">
        <f>+'[1]Com Social'!I24</f>
        <v>0</v>
      </c>
      <c r="D136" s="225">
        <f>+'[1]Com Social'!J24</f>
        <v>0</v>
      </c>
      <c r="E136" s="225">
        <f>+'[1]Com Social'!K24</f>
        <v>0</v>
      </c>
      <c r="F136" s="225">
        <f>+'[1]Com Social'!L24</f>
        <v>0</v>
      </c>
      <c r="G136" s="225">
        <f>+'[1]Com Social'!M24</f>
        <v>0</v>
      </c>
      <c r="H136" s="225">
        <f>+'[1]Com Social'!N24</f>
        <v>0</v>
      </c>
      <c r="I136" s="225">
        <f>+'[1]Com Social'!O24</f>
        <v>0</v>
      </c>
      <c r="J136" s="225">
        <f>+'[1]Com Social'!P24</f>
        <v>0</v>
      </c>
      <c r="K136" s="225">
        <f>+'[1]Com Social'!Q24</f>
        <v>0</v>
      </c>
      <c r="L136" s="302">
        <f>+'[1]Com Social'!R24</f>
        <v>0</v>
      </c>
      <c r="M136" s="306"/>
      <c r="N136" s="306"/>
      <c r="O136" s="306"/>
    </row>
    <row r="137" spans="1:15" s="1" customFormat="1" ht="15.75" x14ac:dyDescent="0.25">
      <c r="A137" s="282"/>
      <c r="B137" s="292">
        <v>3</v>
      </c>
      <c r="C137" s="293">
        <f>+'[1]Com Social'!I25</f>
        <v>3</v>
      </c>
      <c r="D137" s="225">
        <f>+'[1]Com Social'!J25</f>
        <v>0</v>
      </c>
      <c r="E137" s="225">
        <f>+'[1]Com Social'!K25</f>
        <v>0</v>
      </c>
      <c r="F137" s="225">
        <f>+'[1]Com Social'!L25</f>
        <v>0</v>
      </c>
      <c r="G137" s="225">
        <f>+'[1]Com Social'!M25</f>
        <v>2</v>
      </c>
      <c r="H137" s="225">
        <f>+'[1]Com Social'!N25</f>
        <v>0</v>
      </c>
      <c r="I137" s="225">
        <f>+'[1]Com Social'!O25</f>
        <v>0</v>
      </c>
      <c r="J137" s="225">
        <f>+'[1]Com Social'!P25</f>
        <v>1</v>
      </c>
      <c r="K137" s="225">
        <f>+'[1]Com Social'!Q25</f>
        <v>0</v>
      </c>
      <c r="L137" s="302">
        <f>+'[1]Com Social'!R25</f>
        <v>0</v>
      </c>
      <c r="M137" s="306"/>
      <c r="N137" s="306"/>
      <c r="O137" s="306"/>
    </row>
    <row r="138" spans="1:15" s="1" customFormat="1" ht="15.75" x14ac:dyDescent="0.25">
      <c r="A138" s="282"/>
      <c r="B138" s="292">
        <v>4</v>
      </c>
      <c r="C138" s="293">
        <f>+'[1]Com Social'!I26</f>
        <v>1</v>
      </c>
      <c r="D138" s="225">
        <f>+'[1]Com Social'!J26</f>
        <v>1</v>
      </c>
      <c r="E138" s="225">
        <f>+'[1]Com Social'!K26</f>
        <v>0</v>
      </c>
      <c r="F138" s="225">
        <f>+'[1]Com Social'!L26</f>
        <v>0</v>
      </c>
      <c r="G138" s="225">
        <f>+'[1]Com Social'!M26</f>
        <v>0</v>
      </c>
      <c r="H138" s="225">
        <f>+'[1]Com Social'!N26</f>
        <v>0</v>
      </c>
      <c r="I138" s="225">
        <f>+'[1]Com Social'!O26</f>
        <v>0</v>
      </c>
      <c r="J138" s="225">
        <f>+'[1]Com Social'!P26</f>
        <v>0</v>
      </c>
      <c r="K138" s="225">
        <f>+'[1]Com Social'!Q26</f>
        <v>0</v>
      </c>
      <c r="L138" s="302">
        <f>+'[1]Com Social'!R26</f>
        <v>0</v>
      </c>
      <c r="M138" s="306"/>
      <c r="N138" s="306"/>
      <c r="O138" s="306"/>
    </row>
    <row r="139" spans="1:15" s="1" customFormat="1" ht="15.75" x14ac:dyDescent="0.25">
      <c r="A139" s="282"/>
      <c r="B139" s="292">
        <v>5</v>
      </c>
      <c r="C139" s="293">
        <f>+'[1]Com Social'!I27</f>
        <v>2</v>
      </c>
      <c r="D139" s="225">
        <f>+'[1]Com Social'!J27</f>
        <v>2</v>
      </c>
      <c r="E139" s="225">
        <f>+'[1]Com Social'!K27</f>
        <v>0</v>
      </c>
      <c r="F139" s="225">
        <f>+'[1]Com Social'!L27</f>
        <v>0</v>
      </c>
      <c r="G139" s="225">
        <f>+'[1]Com Social'!M27</f>
        <v>0</v>
      </c>
      <c r="H139" s="225">
        <f>+'[1]Com Social'!N27</f>
        <v>0</v>
      </c>
      <c r="I139" s="225">
        <f>+'[1]Com Social'!O27</f>
        <v>0</v>
      </c>
      <c r="J139" s="225">
        <f>+'[1]Com Social'!P27</f>
        <v>0</v>
      </c>
      <c r="K139" s="225">
        <f>+'[1]Com Social'!Q27</f>
        <v>0</v>
      </c>
      <c r="L139" s="302">
        <f>+'[1]Com Social'!R27</f>
        <v>0</v>
      </c>
      <c r="M139" s="306"/>
      <c r="N139" s="306"/>
      <c r="O139" s="306"/>
    </row>
    <row r="140" spans="1:15" s="1" customFormat="1" ht="16.5" thickBot="1" x14ac:dyDescent="0.3">
      <c r="A140" s="284"/>
      <c r="B140" s="298" t="s">
        <v>35</v>
      </c>
      <c r="C140" s="307">
        <f>+'[1]Com Social'!I28</f>
        <v>6</v>
      </c>
      <c r="D140" s="308">
        <f>+'[1]Com Social'!J28</f>
        <v>3</v>
      </c>
      <c r="E140" s="308">
        <f>+'[1]Com Social'!K28</f>
        <v>0</v>
      </c>
      <c r="F140" s="308">
        <f>+'[1]Com Social'!L28</f>
        <v>0</v>
      </c>
      <c r="G140" s="308">
        <f>+'[1]Com Social'!M28</f>
        <v>2</v>
      </c>
      <c r="H140" s="308">
        <f>+'[1]Com Social'!N28</f>
        <v>0</v>
      </c>
      <c r="I140" s="308">
        <f>+'[1]Com Social'!O28</f>
        <v>0</v>
      </c>
      <c r="J140" s="308">
        <f>+'[1]Com Social'!P28</f>
        <v>1</v>
      </c>
      <c r="K140" s="308">
        <f>+'[1]Com Social'!Q28</f>
        <v>0</v>
      </c>
      <c r="L140" s="309">
        <f>+'[1]Com Social'!R28</f>
        <v>0</v>
      </c>
      <c r="M140" s="306"/>
      <c r="N140" s="306"/>
      <c r="O140" s="306"/>
    </row>
    <row r="141" spans="1:15" s="1" customFormat="1" x14ac:dyDescent="0.25">
      <c r="A141" s="280" t="s">
        <v>58</v>
      </c>
      <c r="B141" s="289">
        <v>1</v>
      </c>
      <c r="C141" s="217">
        <f>+'[1]Com Social'!I31</f>
        <v>0</v>
      </c>
      <c r="D141" s="290">
        <f>+'[1]Com Social'!J31</f>
        <v>0</v>
      </c>
      <c r="E141" s="290">
        <f>+'[1]Com Social'!K31</f>
        <v>0</v>
      </c>
      <c r="F141" s="290">
        <f>+'[1]Com Social'!L31</f>
        <v>0</v>
      </c>
      <c r="G141" s="290">
        <f>+'[1]Com Social'!M31</f>
        <v>0</v>
      </c>
      <c r="H141" s="290">
        <f>+'[1]Com Social'!N31</f>
        <v>0</v>
      </c>
      <c r="I141" s="290">
        <f>+'[1]Com Social'!O31</f>
        <v>0</v>
      </c>
      <c r="J141" s="290">
        <f>+'[1]Com Social'!P31</f>
        <v>0</v>
      </c>
      <c r="K141" s="290">
        <f>+'[1]Com Social'!Q31</f>
        <v>0</v>
      </c>
      <c r="L141" s="291">
        <f>+'[1]Com Social'!R31</f>
        <v>0</v>
      </c>
      <c r="M141" s="254"/>
      <c r="N141" s="254"/>
      <c r="O141" s="254"/>
    </row>
    <row r="142" spans="1:15" s="1" customFormat="1" x14ac:dyDescent="0.25">
      <c r="A142" s="282"/>
      <c r="B142" s="292">
        <v>2</v>
      </c>
      <c r="C142" s="293">
        <f>+'[1]Com Social'!I32</f>
        <v>0</v>
      </c>
      <c r="D142" s="225">
        <f>+'[1]Com Social'!J32</f>
        <v>0</v>
      </c>
      <c r="E142" s="225">
        <f>+'[1]Com Social'!K32</f>
        <v>0</v>
      </c>
      <c r="F142" s="225">
        <f>+'[1]Com Social'!L32</f>
        <v>0</v>
      </c>
      <c r="G142" s="225">
        <f>+'[1]Com Social'!M32</f>
        <v>0</v>
      </c>
      <c r="H142" s="225">
        <f>+'[1]Com Social'!N32</f>
        <v>0</v>
      </c>
      <c r="I142" s="225">
        <f>+'[1]Com Social'!O32</f>
        <v>0</v>
      </c>
      <c r="J142" s="225">
        <f>+'[1]Com Social'!P32</f>
        <v>0</v>
      </c>
      <c r="K142" s="225">
        <f>+'[1]Com Social'!Q32</f>
        <v>0</v>
      </c>
      <c r="L142" s="302">
        <f>+'[1]Com Social'!R32</f>
        <v>0</v>
      </c>
      <c r="M142" s="254"/>
      <c r="N142" s="254"/>
      <c r="O142" s="254"/>
    </row>
    <row r="143" spans="1:15" s="1" customFormat="1" x14ac:dyDescent="0.25">
      <c r="A143" s="222"/>
      <c r="B143" s="292">
        <v>3</v>
      </c>
      <c r="C143" s="293">
        <f>+'[1]Com Social'!I33</f>
        <v>0</v>
      </c>
      <c r="D143" s="225">
        <f>+'[1]Com Social'!J33</f>
        <v>0</v>
      </c>
      <c r="E143" s="225">
        <f>+'[1]Com Social'!K33</f>
        <v>0</v>
      </c>
      <c r="F143" s="225">
        <f>+'[1]Com Social'!L33</f>
        <v>0</v>
      </c>
      <c r="G143" s="225">
        <f>+'[1]Com Social'!M33</f>
        <v>0</v>
      </c>
      <c r="H143" s="225">
        <f>+'[1]Com Social'!N33</f>
        <v>0</v>
      </c>
      <c r="I143" s="225">
        <f>+'[1]Com Social'!O33</f>
        <v>0</v>
      </c>
      <c r="J143" s="225">
        <f>+'[1]Com Social'!P33</f>
        <v>0</v>
      </c>
      <c r="K143" s="225">
        <f>+'[1]Com Social'!Q33</f>
        <v>0</v>
      </c>
      <c r="L143" s="302">
        <f>+'[1]Com Social'!R33</f>
        <v>0</v>
      </c>
      <c r="M143" s="254"/>
      <c r="N143" s="254"/>
      <c r="O143" s="254"/>
    </row>
    <row r="144" spans="1:15" s="1" customFormat="1" x14ac:dyDescent="0.25">
      <c r="A144" s="282"/>
      <c r="B144" s="292">
        <v>4</v>
      </c>
      <c r="C144" s="293">
        <f>+'[1]Com Social'!I34</f>
        <v>0</v>
      </c>
      <c r="D144" s="225">
        <f>+'[1]Com Social'!J34</f>
        <v>0</v>
      </c>
      <c r="E144" s="225">
        <f>+'[1]Com Social'!K34</f>
        <v>0</v>
      </c>
      <c r="F144" s="225">
        <f>+'[1]Com Social'!L34</f>
        <v>0</v>
      </c>
      <c r="G144" s="225">
        <f>+'[1]Com Social'!M34</f>
        <v>0</v>
      </c>
      <c r="H144" s="225">
        <f>+'[1]Com Social'!N34</f>
        <v>0</v>
      </c>
      <c r="I144" s="225">
        <f>+'[1]Com Social'!O34</f>
        <v>0</v>
      </c>
      <c r="J144" s="225">
        <f>+'[1]Com Social'!P34</f>
        <v>0</v>
      </c>
      <c r="K144" s="225">
        <f>+'[1]Com Social'!Q34</f>
        <v>0</v>
      </c>
      <c r="L144" s="302">
        <f>+'[1]Com Social'!R34</f>
        <v>0</v>
      </c>
      <c r="M144" s="254"/>
      <c r="N144" s="254"/>
      <c r="O144" s="254"/>
    </row>
    <row r="145" spans="1:15" s="1" customFormat="1" x14ac:dyDescent="0.25">
      <c r="A145" s="282"/>
      <c r="B145" s="292">
        <v>5</v>
      </c>
      <c r="C145" s="293">
        <f>+'[1]Com Social'!I35</f>
        <v>3</v>
      </c>
      <c r="D145" s="225">
        <f>+'[1]Com Social'!J35</f>
        <v>3</v>
      </c>
      <c r="E145" s="225">
        <f>+'[1]Com Social'!K35</f>
        <v>0</v>
      </c>
      <c r="F145" s="225">
        <f>+'[1]Com Social'!L35</f>
        <v>0</v>
      </c>
      <c r="G145" s="225">
        <f>+'[1]Com Social'!M35</f>
        <v>0</v>
      </c>
      <c r="H145" s="225">
        <f>+'[1]Com Social'!N35</f>
        <v>0</v>
      </c>
      <c r="I145" s="225">
        <f>+'[1]Com Social'!O35</f>
        <v>0</v>
      </c>
      <c r="J145" s="225">
        <f>+'[1]Com Social'!P35</f>
        <v>0</v>
      </c>
      <c r="K145" s="225">
        <f>+'[1]Com Social'!Q35</f>
        <v>0</v>
      </c>
      <c r="L145" s="302">
        <f>+'[1]Com Social'!R35</f>
        <v>0</v>
      </c>
      <c r="M145" s="254"/>
      <c r="N145" s="254"/>
      <c r="O145" s="254"/>
    </row>
    <row r="146" spans="1:15" s="1" customFormat="1" ht="15.75" thickBot="1" x14ac:dyDescent="0.3">
      <c r="A146" s="284"/>
      <c r="B146" s="298" t="s">
        <v>35</v>
      </c>
      <c r="C146" s="303">
        <f>+'[1]Com Social'!I36</f>
        <v>3</v>
      </c>
      <c r="D146" s="304">
        <f>+'[1]Com Social'!J36</f>
        <v>3</v>
      </c>
      <c r="E146" s="304">
        <f>+'[1]Com Social'!K36</f>
        <v>0</v>
      </c>
      <c r="F146" s="304">
        <f>+'[1]Com Social'!L36</f>
        <v>0</v>
      </c>
      <c r="G146" s="304">
        <f>+'[1]Com Social'!M36</f>
        <v>0</v>
      </c>
      <c r="H146" s="304">
        <f>+'[1]Com Social'!N36</f>
        <v>0</v>
      </c>
      <c r="I146" s="304">
        <f>+'[1]Com Social'!O36</f>
        <v>0</v>
      </c>
      <c r="J146" s="304">
        <f>+'[1]Com Social'!P36</f>
        <v>0</v>
      </c>
      <c r="K146" s="304">
        <f>+'[1]Com Social'!Q36</f>
        <v>0</v>
      </c>
      <c r="L146" s="305">
        <f>+'[1]Com Social'!R36</f>
        <v>0</v>
      </c>
      <c r="M146" s="254"/>
      <c r="N146" s="254"/>
      <c r="O146" s="254"/>
    </row>
    <row r="147" spans="1:15" s="1" customFormat="1" x14ac:dyDescent="0.25">
      <c r="A147" s="280" t="s">
        <v>59</v>
      </c>
      <c r="B147" s="289">
        <v>1</v>
      </c>
      <c r="C147" s="246">
        <f>+'[1]Com Social'!I15</f>
        <v>0</v>
      </c>
      <c r="D147" s="310">
        <f>+'[1]Com Social'!J15</f>
        <v>0</v>
      </c>
      <c r="E147" s="310">
        <f>+'[1]Com Social'!K15</f>
        <v>0</v>
      </c>
      <c r="F147" s="310">
        <f>+'[1]Com Social'!L15</f>
        <v>0</v>
      </c>
      <c r="G147" s="310">
        <f>+'[1]Com Social'!M15</f>
        <v>0</v>
      </c>
      <c r="H147" s="310">
        <f>+'[1]Com Social'!N15</f>
        <v>0</v>
      </c>
      <c r="I147" s="310">
        <f>+'[1]Com Social'!O15</f>
        <v>0</v>
      </c>
      <c r="J147" s="310">
        <f>+'[1]Com Social'!P15</f>
        <v>0</v>
      </c>
      <c r="K147" s="310">
        <f>+'[1]Com Social'!Q15</f>
        <v>0</v>
      </c>
      <c r="L147" s="311">
        <f>+'[1]Com Social'!R15</f>
        <v>0</v>
      </c>
      <c r="M147" s="254"/>
      <c r="N147" s="254"/>
      <c r="O147" s="254"/>
    </row>
    <row r="148" spans="1:15" s="1" customFormat="1" x14ac:dyDescent="0.25">
      <c r="A148" s="286"/>
      <c r="B148" s="292">
        <v>2</v>
      </c>
      <c r="C148" s="312">
        <f>+'[1]Com Social'!I16</f>
        <v>0</v>
      </c>
      <c r="D148" s="313">
        <f>+'[1]Com Social'!J16</f>
        <v>0</v>
      </c>
      <c r="E148" s="313">
        <f>+'[1]Com Social'!K16</f>
        <v>0</v>
      </c>
      <c r="F148" s="313">
        <f>+'[1]Com Social'!L16</f>
        <v>0</v>
      </c>
      <c r="G148" s="313">
        <f>+'[1]Com Social'!M16</f>
        <v>0</v>
      </c>
      <c r="H148" s="313">
        <f>+'[1]Com Social'!N16</f>
        <v>0</v>
      </c>
      <c r="I148" s="313">
        <f>+'[1]Com Social'!O16</f>
        <v>0</v>
      </c>
      <c r="J148" s="313">
        <f>+'[1]Com Social'!P16</f>
        <v>0</v>
      </c>
      <c r="K148" s="313">
        <f>+'[1]Com Social'!Q16</f>
        <v>0</v>
      </c>
      <c r="L148" s="314">
        <f>+'[1]Com Social'!R16</f>
        <v>0</v>
      </c>
      <c r="M148" s="254"/>
      <c r="N148" s="254"/>
      <c r="O148" s="254"/>
    </row>
    <row r="149" spans="1:15" s="1" customFormat="1" x14ac:dyDescent="0.25">
      <c r="A149" s="282"/>
      <c r="B149" s="292">
        <v>3</v>
      </c>
      <c r="C149" s="293">
        <f>+'[1]Com Social'!I17</f>
        <v>2</v>
      </c>
      <c r="D149" s="225">
        <f>+'[1]Com Social'!J17</f>
        <v>1</v>
      </c>
      <c r="E149" s="225">
        <f>+'[1]Com Social'!K17</f>
        <v>0</v>
      </c>
      <c r="F149" s="225">
        <f>+'[1]Com Social'!L17</f>
        <v>0</v>
      </c>
      <c r="G149" s="225">
        <f>+'[1]Com Social'!M17</f>
        <v>1</v>
      </c>
      <c r="H149" s="225">
        <f>+'[1]Com Social'!N17</f>
        <v>0</v>
      </c>
      <c r="I149" s="225">
        <f>+'[1]Com Social'!O17</f>
        <v>0</v>
      </c>
      <c r="J149" s="225">
        <f>+'[1]Com Social'!P17</f>
        <v>0</v>
      </c>
      <c r="K149" s="225">
        <f>+'[1]Com Social'!Q17</f>
        <v>0</v>
      </c>
      <c r="L149" s="302">
        <f>+'[1]Com Social'!R17</f>
        <v>0</v>
      </c>
      <c r="M149" s="254"/>
      <c r="N149" s="254"/>
      <c r="O149" s="254"/>
    </row>
    <row r="150" spans="1:15" s="1" customFormat="1" x14ac:dyDescent="0.25">
      <c r="A150" s="286"/>
      <c r="B150" s="292">
        <v>4</v>
      </c>
      <c r="C150" s="312">
        <f>+'[1]Com Social'!I18</f>
        <v>0</v>
      </c>
      <c r="D150" s="313">
        <f>+'[1]Com Social'!J18</f>
        <v>0</v>
      </c>
      <c r="E150" s="313">
        <f>+'[1]Com Social'!K18</f>
        <v>0</v>
      </c>
      <c r="F150" s="313">
        <f>+'[1]Com Social'!L18</f>
        <v>0</v>
      </c>
      <c r="G150" s="313">
        <f>+'[1]Com Social'!M18</f>
        <v>0</v>
      </c>
      <c r="H150" s="313">
        <f>+'[1]Com Social'!N18</f>
        <v>0</v>
      </c>
      <c r="I150" s="313">
        <f>+'[1]Com Social'!O18</f>
        <v>0</v>
      </c>
      <c r="J150" s="313">
        <f>+'[1]Com Social'!P18</f>
        <v>0</v>
      </c>
      <c r="K150" s="313">
        <f>+'[1]Com Social'!Q18</f>
        <v>0</v>
      </c>
      <c r="L150" s="314">
        <f>+'[1]Com Social'!R18</f>
        <v>0</v>
      </c>
      <c r="M150" s="254"/>
      <c r="N150" s="254"/>
      <c r="O150" s="254"/>
    </row>
    <row r="151" spans="1:15" s="1" customFormat="1" x14ac:dyDescent="0.25">
      <c r="A151" s="286"/>
      <c r="B151" s="292">
        <v>5</v>
      </c>
      <c r="C151" s="312">
        <f>+'[1]Com Social'!I19</f>
        <v>0</v>
      </c>
      <c r="D151" s="313">
        <f>+'[1]Com Social'!J19</f>
        <v>0</v>
      </c>
      <c r="E151" s="313">
        <f>+'[1]Com Social'!K19</f>
        <v>0</v>
      </c>
      <c r="F151" s="313">
        <f>+'[1]Com Social'!L19</f>
        <v>0</v>
      </c>
      <c r="G151" s="313">
        <f>+'[1]Com Social'!M19</f>
        <v>0</v>
      </c>
      <c r="H151" s="313">
        <f>+'[1]Com Social'!N19</f>
        <v>0</v>
      </c>
      <c r="I151" s="313">
        <f>+'[1]Com Social'!O19</f>
        <v>0</v>
      </c>
      <c r="J151" s="313">
        <f>+'[1]Com Social'!P19</f>
        <v>0</v>
      </c>
      <c r="K151" s="313">
        <f>+'[1]Com Social'!Q19</f>
        <v>0</v>
      </c>
      <c r="L151" s="314">
        <f>+'[1]Com Social'!R19</f>
        <v>0</v>
      </c>
      <c r="M151" s="254"/>
      <c r="N151" s="254"/>
      <c r="O151" s="254"/>
    </row>
    <row r="152" spans="1:15" s="1" customFormat="1" ht="15.75" thickBot="1" x14ac:dyDescent="0.3">
      <c r="A152" s="284"/>
      <c r="B152" s="298" t="s">
        <v>35</v>
      </c>
      <c r="C152" s="315">
        <f>+'[1]Com Social'!I20</f>
        <v>2</v>
      </c>
      <c r="D152" s="316">
        <f>+'[1]Com Social'!J20</f>
        <v>1</v>
      </c>
      <c r="E152" s="316">
        <f>+'[1]Com Social'!K20</f>
        <v>0</v>
      </c>
      <c r="F152" s="316">
        <f>+'[1]Com Social'!L20</f>
        <v>0</v>
      </c>
      <c r="G152" s="316">
        <f>+'[1]Com Social'!M20</f>
        <v>1</v>
      </c>
      <c r="H152" s="316">
        <f>+'[1]Com Social'!N20</f>
        <v>0</v>
      </c>
      <c r="I152" s="316">
        <f>+'[1]Com Social'!O20</f>
        <v>0</v>
      </c>
      <c r="J152" s="316">
        <f>+'[1]Com Social'!P20</f>
        <v>0</v>
      </c>
      <c r="K152" s="316">
        <f>+'[1]Com Social'!Q20</f>
        <v>0</v>
      </c>
      <c r="L152" s="317">
        <f>+'[1]Com Social'!R20</f>
        <v>0</v>
      </c>
      <c r="M152" s="254"/>
      <c r="N152" s="254"/>
      <c r="O152" s="254"/>
    </row>
    <row r="153" spans="1:15" s="1" customFormat="1" x14ac:dyDescent="0.25">
      <c r="A153" s="318" t="s">
        <v>60</v>
      </c>
      <c r="B153" s="319">
        <v>1</v>
      </c>
      <c r="C153" s="232">
        <f>+[1]FLEX!I38</f>
        <v>3</v>
      </c>
      <c r="D153" s="232">
        <f>+[1]FLEX!J38</f>
        <v>1</v>
      </c>
      <c r="E153" s="232">
        <f>+[1]FLEX!K38</f>
        <v>0</v>
      </c>
      <c r="F153" s="232">
        <f>+[1]FLEX!L38</f>
        <v>0</v>
      </c>
      <c r="G153" s="232">
        <f>+[1]FLEX!M38</f>
        <v>0</v>
      </c>
      <c r="H153" s="232">
        <f>+[1]FLEX!N38</f>
        <v>0</v>
      </c>
      <c r="I153" s="232">
        <f>+[1]FLEX!O38</f>
        <v>0</v>
      </c>
      <c r="J153" s="232">
        <f>+[1]FLEX!P38</f>
        <v>0</v>
      </c>
      <c r="K153" s="232">
        <f>+[1]FLEX!Q38</f>
        <v>2</v>
      </c>
      <c r="L153" s="232">
        <f>+[1]FLEX!R38</f>
        <v>0</v>
      </c>
      <c r="M153" s="254"/>
      <c r="N153" s="254"/>
      <c r="O153" s="254"/>
    </row>
    <row r="154" spans="1:15" s="1" customFormat="1" x14ac:dyDescent="0.25">
      <c r="A154" s="320"/>
      <c r="B154" s="321">
        <v>2</v>
      </c>
      <c r="C154" s="232">
        <f>+[1]FLEX!I39</f>
        <v>2</v>
      </c>
      <c r="D154" s="232">
        <f>+[1]FLEX!J39</f>
        <v>1</v>
      </c>
      <c r="E154" s="232">
        <f>+[1]FLEX!K39</f>
        <v>0</v>
      </c>
      <c r="F154" s="232">
        <f>+[1]FLEX!L39</f>
        <v>0</v>
      </c>
      <c r="G154" s="232">
        <f>+[1]FLEX!M39</f>
        <v>0</v>
      </c>
      <c r="H154" s="232">
        <f>+[1]FLEX!N39</f>
        <v>0</v>
      </c>
      <c r="I154" s="232">
        <f>+[1]FLEX!O39</f>
        <v>0</v>
      </c>
      <c r="J154" s="232">
        <f>+[1]FLEX!P39</f>
        <v>1</v>
      </c>
      <c r="K154" s="232">
        <f>+[1]FLEX!Q39</f>
        <v>0</v>
      </c>
      <c r="L154" s="232">
        <f>+[1]FLEX!R39</f>
        <v>0</v>
      </c>
      <c r="M154" s="254"/>
      <c r="N154" s="254"/>
      <c r="O154" s="254"/>
    </row>
    <row r="155" spans="1:15" s="1" customFormat="1" x14ac:dyDescent="0.25">
      <c r="A155" s="320"/>
      <c r="B155" s="321">
        <v>3</v>
      </c>
      <c r="C155" s="232">
        <f>+[1]FLEX!I40</f>
        <v>0</v>
      </c>
      <c r="D155" s="232">
        <f>+[1]FLEX!J40</f>
        <v>0</v>
      </c>
      <c r="E155" s="232">
        <f>+[1]FLEX!K40</f>
        <v>0</v>
      </c>
      <c r="F155" s="232">
        <f>+[1]FLEX!L40</f>
        <v>0</v>
      </c>
      <c r="G155" s="232">
        <f>+[1]FLEX!M40</f>
        <v>0</v>
      </c>
      <c r="H155" s="232">
        <f>+[1]FLEX!N40</f>
        <v>0</v>
      </c>
      <c r="I155" s="232">
        <f>+[1]FLEX!O40</f>
        <v>0</v>
      </c>
      <c r="J155" s="232">
        <f>+[1]FLEX!P40</f>
        <v>0</v>
      </c>
      <c r="K155" s="232">
        <f>+[1]FLEX!Q40</f>
        <v>0</v>
      </c>
      <c r="L155" s="232">
        <f>+[1]FLEX!R40</f>
        <v>0</v>
      </c>
      <c r="M155" s="254"/>
      <c r="N155" s="254"/>
      <c r="O155" s="254"/>
    </row>
    <row r="156" spans="1:15" s="1" customFormat="1" x14ac:dyDescent="0.25">
      <c r="A156" s="320"/>
      <c r="B156" s="321">
        <v>4</v>
      </c>
      <c r="C156" s="232">
        <f>+[1]FLEX!I41</f>
        <v>2</v>
      </c>
      <c r="D156" s="232">
        <f>+[1]FLEX!J41</f>
        <v>2</v>
      </c>
      <c r="E156" s="232">
        <f>+[1]FLEX!K41</f>
        <v>0</v>
      </c>
      <c r="F156" s="232">
        <f>+[1]FLEX!L41</f>
        <v>0</v>
      </c>
      <c r="G156" s="232">
        <f>+[1]FLEX!M41</f>
        <v>0</v>
      </c>
      <c r="H156" s="232">
        <f>+[1]FLEX!N41</f>
        <v>0</v>
      </c>
      <c r="I156" s="232">
        <f>+[1]FLEX!O41</f>
        <v>0</v>
      </c>
      <c r="J156" s="232">
        <f>+[1]FLEX!P41</f>
        <v>0</v>
      </c>
      <c r="K156" s="232">
        <f>+[1]FLEX!Q41</f>
        <v>0</v>
      </c>
      <c r="L156" s="232">
        <f>+[1]FLEX!R41</f>
        <v>0</v>
      </c>
      <c r="M156" s="254"/>
      <c r="N156" s="254"/>
      <c r="O156" s="254"/>
    </row>
    <row r="157" spans="1:15" s="1" customFormat="1" x14ac:dyDescent="0.25">
      <c r="A157" s="322"/>
      <c r="B157" s="321">
        <v>5</v>
      </c>
      <c r="C157" s="232">
        <f>+[1]FLEX!I42</f>
        <v>0</v>
      </c>
      <c r="D157" s="232">
        <f>+[1]FLEX!J42</f>
        <v>0</v>
      </c>
      <c r="E157" s="232">
        <f>+[1]FLEX!K42</f>
        <v>0</v>
      </c>
      <c r="F157" s="232">
        <f>+[1]FLEX!L42</f>
        <v>0</v>
      </c>
      <c r="G157" s="232">
        <f>+[1]FLEX!M42</f>
        <v>0</v>
      </c>
      <c r="H157" s="232">
        <f>+[1]FLEX!N42</f>
        <v>0</v>
      </c>
      <c r="I157" s="232">
        <f>+[1]FLEX!O42</f>
        <v>0</v>
      </c>
      <c r="J157" s="232">
        <f>+[1]FLEX!P42</f>
        <v>0</v>
      </c>
      <c r="K157" s="232">
        <f>+[1]FLEX!Q42</f>
        <v>0</v>
      </c>
      <c r="L157" s="232">
        <f>+[1]FLEX!R42</f>
        <v>0</v>
      </c>
      <c r="M157" s="254"/>
      <c r="N157" s="254"/>
      <c r="O157" s="254"/>
    </row>
    <row r="158" spans="1:15" s="1" customFormat="1" ht="15.75" thickBot="1" x14ac:dyDescent="0.3">
      <c r="A158" s="323"/>
      <c r="B158" s="324" t="s">
        <v>35</v>
      </c>
      <c r="C158" s="325">
        <f>+SUM(C153:C157)</f>
        <v>7</v>
      </c>
      <c r="D158" s="325">
        <f t="shared" ref="D158:L158" si="8">+SUM(D153:D157)</f>
        <v>4</v>
      </c>
      <c r="E158" s="325">
        <f t="shared" si="8"/>
        <v>0</v>
      </c>
      <c r="F158" s="325">
        <f t="shared" si="8"/>
        <v>0</v>
      </c>
      <c r="G158" s="325">
        <f t="shared" si="8"/>
        <v>0</v>
      </c>
      <c r="H158" s="325">
        <f t="shared" si="8"/>
        <v>0</v>
      </c>
      <c r="I158" s="325">
        <f t="shared" si="8"/>
        <v>0</v>
      </c>
      <c r="J158" s="325">
        <f t="shared" si="8"/>
        <v>1</v>
      </c>
      <c r="K158" s="325">
        <f t="shared" si="8"/>
        <v>2</v>
      </c>
      <c r="L158" s="325">
        <f t="shared" si="8"/>
        <v>0</v>
      </c>
      <c r="M158" s="254"/>
      <c r="N158" s="254"/>
      <c r="O158" s="254"/>
    </row>
    <row r="159" spans="1:15" s="1" customFormat="1" x14ac:dyDescent="0.25">
      <c r="A159" s="288" t="s">
        <v>61</v>
      </c>
      <c r="B159" s="289">
        <v>1</v>
      </c>
      <c r="C159" s="217">
        <f>+[1]FLEX!I20</f>
        <v>0</v>
      </c>
      <c r="D159" s="290">
        <f>+[1]FLEX!J20</f>
        <v>0</v>
      </c>
      <c r="E159" s="290">
        <f>+[1]FLEX!K20</f>
        <v>0</v>
      </c>
      <c r="F159" s="290">
        <f>+[1]FLEX!L20</f>
        <v>0</v>
      </c>
      <c r="G159" s="290">
        <f>+[1]FLEX!M20</f>
        <v>0</v>
      </c>
      <c r="H159" s="290">
        <f>+[1]FLEX!N20</f>
        <v>0</v>
      </c>
      <c r="I159" s="290">
        <f>+[1]FLEX!O20</f>
        <v>0</v>
      </c>
      <c r="J159" s="290">
        <f>+[1]FLEX!P20</f>
        <v>0</v>
      </c>
      <c r="K159" s="290">
        <f>+[1]FLEX!Q20</f>
        <v>0</v>
      </c>
      <c r="L159" s="291">
        <f>+[1]FLEX!R20</f>
        <v>0</v>
      </c>
      <c r="M159" s="254"/>
      <c r="N159" s="254"/>
      <c r="O159" s="254"/>
    </row>
    <row r="160" spans="1:15" s="1" customFormat="1" ht="15.75" x14ac:dyDescent="0.25">
      <c r="A160" s="326"/>
      <c r="B160" s="292">
        <v>2</v>
      </c>
      <c r="C160" s="293">
        <f>+[1]FLEX!I21</f>
        <v>0</v>
      </c>
      <c r="D160" s="327">
        <f>+[1]FLEX!J21</f>
        <v>0</v>
      </c>
      <c r="E160" s="327">
        <f>+[1]FLEX!K21</f>
        <v>0</v>
      </c>
      <c r="F160" s="327">
        <f>+[1]FLEX!L21</f>
        <v>0</v>
      </c>
      <c r="G160" s="327">
        <f>+[1]FLEX!M21</f>
        <v>0</v>
      </c>
      <c r="H160" s="327">
        <f>+[1]FLEX!N21</f>
        <v>0</v>
      </c>
      <c r="I160" s="327">
        <f>+[1]FLEX!O21</f>
        <v>0</v>
      </c>
      <c r="J160" s="327">
        <f>+[1]FLEX!P21</f>
        <v>0</v>
      </c>
      <c r="K160" s="327">
        <f>+[1]FLEX!Q21</f>
        <v>0</v>
      </c>
      <c r="L160" s="295">
        <f>+[1]FLEX!R21</f>
        <v>0</v>
      </c>
      <c r="M160" s="306"/>
      <c r="N160" s="306"/>
      <c r="O160" s="306"/>
    </row>
    <row r="161" spans="1:15" s="1" customFormat="1" ht="15.75" x14ac:dyDescent="0.25">
      <c r="A161" s="282"/>
      <c r="B161" s="292">
        <v>3</v>
      </c>
      <c r="C161" s="293">
        <f>+[1]FLEX!I22</f>
        <v>1</v>
      </c>
      <c r="D161" s="327">
        <f>+[1]FLEX!J22</f>
        <v>1</v>
      </c>
      <c r="E161" s="327">
        <f>+[1]FLEX!K22</f>
        <v>0</v>
      </c>
      <c r="F161" s="327">
        <f>+[1]FLEX!L22</f>
        <v>0</v>
      </c>
      <c r="G161" s="327">
        <f>+[1]FLEX!M22</f>
        <v>0</v>
      </c>
      <c r="H161" s="327">
        <f>+[1]FLEX!N22</f>
        <v>0</v>
      </c>
      <c r="I161" s="327">
        <f>+[1]FLEX!O22</f>
        <v>0</v>
      </c>
      <c r="J161" s="327">
        <f>+[1]FLEX!P22</f>
        <v>0</v>
      </c>
      <c r="K161" s="327">
        <f>+[1]FLEX!Q22</f>
        <v>0</v>
      </c>
      <c r="L161" s="295">
        <f>+[1]FLEX!R22</f>
        <v>0</v>
      </c>
      <c r="M161" s="306"/>
      <c r="N161" s="306"/>
      <c r="O161" s="306"/>
    </row>
    <row r="162" spans="1:15" s="1" customFormat="1" ht="15.75" x14ac:dyDescent="0.25">
      <c r="A162" s="282"/>
      <c r="B162" s="292">
        <v>4</v>
      </c>
      <c r="C162" s="293">
        <f>+[1]FLEX!I23</f>
        <v>1</v>
      </c>
      <c r="D162" s="327">
        <f>+[1]FLEX!J23</f>
        <v>0</v>
      </c>
      <c r="E162" s="327">
        <f>+[1]FLEX!K23</f>
        <v>0</v>
      </c>
      <c r="F162" s="327">
        <f>+[1]FLEX!L23</f>
        <v>0</v>
      </c>
      <c r="G162" s="327">
        <f>+[1]FLEX!M23</f>
        <v>0</v>
      </c>
      <c r="H162" s="327">
        <f>+[1]FLEX!N23</f>
        <v>0</v>
      </c>
      <c r="I162" s="327">
        <f>+[1]FLEX!O23</f>
        <v>0</v>
      </c>
      <c r="J162" s="327">
        <f>+[1]FLEX!P23</f>
        <v>1</v>
      </c>
      <c r="K162" s="327">
        <f>+[1]FLEX!Q23</f>
        <v>0</v>
      </c>
      <c r="L162" s="295">
        <f>+[1]FLEX!R23</f>
        <v>0</v>
      </c>
      <c r="M162" s="306"/>
      <c r="N162" s="306"/>
      <c r="O162" s="306"/>
    </row>
    <row r="163" spans="1:15" s="1" customFormat="1" ht="15.75" x14ac:dyDescent="0.25">
      <c r="A163" s="282"/>
      <c r="B163" s="292">
        <v>5</v>
      </c>
      <c r="C163" s="293">
        <f>+[1]FLEX!I24</f>
        <v>0</v>
      </c>
      <c r="D163" s="327">
        <f>+[1]FLEX!J24</f>
        <v>0</v>
      </c>
      <c r="E163" s="327">
        <f>+[1]FLEX!K24</f>
        <v>0</v>
      </c>
      <c r="F163" s="327">
        <f>+[1]FLEX!L24</f>
        <v>0</v>
      </c>
      <c r="G163" s="327">
        <f>+[1]FLEX!M24</f>
        <v>0</v>
      </c>
      <c r="H163" s="327">
        <f>+[1]FLEX!N24</f>
        <v>0</v>
      </c>
      <c r="I163" s="327">
        <f>+[1]FLEX!O24</f>
        <v>0</v>
      </c>
      <c r="J163" s="327">
        <f>+[1]FLEX!P24</f>
        <v>0</v>
      </c>
      <c r="K163" s="327">
        <f>+[1]FLEX!Q24</f>
        <v>0</v>
      </c>
      <c r="L163" s="295">
        <f>+[1]FLEX!R24</f>
        <v>0</v>
      </c>
      <c r="M163" s="306"/>
      <c r="N163" s="306"/>
      <c r="O163" s="306"/>
    </row>
    <row r="164" spans="1:15" s="1" customFormat="1" ht="16.5" thickBot="1" x14ac:dyDescent="0.3">
      <c r="A164" s="282"/>
      <c r="B164" s="298" t="s">
        <v>35</v>
      </c>
      <c r="C164" s="328">
        <f>+C163+C162+C161+C160+C159</f>
        <v>2</v>
      </c>
      <c r="D164" s="329">
        <f t="shared" ref="D164:L164" si="9">+D163+D162+D161+D160+D159</f>
        <v>1</v>
      </c>
      <c r="E164" s="329">
        <f t="shared" si="9"/>
        <v>0</v>
      </c>
      <c r="F164" s="329">
        <f t="shared" si="9"/>
        <v>0</v>
      </c>
      <c r="G164" s="329">
        <f t="shared" si="9"/>
        <v>0</v>
      </c>
      <c r="H164" s="329">
        <f t="shared" si="9"/>
        <v>0</v>
      </c>
      <c r="I164" s="329">
        <f t="shared" si="9"/>
        <v>0</v>
      </c>
      <c r="J164" s="329">
        <f t="shared" si="9"/>
        <v>1</v>
      </c>
      <c r="K164" s="329">
        <f t="shared" si="9"/>
        <v>0</v>
      </c>
      <c r="L164" s="330">
        <f t="shared" si="9"/>
        <v>0</v>
      </c>
      <c r="M164" s="306"/>
      <c r="N164" s="306"/>
      <c r="O164" s="306"/>
    </row>
    <row r="165" spans="1:15" s="1" customFormat="1" x14ac:dyDescent="0.25">
      <c r="A165" s="318" t="s">
        <v>62</v>
      </c>
      <c r="B165" s="319">
        <v>1</v>
      </c>
      <c r="C165" s="232">
        <f>+[1]FLEX!I47</f>
        <v>0</v>
      </c>
      <c r="D165" s="232">
        <f>+[1]FLEX!J47</f>
        <v>0</v>
      </c>
      <c r="E165" s="232">
        <f>+[1]FLEX!K47</f>
        <v>0</v>
      </c>
      <c r="F165" s="232">
        <f>+[1]FLEX!L47</f>
        <v>0</v>
      </c>
      <c r="G165" s="232">
        <f>+[1]FLEX!M47</f>
        <v>0</v>
      </c>
      <c r="H165" s="232">
        <f>+[1]FLEX!N47</f>
        <v>0</v>
      </c>
      <c r="I165" s="232">
        <f>+[1]FLEX!O47</f>
        <v>0</v>
      </c>
      <c r="J165" s="232">
        <f>+[1]FLEX!P47</f>
        <v>0</v>
      </c>
      <c r="K165" s="232">
        <f>+[1]FLEX!Q47</f>
        <v>0</v>
      </c>
      <c r="L165" s="232">
        <f>+[1]FLEX!R47</f>
        <v>0</v>
      </c>
      <c r="M165" s="254"/>
      <c r="N165" s="254"/>
      <c r="O165" s="254"/>
    </row>
    <row r="166" spans="1:15" s="1" customFormat="1" x14ac:dyDescent="0.25">
      <c r="A166" s="320"/>
      <c r="B166" s="321">
        <v>2</v>
      </c>
      <c r="C166" s="232">
        <f>+[1]FLEX!I48</f>
        <v>0</v>
      </c>
      <c r="D166" s="232">
        <f>+[1]FLEX!J48</f>
        <v>0</v>
      </c>
      <c r="E166" s="232">
        <f>+[1]FLEX!K48</f>
        <v>0</v>
      </c>
      <c r="F166" s="232">
        <f>+[1]FLEX!L48</f>
        <v>0</v>
      </c>
      <c r="G166" s="232">
        <f>+[1]FLEX!M48</f>
        <v>0</v>
      </c>
      <c r="H166" s="232">
        <f>+[1]FLEX!N48</f>
        <v>0</v>
      </c>
      <c r="I166" s="232">
        <f>+[1]FLEX!O48</f>
        <v>0</v>
      </c>
      <c r="J166" s="232">
        <f>+[1]FLEX!P48</f>
        <v>0</v>
      </c>
      <c r="K166" s="232">
        <f>+[1]FLEX!Q48</f>
        <v>0</v>
      </c>
      <c r="L166" s="232">
        <f>+[1]FLEX!R48</f>
        <v>0</v>
      </c>
      <c r="M166" s="254"/>
      <c r="N166" s="254"/>
      <c r="O166" s="254"/>
    </row>
    <row r="167" spans="1:15" s="1" customFormat="1" x14ac:dyDescent="0.25">
      <c r="A167" s="320"/>
      <c r="B167" s="321">
        <v>3</v>
      </c>
      <c r="C167" s="232">
        <f>+[1]FLEX!I49</f>
        <v>1</v>
      </c>
      <c r="D167" s="232">
        <f>+[1]FLEX!J49</f>
        <v>1</v>
      </c>
      <c r="E167" s="232">
        <f>+[1]FLEX!K49</f>
        <v>0</v>
      </c>
      <c r="F167" s="232">
        <f>+[1]FLEX!L49</f>
        <v>0</v>
      </c>
      <c r="G167" s="232">
        <f>+[1]FLEX!M49</f>
        <v>0</v>
      </c>
      <c r="H167" s="232">
        <f>+[1]FLEX!N49</f>
        <v>0</v>
      </c>
      <c r="I167" s="232">
        <f>+[1]FLEX!O49</f>
        <v>0</v>
      </c>
      <c r="J167" s="232">
        <f>+[1]FLEX!P49</f>
        <v>0</v>
      </c>
      <c r="K167" s="232">
        <f>+[1]FLEX!Q49</f>
        <v>0</v>
      </c>
      <c r="L167" s="232">
        <f>+[1]FLEX!R49</f>
        <v>0</v>
      </c>
      <c r="M167" s="254"/>
      <c r="N167" s="254"/>
      <c r="O167" s="254"/>
    </row>
    <row r="168" spans="1:15" s="1" customFormat="1" x14ac:dyDescent="0.25">
      <c r="A168" s="320"/>
      <c r="B168" s="321">
        <v>4</v>
      </c>
      <c r="C168" s="232">
        <f>+[1]FLEX!I50</f>
        <v>0</v>
      </c>
      <c r="D168" s="232">
        <f>+[1]FLEX!J50</f>
        <v>0</v>
      </c>
      <c r="E168" s="232">
        <f>+[1]FLEX!K50</f>
        <v>0</v>
      </c>
      <c r="F168" s="232">
        <f>+[1]FLEX!L50</f>
        <v>0</v>
      </c>
      <c r="G168" s="232">
        <f>+[1]FLEX!M50</f>
        <v>0</v>
      </c>
      <c r="H168" s="232">
        <f>+[1]FLEX!N50</f>
        <v>0</v>
      </c>
      <c r="I168" s="232">
        <f>+[1]FLEX!O50</f>
        <v>0</v>
      </c>
      <c r="J168" s="232">
        <f>+[1]FLEX!P50</f>
        <v>0</v>
      </c>
      <c r="K168" s="232">
        <f>+[1]FLEX!Q50</f>
        <v>0</v>
      </c>
      <c r="L168" s="232">
        <f>+[1]FLEX!R50</f>
        <v>0</v>
      </c>
      <c r="M168" s="254"/>
      <c r="N168" s="254"/>
      <c r="O168" s="254"/>
    </row>
    <row r="169" spans="1:15" s="1" customFormat="1" x14ac:dyDescent="0.25">
      <c r="A169" s="320"/>
      <c r="B169" s="321">
        <v>5</v>
      </c>
      <c r="C169" s="232">
        <f>+[1]FLEX!I51</f>
        <v>0</v>
      </c>
      <c r="D169" s="232">
        <f>+[1]FLEX!J51</f>
        <v>0</v>
      </c>
      <c r="E169" s="232">
        <f>+[1]FLEX!K51</f>
        <v>0</v>
      </c>
      <c r="F169" s="232">
        <f>+[1]FLEX!L51</f>
        <v>0</v>
      </c>
      <c r="G169" s="232">
        <f>+[1]FLEX!M51</f>
        <v>0</v>
      </c>
      <c r="H169" s="232">
        <f>+[1]FLEX!N51</f>
        <v>0</v>
      </c>
      <c r="I169" s="232">
        <f>+[1]FLEX!O51</f>
        <v>0</v>
      </c>
      <c r="J169" s="232">
        <f>+[1]FLEX!P51</f>
        <v>0</v>
      </c>
      <c r="K169" s="232">
        <f>+[1]FLEX!Q51</f>
        <v>0</v>
      </c>
      <c r="L169" s="232">
        <f>+[1]FLEX!R51</f>
        <v>0</v>
      </c>
      <c r="M169" s="254"/>
      <c r="N169" s="254"/>
      <c r="O169" s="254"/>
    </row>
    <row r="170" spans="1:15" s="1" customFormat="1" ht="15.75" thickBot="1" x14ac:dyDescent="0.3">
      <c r="A170" s="323"/>
      <c r="B170" s="324" t="s">
        <v>35</v>
      </c>
      <c r="C170" s="325">
        <f>+SUM(C165:C169)</f>
        <v>1</v>
      </c>
      <c r="D170" s="325">
        <f t="shared" ref="D170:L170" si="10">+SUM(D165:D169)</f>
        <v>1</v>
      </c>
      <c r="E170" s="325">
        <f t="shared" si="10"/>
        <v>0</v>
      </c>
      <c r="F170" s="325">
        <f t="shared" si="10"/>
        <v>0</v>
      </c>
      <c r="G170" s="325">
        <f t="shared" si="10"/>
        <v>0</v>
      </c>
      <c r="H170" s="325">
        <f t="shared" si="10"/>
        <v>0</v>
      </c>
      <c r="I170" s="325">
        <f t="shared" si="10"/>
        <v>0</v>
      </c>
      <c r="J170" s="325">
        <f t="shared" si="10"/>
        <v>0</v>
      </c>
      <c r="K170" s="325">
        <f t="shared" si="10"/>
        <v>0</v>
      </c>
      <c r="L170" s="325">
        <f t="shared" si="10"/>
        <v>0</v>
      </c>
      <c r="M170" s="254"/>
      <c r="N170" s="254"/>
      <c r="O170" s="254"/>
    </row>
    <row r="171" spans="1:15" s="1" customFormat="1" x14ac:dyDescent="0.25">
      <c r="A171" s="318" t="s">
        <v>63</v>
      </c>
      <c r="B171" s="289">
        <v>1</v>
      </c>
      <c r="C171" s="217">
        <f>+[1]FLEX!I29</f>
        <v>0</v>
      </c>
      <c r="D171" s="290">
        <f>+[1]FLEX!J29</f>
        <v>0</v>
      </c>
      <c r="E171" s="290">
        <f>+[1]FLEX!K29</f>
        <v>0</v>
      </c>
      <c r="F171" s="290">
        <f>+[1]FLEX!L29</f>
        <v>0</v>
      </c>
      <c r="G171" s="290">
        <f>+[1]FLEX!M29</f>
        <v>0</v>
      </c>
      <c r="H171" s="290">
        <f>+[1]FLEX!N29</f>
        <v>0</v>
      </c>
      <c r="I171" s="290">
        <f>+[1]FLEX!O29</f>
        <v>0</v>
      </c>
      <c r="J171" s="290">
        <f>+[1]FLEX!P29</f>
        <v>0</v>
      </c>
      <c r="K171" s="290">
        <f>+[1]FLEX!Q29</f>
        <v>0</v>
      </c>
      <c r="L171" s="291">
        <f>+[1]FLEX!R29</f>
        <v>0</v>
      </c>
      <c r="M171" s="254"/>
      <c r="N171" s="254"/>
      <c r="O171" s="254"/>
    </row>
    <row r="172" spans="1:15" s="1" customFormat="1" x14ac:dyDescent="0.25">
      <c r="A172" s="320"/>
      <c r="B172" s="292">
        <v>2</v>
      </c>
      <c r="C172" s="293">
        <f>+[1]FLEX!I30</f>
        <v>0</v>
      </c>
      <c r="D172" s="225">
        <f>+[1]FLEX!J30</f>
        <v>0</v>
      </c>
      <c r="E172" s="225">
        <f>+[1]FLEX!K30</f>
        <v>0</v>
      </c>
      <c r="F172" s="225">
        <f>+[1]FLEX!L30</f>
        <v>0</v>
      </c>
      <c r="G172" s="225">
        <f>+[1]FLEX!M30</f>
        <v>0</v>
      </c>
      <c r="H172" s="225">
        <f>+[1]FLEX!N30</f>
        <v>0</v>
      </c>
      <c r="I172" s="225">
        <f>+[1]FLEX!O30</f>
        <v>0</v>
      </c>
      <c r="J172" s="225">
        <f>+[1]FLEX!P30</f>
        <v>0</v>
      </c>
      <c r="K172" s="225">
        <f>+[1]FLEX!Q30</f>
        <v>0</v>
      </c>
      <c r="L172" s="302">
        <f>+[1]FLEX!R30</f>
        <v>0</v>
      </c>
      <c r="M172" s="254"/>
      <c r="N172" s="254"/>
      <c r="O172" s="254"/>
    </row>
    <row r="173" spans="1:15" s="1" customFormat="1" x14ac:dyDescent="0.25">
      <c r="A173" s="320"/>
      <c r="B173" s="292">
        <v>3</v>
      </c>
      <c r="C173" s="293">
        <f>+[1]FLEX!I31</f>
        <v>1</v>
      </c>
      <c r="D173" s="225">
        <f>+[1]FLEX!J31</f>
        <v>1</v>
      </c>
      <c r="E173" s="225">
        <f>+[1]FLEX!K31</f>
        <v>0</v>
      </c>
      <c r="F173" s="225">
        <f>+[1]FLEX!L31</f>
        <v>0</v>
      </c>
      <c r="G173" s="225">
        <f>+[1]FLEX!M31</f>
        <v>0</v>
      </c>
      <c r="H173" s="225">
        <f>+[1]FLEX!N31</f>
        <v>0</v>
      </c>
      <c r="I173" s="225">
        <f>+[1]FLEX!O31</f>
        <v>0</v>
      </c>
      <c r="J173" s="225">
        <f>+[1]FLEX!P31</f>
        <v>0</v>
      </c>
      <c r="K173" s="225">
        <f>+[1]FLEX!Q31</f>
        <v>0</v>
      </c>
      <c r="L173" s="302">
        <f>+[1]FLEX!R31</f>
        <v>0</v>
      </c>
      <c r="M173" s="254"/>
      <c r="N173" s="254"/>
      <c r="O173" s="254"/>
    </row>
    <row r="174" spans="1:15" s="1" customFormat="1" x14ac:dyDescent="0.25">
      <c r="A174" s="320"/>
      <c r="B174" s="292">
        <v>4</v>
      </c>
      <c r="C174" s="293">
        <f>+[1]FLEX!I32</f>
        <v>2</v>
      </c>
      <c r="D174" s="225">
        <f>+[1]FLEX!J32</f>
        <v>2</v>
      </c>
      <c r="E174" s="225">
        <f>+[1]FLEX!K32</f>
        <v>0</v>
      </c>
      <c r="F174" s="225">
        <f>+[1]FLEX!L32</f>
        <v>0</v>
      </c>
      <c r="G174" s="225">
        <f>+[1]FLEX!M32</f>
        <v>0</v>
      </c>
      <c r="H174" s="225">
        <f>+[1]FLEX!N32</f>
        <v>0</v>
      </c>
      <c r="I174" s="225">
        <f>+[1]FLEX!O32</f>
        <v>0</v>
      </c>
      <c r="J174" s="225">
        <f>+[1]FLEX!P32</f>
        <v>0</v>
      </c>
      <c r="K174" s="225">
        <f>+[1]FLEX!Q32</f>
        <v>0</v>
      </c>
      <c r="L174" s="302">
        <f>+[1]FLEX!R32</f>
        <v>0</v>
      </c>
      <c r="M174" s="254"/>
      <c r="N174" s="254"/>
      <c r="O174" s="254"/>
    </row>
    <row r="175" spans="1:15" s="1" customFormat="1" x14ac:dyDescent="0.25">
      <c r="A175" s="320"/>
      <c r="B175" s="292">
        <v>5</v>
      </c>
      <c r="C175" s="293">
        <f>+[1]FLEX!I33</f>
        <v>2</v>
      </c>
      <c r="D175" s="225">
        <f>+[1]FLEX!J33</f>
        <v>1</v>
      </c>
      <c r="E175" s="225">
        <f>+[1]FLEX!K33</f>
        <v>0</v>
      </c>
      <c r="F175" s="225">
        <f>+[1]FLEX!L33</f>
        <v>0</v>
      </c>
      <c r="G175" s="225">
        <f>+[1]FLEX!M33</f>
        <v>0</v>
      </c>
      <c r="H175" s="225">
        <f>+[1]FLEX!N33</f>
        <v>0</v>
      </c>
      <c r="I175" s="225">
        <f>+[1]FLEX!O33</f>
        <v>0</v>
      </c>
      <c r="J175" s="225">
        <f>+[1]FLEX!P33</f>
        <v>1</v>
      </c>
      <c r="K175" s="225">
        <f>+[1]FLEX!Q33</f>
        <v>0</v>
      </c>
      <c r="L175" s="302">
        <f>+[1]FLEX!R33</f>
        <v>0</v>
      </c>
      <c r="M175" s="254"/>
      <c r="N175" s="254"/>
      <c r="O175" s="254"/>
    </row>
    <row r="176" spans="1:15" s="1" customFormat="1" ht="15.75" thickBot="1" x14ac:dyDescent="0.3">
      <c r="A176" s="331"/>
      <c r="B176" s="298" t="s">
        <v>35</v>
      </c>
      <c r="C176" s="299">
        <f>+SUM(C171:C175)</f>
        <v>5</v>
      </c>
      <c r="D176" s="300">
        <f t="shared" ref="D176:L176" si="11">+SUM(D171:D175)</f>
        <v>4</v>
      </c>
      <c r="E176" s="300">
        <f t="shared" si="11"/>
        <v>0</v>
      </c>
      <c r="F176" s="300">
        <f t="shared" si="11"/>
        <v>0</v>
      </c>
      <c r="G176" s="300">
        <f t="shared" si="11"/>
        <v>0</v>
      </c>
      <c r="H176" s="300">
        <f t="shared" si="11"/>
        <v>0</v>
      </c>
      <c r="I176" s="300">
        <f t="shared" si="11"/>
        <v>0</v>
      </c>
      <c r="J176" s="300">
        <f t="shared" si="11"/>
        <v>1</v>
      </c>
      <c r="K176" s="300">
        <f t="shared" si="11"/>
        <v>0</v>
      </c>
      <c r="L176" s="301">
        <f t="shared" si="11"/>
        <v>0</v>
      </c>
      <c r="M176" s="254"/>
      <c r="N176" s="254"/>
      <c r="O176" s="254"/>
    </row>
    <row r="177" spans="1:15" s="1" customFormat="1" x14ac:dyDescent="0.25">
      <c r="A177" s="332" t="s">
        <v>64</v>
      </c>
      <c r="B177" s="333">
        <v>1</v>
      </c>
      <c r="C177" s="217">
        <f>+[1]FLEX!I43</f>
        <v>2</v>
      </c>
      <c r="D177" s="290">
        <f>+[1]FLEX!J43</f>
        <v>1</v>
      </c>
      <c r="E177" s="290">
        <f>+[1]FLEX!K43</f>
        <v>0</v>
      </c>
      <c r="F177" s="290">
        <f>+[1]FLEX!L43</f>
        <v>0</v>
      </c>
      <c r="G177" s="290">
        <f>+[1]FLEX!M43</f>
        <v>0</v>
      </c>
      <c r="H177" s="290">
        <f>+[1]FLEX!N43</f>
        <v>0</v>
      </c>
      <c r="I177" s="290">
        <f>+[1]FLEX!O43</f>
        <v>0</v>
      </c>
      <c r="J177" s="290">
        <f>+[1]FLEX!P43</f>
        <v>1</v>
      </c>
      <c r="K177" s="290">
        <f>+[1]FLEX!Q43</f>
        <v>0</v>
      </c>
      <c r="L177" s="291">
        <f>+[1]FLEX!R43</f>
        <v>0</v>
      </c>
      <c r="M177" s="254"/>
      <c r="N177" s="254"/>
      <c r="O177" s="254"/>
    </row>
    <row r="178" spans="1:15" s="1" customFormat="1" x14ac:dyDescent="0.25">
      <c r="A178" s="334" t="s">
        <v>65</v>
      </c>
      <c r="B178" s="292">
        <v>1</v>
      </c>
      <c r="C178" s="293">
        <f>+[1]FLEX!I25</f>
        <v>0</v>
      </c>
      <c r="D178" s="225">
        <f>+[1]FLEX!J25</f>
        <v>0</v>
      </c>
      <c r="E178" s="225">
        <f>+[1]FLEX!K25</f>
        <v>0</v>
      </c>
      <c r="F178" s="225">
        <f>+[1]FLEX!L25</f>
        <v>0</v>
      </c>
      <c r="G178" s="225">
        <f>+[1]FLEX!M25</f>
        <v>0</v>
      </c>
      <c r="H178" s="225">
        <f>+[1]FLEX!N25</f>
        <v>0</v>
      </c>
      <c r="I178" s="225">
        <f>+[1]FLEX!O25</f>
        <v>0</v>
      </c>
      <c r="J178" s="225">
        <f>+[1]FLEX!P25</f>
        <v>0</v>
      </c>
      <c r="K178" s="225">
        <f>+[1]FLEX!Q25</f>
        <v>0</v>
      </c>
      <c r="L178" s="302">
        <f>+[1]FLEX!R25</f>
        <v>0</v>
      </c>
      <c r="M178" s="254"/>
      <c r="N178" s="254"/>
      <c r="O178" s="254"/>
    </row>
    <row r="179" spans="1:15" s="1" customFormat="1" x14ac:dyDescent="0.25">
      <c r="A179" s="334" t="s">
        <v>66</v>
      </c>
      <c r="B179" s="292">
        <v>1</v>
      </c>
      <c r="C179" s="293">
        <f>+[1]FLEX!I52</f>
        <v>0</v>
      </c>
      <c r="D179" s="225">
        <f>+[1]FLEX!J52</f>
        <v>0</v>
      </c>
      <c r="E179" s="225">
        <f>+[1]FLEX!K52</f>
        <v>0</v>
      </c>
      <c r="F179" s="225">
        <f>+[1]FLEX!L52</f>
        <v>0</v>
      </c>
      <c r="G179" s="225">
        <f>+[1]FLEX!M52</f>
        <v>0</v>
      </c>
      <c r="H179" s="225">
        <f>+[1]FLEX!N52</f>
        <v>0</v>
      </c>
      <c r="I179" s="225">
        <f>+[1]FLEX!O52</f>
        <v>0</v>
      </c>
      <c r="J179" s="225">
        <f>+[1]FLEX!P52</f>
        <v>0</v>
      </c>
      <c r="K179" s="225">
        <f>+[1]FLEX!Q52</f>
        <v>0</v>
      </c>
      <c r="L179" s="302">
        <f>+[1]FLEX!R52</f>
        <v>0</v>
      </c>
      <c r="M179" s="254"/>
      <c r="N179" s="254"/>
      <c r="O179" s="254"/>
    </row>
    <row r="180" spans="1:15" s="1" customFormat="1" ht="15.75" thickBot="1" x14ac:dyDescent="0.3">
      <c r="A180" s="334" t="s">
        <v>67</v>
      </c>
      <c r="B180" s="298">
        <v>1</v>
      </c>
      <c r="C180" s="335">
        <f>+[1]FLEX!I34</f>
        <v>2</v>
      </c>
      <c r="D180" s="336">
        <f>+[1]FLEX!J34</f>
        <v>0</v>
      </c>
      <c r="E180" s="336">
        <f>+[1]FLEX!K34</f>
        <v>0</v>
      </c>
      <c r="F180" s="336">
        <f>+[1]FLEX!L34</f>
        <v>0</v>
      </c>
      <c r="G180" s="336">
        <f>+[1]FLEX!M34</f>
        <v>0</v>
      </c>
      <c r="H180" s="336">
        <f>+[1]FLEX!N34</f>
        <v>0</v>
      </c>
      <c r="I180" s="336">
        <f>+[1]FLEX!O34</f>
        <v>0</v>
      </c>
      <c r="J180" s="336">
        <f>+[1]FLEX!P34</f>
        <v>1</v>
      </c>
      <c r="K180" s="336">
        <f>+[1]FLEX!Q34</f>
        <v>1</v>
      </c>
      <c r="L180" s="337">
        <f>+[1]FLEX!R34</f>
        <v>0</v>
      </c>
      <c r="M180" s="254"/>
      <c r="N180" s="254"/>
      <c r="O180" s="254"/>
    </row>
    <row r="181" spans="1:15" s="1" customFormat="1" x14ac:dyDescent="0.25">
      <c r="A181" s="288" t="s">
        <v>68</v>
      </c>
      <c r="B181" s="338">
        <v>1</v>
      </c>
      <c r="C181" s="217">
        <f>+[1]Filosofia!I20</f>
        <v>1</v>
      </c>
      <c r="D181" s="218">
        <f>+[1]Filosofia!J20</f>
        <v>1</v>
      </c>
      <c r="E181" s="218">
        <f>+[1]Filosofia!K20</f>
        <v>0</v>
      </c>
      <c r="F181" s="218">
        <f>+[1]Filosofia!L20</f>
        <v>0</v>
      </c>
      <c r="G181" s="218">
        <f>+[1]Filosofia!M20</f>
        <v>0</v>
      </c>
      <c r="H181" s="218">
        <f>+[1]Filosofia!N20</f>
        <v>0</v>
      </c>
      <c r="I181" s="218">
        <f>+[1]Filosofia!O20</f>
        <v>0</v>
      </c>
      <c r="J181" s="218">
        <f>+[1]Filosofia!P20</f>
        <v>0</v>
      </c>
      <c r="K181" s="218">
        <f>+[1]Filosofia!Q20</f>
        <v>0</v>
      </c>
      <c r="L181" s="236">
        <f>+[1]Filosofia!R20</f>
        <v>0</v>
      </c>
      <c r="M181" s="254"/>
      <c r="N181" s="254"/>
      <c r="O181" s="254"/>
    </row>
    <row r="182" spans="1:15" s="1" customFormat="1" x14ac:dyDescent="0.25">
      <c r="A182" s="339"/>
      <c r="B182" s="283">
        <v>2</v>
      </c>
      <c r="C182" s="224">
        <f>+[1]Filosofia!I21</f>
        <v>2</v>
      </c>
      <c r="D182" s="232">
        <f>+[1]Filosofia!J21</f>
        <v>2</v>
      </c>
      <c r="E182" s="232">
        <f>+[1]Filosofia!K21</f>
        <v>0</v>
      </c>
      <c r="F182" s="232">
        <f>+[1]Filosofia!L21</f>
        <v>0</v>
      </c>
      <c r="G182" s="232">
        <f>+[1]Filosofia!M21</f>
        <v>0</v>
      </c>
      <c r="H182" s="232">
        <f>+[1]Filosofia!N21</f>
        <v>0</v>
      </c>
      <c r="I182" s="232">
        <f>+[1]Filosofia!O21</f>
        <v>0</v>
      </c>
      <c r="J182" s="232">
        <f>+[1]Filosofia!P21</f>
        <v>0</v>
      </c>
      <c r="K182" s="232">
        <f>+[1]Filosofia!Q21</f>
        <v>0</v>
      </c>
      <c r="L182" s="237">
        <f>+[1]Filosofia!R21</f>
        <v>0</v>
      </c>
      <c r="M182" s="254"/>
      <c r="N182" s="254"/>
      <c r="O182" s="254"/>
    </row>
    <row r="183" spans="1:15" s="1" customFormat="1" x14ac:dyDescent="0.25">
      <c r="A183" s="339"/>
      <c r="B183" s="283">
        <v>3</v>
      </c>
      <c r="C183" s="224">
        <f>+[1]Filosofia!I22</f>
        <v>0</v>
      </c>
      <c r="D183" s="232">
        <f>+[1]Filosofia!J22</f>
        <v>0</v>
      </c>
      <c r="E183" s="232">
        <f>+[1]Filosofia!K22</f>
        <v>0</v>
      </c>
      <c r="F183" s="232">
        <f>+[1]Filosofia!L22</f>
        <v>0</v>
      </c>
      <c r="G183" s="232">
        <f>+[1]Filosofia!M22</f>
        <v>0</v>
      </c>
      <c r="H183" s="232">
        <f>+[1]Filosofia!N22</f>
        <v>0</v>
      </c>
      <c r="I183" s="232">
        <f>+[1]Filosofia!O22</f>
        <v>0</v>
      </c>
      <c r="J183" s="232">
        <f>+[1]Filosofia!P22</f>
        <v>0</v>
      </c>
      <c r="K183" s="232">
        <f>+[1]Filosofia!Q22</f>
        <v>0</v>
      </c>
      <c r="L183" s="237">
        <f>+[1]Filosofia!R22</f>
        <v>0</v>
      </c>
      <c r="M183" s="254"/>
      <c r="N183" s="254"/>
      <c r="O183" s="254"/>
    </row>
    <row r="184" spans="1:15" s="1" customFormat="1" x14ac:dyDescent="0.25">
      <c r="A184" s="339"/>
      <c r="B184" s="283">
        <v>4</v>
      </c>
      <c r="C184" s="224">
        <f>+[1]Filosofia!I23</f>
        <v>1</v>
      </c>
      <c r="D184" s="232">
        <f>+[1]Filosofia!J23</f>
        <v>1</v>
      </c>
      <c r="E184" s="232">
        <f>+[1]Filosofia!K23</f>
        <v>0</v>
      </c>
      <c r="F184" s="232">
        <f>+[1]Filosofia!L23</f>
        <v>0</v>
      </c>
      <c r="G184" s="232">
        <f>+[1]Filosofia!M23</f>
        <v>0</v>
      </c>
      <c r="H184" s="232">
        <f>+[1]Filosofia!N23</f>
        <v>0</v>
      </c>
      <c r="I184" s="232">
        <f>+[1]Filosofia!O23</f>
        <v>0</v>
      </c>
      <c r="J184" s="232">
        <f>+[1]Filosofia!P23</f>
        <v>0</v>
      </c>
      <c r="K184" s="232">
        <f>+[1]Filosofia!Q23</f>
        <v>0</v>
      </c>
      <c r="L184" s="237">
        <f>+[1]Filosofia!R23</f>
        <v>0</v>
      </c>
      <c r="M184" s="254"/>
      <c r="N184" s="254"/>
      <c r="O184" s="254"/>
    </row>
    <row r="185" spans="1:15" s="1" customFormat="1" x14ac:dyDescent="0.25">
      <c r="A185" s="339"/>
      <c r="B185" s="283">
        <v>5</v>
      </c>
      <c r="C185" s="224">
        <f>+[1]Filosofia!I24</f>
        <v>0</v>
      </c>
      <c r="D185" s="232">
        <f>+[1]Filosofia!J24</f>
        <v>0</v>
      </c>
      <c r="E185" s="232">
        <f>+[1]Filosofia!K24</f>
        <v>0</v>
      </c>
      <c r="F185" s="232">
        <f>+[1]Filosofia!L24</f>
        <v>0</v>
      </c>
      <c r="G185" s="232">
        <f>+[1]Filosofia!M24</f>
        <v>0</v>
      </c>
      <c r="H185" s="232">
        <f>+[1]Filosofia!N24</f>
        <v>0</v>
      </c>
      <c r="I185" s="232">
        <f>+[1]Filosofia!O24</f>
        <v>0</v>
      </c>
      <c r="J185" s="232">
        <f>+[1]Filosofia!P24</f>
        <v>0</v>
      </c>
      <c r="K185" s="232">
        <f>+[1]Filosofia!Q24</f>
        <v>0</v>
      </c>
      <c r="L185" s="237">
        <f>+[1]Filosofia!R24</f>
        <v>0</v>
      </c>
      <c r="M185" s="254"/>
      <c r="N185" s="254"/>
      <c r="O185" s="254"/>
    </row>
    <row r="186" spans="1:15" s="1" customFormat="1" ht="15.75" thickBot="1" x14ac:dyDescent="0.3">
      <c r="A186" s="340"/>
      <c r="B186" s="285" t="s">
        <v>35</v>
      </c>
      <c r="C186" s="229">
        <f>+[1]Filosofia!I25</f>
        <v>4</v>
      </c>
      <c r="D186" s="230">
        <f>+[1]Filosofia!J25</f>
        <v>4</v>
      </c>
      <c r="E186" s="230">
        <f>+[1]Filosofia!K25</f>
        <v>0</v>
      </c>
      <c r="F186" s="230">
        <f>+[1]Filosofia!L25</f>
        <v>0</v>
      </c>
      <c r="G186" s="230">
        <f>+[1]Filosofia!M25</f>
        <v>0</v>
      </c>
      <c r="H186" s="230">
        <f>+[1]Filosofia!N25</f>
        <v>0</v>
      </c>
      <c r="I186" s="230">
        <f>+[1]Filosofia!O25</f>
        <v>0</v>
      </c>
      <c r="J186" s="230">
        <f>+[1]Filosofia!P25</f>
        <v>0</v>
      </c>
      <c r="K186" s="230">
        <f>+[1]Filosofia!Q25</f>
        <v>0</v>
      </c>
      <c r="L186" s="231">
        <f>+[1]Filosofia!R25</f>
        <v>0</v>
      </c>
      <c r="M186" s="254"/>
      <c r="N186" s="254"/>
      <c r="O186" s="254"/>
    </row>
    <row r="187" spans="1:15" s="1" customFormat="1" x14ac:dyDescent="0.25">
      <c r="A187" s="280" t="s">
        <v>69</v>
      </c>
      <c r="B187" s="281">
        <v>1</v>
      </c>
      <c r="C187" s="217">
        <f>+[1]Filosofia!I36</f>
        <v>2</v>
      </c>
      <c r="D187" s="218">
        <f>+[1]Filosofia!J36</f>
        <v>1</v>
      </c>
      <c r="E187" s="218">
        <f>+[1]Filosofia!K36</f>
        <v>0</v>
      </c>
      <c r="F187" s="218">
        <f>+[1]Filosofia!L36</f>
        <v>0</v>
      </c>
      <c r="G187" s="218">
        <f>+[1]Filosofia!M36</f>
        <v>0</v>
      </c>
      <c r="H187" s="218">
        <f>+[1]Filosofia!N36</f>
        <v>1</v>
      </c>
      <c r="I187" s="218">
        <f>+[1]Filosofia!O36</f>
        <v>0</v>
      </c>
      <c r="J187" s="218">
        <f>+[1]Filosofia!P36</f>
        <v>0</v>
      </c>
      <c r="K187" s="218">
        <f>+[1]Filosofia!Q36</f>
        <v>0</v>
      </c>
      <c r="L187" s="236">
        <f>+[1]Filosofia!R36</f>
        <v>0</v>
      </c>
      <c r="M187" s="254"/>
      <c r="N187" s="254"/>
      <c r="O187" s="254"/>
    </row>
    <row r="188" spans="1:15" s="1" customFormat="1" x14ac:dyDescent="0.25">
      <c r="A188" s="282"/>
      <c r="B188" s="283">
        <v>2</v>
      </c>
      <c r="C188" s="224">
        <f>+[1]Filosofia!I37</f>
        <v>0</v>
      </c>
      <c r="D188" s="232">
        <f>+[1]Filosofia!J37</f>
        <v>0</v>
      </c>
      <c r="E188" s="232">
        <f>+[1]Filosofia!K37</f>
        <v>0</v>
      </c>
      <c r="F188" s="232">
        <f>+[1]Filosofia!L37</f>
        <v>0</v>
      </c>
      <c r="G188" s="232">
        <f>+[1]Filosofia!M37</f>
        <v>0</v>
      </c>
      <c r="H188" s="232">
        <f>+[1]Filosofia!N37</f>
        <v>0</v>
      </c>
      <c r="I188" s="232">
        <f>+[1]Filosofia!O37</f>
        <v>0</v>
      </c>
      <c r="J188" s="232">
        <f>+[1]Filosofia!P37</f>
        <v>0</v>
      </c>
      <c r="K188" s="232">
        <f>+[1]Filosofia!Q37</f>
        <v>0</v>
      </c>
      <c r="L188" s="237">
        <f>+[1]Filosofia!R37</f>
        <v>0</v>
      </c>
      <c r="M188" s="254"/>
      <c r="N188" s="254"/>
      <c r="O188" s="254"/>
    </row>
    <row r="189" spans="1:15" s="1" customFormat="1" x14ac:dyDescent="0.25">
      <c r="A189" s="282"/>
      <c r="B189" s="283">
        <v>3</v>
      </c>
      <c r="C189" s="224">
        <f>+[1]Filosofia!I38</f>
        <v>0</v>
      </c>
      <c r="D189" s="232">
        <f>+[1]Filosofia!J38</f>
        <v>0</v>
      </c>
      <c r="E189" s="232">
        <f>+[1]Filosofia!K38</f>
        <v>0</v>
      </c>
      <c r="F189" s="232">
        <f>+[1]Filosofia!L38</f>
        <v>0</v>
      </c>
      <c r="G189" s="232">
        <f>+[1]Filosofia!M38</f>
        <v>0</v>
      </c>
      <c r="H189" s="232">
        <f>+[1]Filosofia!N38</f>
        <v>0</v>
      </c>
      <c r="I189" s="232">
        <f>+[1]Filosofia!O38</f>
        <v>0</v>
      </c>
      <c r="J189" s="232">
        <f>+[1]Filosofia!P38</f>
        <v>0</v>
      </c>
      <c r="K189" s="232">
        <f>+[1]Filosofia!Q38</f>
        <v>0</v>
      </c>
      <c r="L189" s="237">
        <f>+[1]Filosofia!R38</f>
        <v>0</v>
      </c>
      <c r="M189" s="254"/>
      <c r="N189" s="254"/>
      <c r="O189" s="254"/>
    </row>
    <row r="190" spans="1:15" s="1" customFormat="1" x14ac:dyDescent="0.25">
      <c r="A190" s="282"/>
      <c r="B190" s="283">
        <v>4</v>
      </c>
      <c r="C190" s="224">
        <f>+[1]Filosofia!I39</f>
        <v>1</v>
      </c>
      <c r="D190" s="232">
        <f>+[1]Filosofia!J39</f>
        <v>1</v>
      </c>
      <c r="E190" s="232">
        <f>+[1]Filosofia!K39</f>
        <v>0</v>
      </c>
      <c r="F190" s="232">
        <f>+[1]Filosofia!L39</f>
        <v>0</v>
      </c>
      <c r="G190" s="232">
        <f>+[1]Filosofia!M39</f>
        <v>0</v>
      </c>
      <c r="H190" s="232">
        <f>+[1]Filosofia!N39</f>
        <v>0</v>
      </c>
      <c r="I190" s="232">
        <f>+[1]Filosofia!O39</f>
        <v>0</v>
      </c>
      <c r="J190" s="232">
        <f>+[1]Filosofia!P39</f>
        <v>0</v>
      </c>
      <c r="K190" s="232">
        <f>+[1]Filosofia!Q39</f>
        <v>0</v>
      </c>
      <c r="L190" s="237">
        <f>+[1]Filosofia!R39</f>
        <v>0</v>
      </c>
      <c r="M190" s="254"/>
      <c r="N190" s="254"/>
      <c r="O190" s="254"/>
    </row>
    <row r="191" spans="1:15" s="1" customFormat="1" x14ac:dyDescent="0.25">
      <c r="A191" s="282"/>
      <c r="B191" s="283">
        <v>5</v>
      </c>
      <c r="C191" s="224">
        <f>+[1]Filosofia!I40</f>
        <v>1</v>
      </c>
      <c r="D191" s="232">
        <f>+[1]Filosofia!J40</f>
        <v>1</v>
      </c>
      <c r="E191" s="232">
        <f>+[1]Filosofia!K40</f>
        <v>0</v>
      </c>
      <c r="F191" s="232">
        <f>+[1]Filosofia!L40</f>
        <v>0</v>
      </c>
      <c r="G191" s="232">
        <f>+[1]Filosofia!M40</f>
        <v>0</v>
      </c>
      <c r="H191" s="232">
        <f>+[1]Filosofia!N40</f>
        <v>0</v>
      </c>
      <c r="I191" s="232">
        <f>+[1]Filosofia!O40</f>
        <v>0</v>
      </c>
      <c r="J191" s="232">
        <f>+[1]Filosofia!P40</f>
        <v>0</v>
      </c>
      <c r="K191" s="232">
        <f>+[1]Filosofia!Q40</f>
        <v>0</v>
      </c>
      <c r="L191" s="237">
        <f>+[1]Filosofia!R40</f>
        <v>0</v>
      </c>
      <c r="M191" s="254"/>
      <c r="N191" s="254"/>
      <c r="O191" s="254"/>
    </row>
    <row r="192" spans="1:15" s="1" customFormat="1" ht="15.75" thickBot="1" x14ac:dyDescent="0.3">
      <c r="A192" s="284"/>
      <c r="B192" s="285" t="s">
        <v>35</v>
      </c>
      <c r="C192" s="229">
        <f>+[1]Filosofia!I41</f>
        <v>4</v>
      </c>
      <c r="D192" s="230">
        <f>+[1]Filosofia!J41</f>
        <v>3</v>
      </c>
      <c r="E192" s="230">
        <f>+[1]Filosofia!K41</f>
        <v>0</v>
      </c>
      <c r="F192" s="230">
        <f>+[1]Filosofia!L41</f>
        <v>0</v>
      </c>
      <c r="G192" s="230">
        <f>+[1]Filosofia!M41</f>
        <v>0</v>
      </c>
      <c r="H192" s="230">
        <f>+[1]Filosofia!N41</f>
        <v>1</v>
      </c>
      <c r="I192" s="230">
        <f>+[1]Filosofia!O41</f>
        <v>0</v>
      </c>
      <c r="J192" s="230">
        <f>+[1]Filosofia!P41</f>
        <v>0</v>
      </c>
      <c r="K192" s="230">
        <f>+[1]Filosofia!Q41</f>
        <v>0</v>
      </c>
      <c r="L192" s="231">
        <f>+[1]Filosofia!R41</f>
        <v>0</v>
      </c>
      <c r="M192" s="254"/>
      <c r="N192" s="254"/>
      <c r="O192" s="254"/>
    </row>
    <row r="193" spans="1:15" s="1" customFormat="1" x14ac:dyDescent="0.25">
      <c r="A193" s="215" t="s">
        <v>93</v>
      </c>
      <c r="B193" s="281">
        <v>1</v>
      </c>
      <c r="C193" s="232">
        <v>2</v>
      </c>
      <c r="D193" s="232">
        <v>0</v>
      </c>
      <c r="E193" s="232"/>
      <c r="F193" s="232"/>
      <c r="G193" s="232"/>
      <c r="H193" s="232"/>
      <c r="I193" s="232"/>
      <c r="J193" s="232"/>
      <c r="K193" s="232">
        <v>2</v>
      </c>
      <c r="L193" s="232"/>
      <c r="M193" s="254"/>
      <c r="N193" s="254"/>
      <c r="O193" s="254"/>
    </row>
    <row r="194" spans="1:15" s="1" customFormat="1" x14ac:dyDescent="0.25">
      <c r="A194" s="282"/>
      <c r="B194" s="283">
        <v>2</v>
      </c>
      <c r="C194" s="232">
        <v>11</v>
      </c>
      <c r="D194" s="232">
        <v>3</v>
      </c>
      <c r="E194" s="232">
        <v>3</v>
      </c>
      <c r="F194" s="232">
        <v>0</v>
      </c>
      <c r="G194" s="232" t="s">
        <v>50</v>
      </c>
      <c r="H194" s="232">
        <v>1</v>
      </c>
      <c r="I194" s="232">
        <v>0</v>
      </c>
      <c r="J194" s="232">
        <v>2</v>
      </c>
      <c r="K194" s="232">
        <v>0</v>
      </c>
      <c r="L194" s="232">
        <v>2</v>
      </c>
      <c r="M194" s="254"/>
      <c r="N194" s="254"/>
      <c r="O194" s="254"/>
    </row>
    <row r="195" spans="1:15" s="1" customFormat="1" x14ac:dyDescent="0.25">
      <c r="A195" s="282"/>
      <c r="B195" s="283">
        <v>3</v>
      </c>
      <c r="C195" s="232">
        <v>6</v>
      </c>
      <c r="D195" s="232">
        <v>1</v>
      </c>
      <c r="E195" s="232">
        <v>3</v>
      </c>
      <c r="F195" s="232">
        <v>0</v>
      </c>
      <c r="G195" s="232">
        <v>1</v>
      </c>
      <c r="H195" s="232">
        <v>1</v>
      </c>
      <c r="I195" s="232">
        <v>0</v>
      </c>
      <c r="J195" s="232">
        <v>0</v>
      </c>
      <c r="K195" s="232">
        <v>0</v>
      </c>
      <c r="L195" s="232"/>
      <c r="M195" s="254"/>
      <c r="N195" s="254"/>
      <c r="O195" s="254"/>
    </row>
    <row r="196" spans="1:15" s="1" customFormat="1" x14ac:dyDescent="0.25">
      <c r="A196" s="282"/>
      <c r="B196" s="283">
        <v>4</v>
      </c>
      <c r="C196" s="232">
        <v>2</v>
      </c>
      <c r="D196" s="232">
        <v>0</v>
      </c>
      <c r="E196" s="232">
        <v>1</v>
      </c>
      <c r="F196" s="232">
        <v>0</v>
      </c>
      <c r="G196" s="232">
        <v>1</v>
      </c>
      <c r="H196" s="232">
        <v>0</v>
      </c>
      <c r="I196" s="232">
        <v>0</v>
      </c>
      <c r="J196" s="232">
        <v>0</v>
      </c>
      <c r="K196" s="232">
        <v>0</v>
      </c>
      <c r="L196" s="232"/>
      <c r="M196" s="254"/>
      <c r="N196" s="254"/>
      <c r="O196" s="254"/>
    </row>
    <row r="197" spans="1:15" s="1" customFormat="1" x14ac:dyDescent="0.25">
      <c r="A197" s="282"/>
      <c r="B197" s="283">
        <v>5</v>
      </c>
      <c r="C197" s="232">
        <v>5</v>
      </c>
      <c r="D197" s="232">
        <v>2</v>
      </c>
      <c r="E197" s="232">
        <v>0</v>
      </c>
      <c r="F197" s="232">
        <v>0</v>
      </c>
      <c r="G197" s="232">
        <v>2</v>
      </c>
      <c r="H197" s="232">
        <v>0</v>
      </c>
      <c r="I197" s="232">
        <v>0</v>
      </c>
      <c r="J197" s="232">
        <v>0</v>
      </c>
      <c r="K197" s="232">
        <v>1</v>
      </c>
      <c r="L197" s="232"/>
      <c r="M197" s="254"/>
      <c r="N197" s="254"/>
      <c r="O197" s="254"/>
    </row>
    <row r="198" spans="1:15" s="1" customFormat="1" ht="15.75" thickBot="1" x14ac:dyDescent="0.3">
      <c r="A198" s="284"/>
      <c r="B198" s="285" t="s">
        <v>35</v>
      </c>
      <c r="C198" s="341">
        <f>+SUM(C193:C197)</f>
        <v>26</v>
      </c>
      <c r="D198" s="341">
        <f t="shared" ref="D198:L198" si="12">+SUM(D193:D197)</f>
        <v>6</v>
      </c>
      <c r="E198" s="341">
        <f t="shared" si="12"/>
        <v>7</v>
      </c>
      <c r="F198" s="341">
        <f t="shared" si="12"/>
        <v>0</v>
      </c>
      <c r="G198" s="341">
        <f t="shared" si="12"/>
        <v>4</v>
      </c>
      <c r="H198" s="341">
        <f t="shared" si="12"/>
        <v>2</v>
      </c>
      <c r="I198" s="341">
        <f t="shared" si="12"/>
        <v>0</v>
      </c>
      <c r="J198" s="341">
        <f t="shared" si="12"/>
        <v>2</v>
      </c>
      <c r="K198" s="341">
        <f t="shared" si="12"/>
        <v>3</v>
      </c>
      <c r="L198" s="341">
        <f t="shared" si="12"/>
        <v>2</v>
      </c>
      <c r="M198" s="254"/>
      <c r="N198" s="254"/>
      <c r="O198" s="254"/>
    </row>
    <row r="199" spans="1:15" s="1" customFormat="1" x14ac:dyDescent="0.25">
      <c r="A199" s="280" t="s">
        <v>94</v>
      </c>
      <c r="B199" s="281">
        <v>1</v>
      </c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54"/>
      <c r="N199" s="254"/>
      <c r="O199" s="254"/>
    </row>
    <row r="200" spans="1:15" s="1" customFormat="1" x14ac:dyDescent="0.25">
      <c r="A200" s="282"/>
      <c r="B200" s="283">
        <v>2</v>
      </c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54"/>
      <c r="N200" s="254"/>
      <c r="O200" s="254"/>
    </row>
    <row r="201" spans="1:15" s="1" customFormat="1" x14ac:dyDescent="0.25">
      <c r="A201" s="282"/>
      <c r="B201" s="283">
        <v>3</v>
      </c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54"/>
      <c r="N201" s="254"/>
      <c r="O201" s="254"/>
    </row>
    <row r="202" spans="1:15" s="1" customFormat="1" x14ac:dyDescent="0.25">
      <c r="A202" s="282"/>
      <c r="B202" s="283">
        <v>4</v>
      </c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54"/>
      <c r="N202" s="254"/>
      <c r="O202" s="254"/>
    </row>
    <row r="203" spans="1:15" s="1" customFormat="1" x14ac:dyDescent="0.25">
      <c r="A203" s="282"/>
      <c r="B203" s="283">
        <v>5</v>
      </c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54"/>
      <c r="N203" s="254"/>
      <c r="O203" s="254"/>
    </row>
    <row r="204" spans="1:15" s="1" customFormat="1" ht="15.75" thickBot="1" x14ac:dyDescent="0.3">
      <c r="A204" s="297"/>
      <c r="B204" s="342" t="s">
        <v>35</v>
      </c>
      <c r="C204" s="343"/>
      <c r="D204" s="343"/>
      <c r="E204" s="343"/>
      <c r="F204" s="343"/>
      <c r="G204" s="343"/>
      <c r="H204" s="343"/>
      <c r="I204" s="343"/>
      <c r="J204" s="343"/>
      <c r="K204" s="343"/>
      <c r="L204" s="343"/>
      <c r="M204" s="254"/>
      <c r="N204" s="254"/>
      <c r="O204" s="254"/>
    </row>
    <row r="205" spans="1:15" s="1" customFormat="1" ht="15.75" x14ac:dyDescent="0.25">
      <c r="A205" s="207" t="s">
        <v>72</v>
      </c>
      <c r="B205" s="252">
        <v>1</v>
      </c>
      <c r="C205" s="209">
        <f>+C199+C193+C187+C181+C180+C179+C178+C177+C171+C165+C159+C153+C147+C141+C135+C129+C123+C117+C111</f>
        <v>66</v>
      </c>
      <c r="D205" s="209">
        <f t="shared" ref="D205:L205" si="13">+D199+D193+D187+D181+D180+D179+D178+D177+D171+D165+D159+D153+D147+D141+D135+D129+D123+D117+D111</f>
        <v>9</v>
      </c>
      <c r="E205" s="209">
        <f t="shared" si="13"/>
        <v>0</v>
      </c>
      <c r="F205" s="209">
        <f t="shared" si="13"/>
        <v>0</v>
      </c>
      <c r="G205" s="209">
        <f t="shared" si="13"/>
        <v>0</v>
      </c>
      <c r="H205" s="209">
        <f t="shared" si="13"/>
        <v>1</v>
      </c>
      <c r="I205" s="209">
        <f t="shared" si="13"/>
        <v>0</v>
      </c>
      <c r="J205" s="209">
        <f t="shared" si="13"/>
        <v>2</v>
      </c>
      <c r="K205" s="209">
        <f t="shared" si="13"/>
        <v>54</v>
      </c>
      <c r="L205" s="209">
        <f t="shared" si="13"/>
        <v>0</v>
      </c>
      <c r="M205" s="306"/>
      <c r="N205" s="306"/>
      <c r="O205" s="306"/>
    </row>
    <row r="206" spans="1:15" s="1" customFormat="1" ht="15.75" x14ac:dyDescent="0.25">
      <c r="A206" s="344"/>
      <c r="B206" s="256">
        <v>2</v>
      </c>
      <c r="C206" s="212">
        <f>+C200+C194+C188+C182+C172+C166+C160+C154+C148+C142+C136+C130+C124+C118+C112</f>
        <v>59</v>
      </c>
      <c r="D206" s="212">
        <f t="shared" ref="D206:L206" si="14">+D200+D194+D188+D182+D172+D166+D160+D154+D148+D142+D136+D130+D124+D118+D112</f>
        <v>12</v>
      </c>
      <c r="E206" s="212">
        <f t="shared" si="14"/>
        <v>3</v>
      </c>
      <c r="F206" s="212">
        <f t="shared" si="14"/>
        <v>1</v>
      </c>
      <c r="G206" s="212">
        <v>3</v>
      </c>
      <c r="H206" s="212">
        <f t="shared" si="14"/>
        <v>1</v>
      </c>
      <c r="I206" s="212">
        <f t="shared" si="14"/>
        <v>0</v>
      </c>
      <c r="J206" s="212">
        <f t="shared" si="14"/>
        <v>3</v>
      </c>
      <c r="K206" s="212">
        <f t="shared" si="14"/>
        <v>33</v>
      </c>
      <c r="L206" s="212">
        <f t="shared" si="14"/>
        <v>2</v>
      </c>
      <c r="M206" s="306"/>
      <c r="N206" s="306"/>
      <c r="O206" s="306"/>
    </row>
    <row r="207" spans="1:15" s="1" customFormat="1" ht="15.75" x14ac:dyDescent="0.25">
      <c r="A207" s="344"/>
      <c r="B207" s="256">
        <v>3</v>
      </c>
      <c r="C207" s="212">
        <f>+C201+C195+C189+C183+C173+C167+C161+C155+C149+C143+C137+C131+C125+C119+C113</f>
        <v>61</v>
      </c>
      <c r="D207" s="212">
        <f t="shared" ref="D207:L208" si="15">+D201+D195+D189+D183+D173+D167+D161+D155+D149+D143+D137+D131+D125+D119+D113</f>
        <v>10</v>
      </c>
      <c r="E207" s="212">
        <f t="shared" si="15"/>
        <v>3</v>
      </c>
      <c r="F207" s="212">
        <f t="shared" si="15"/>
        <v>0</v>
      </c>
      <c r="G207" s="212">
        <f t="shared" si="15"/>
        <v>4</v>
      </c>
      <c r="H207" s="212">
        <f t="shared" si="15"/>
        <v>2</v>
      </c>
      <c r="I207" s="212">
        <f t="shared" si="15"/>
        <v>0</v>
      </c>
      <c r="J207" s="212">
        <f t="shared" si="15"/>
        <v>1</v>
      </c>
      <c r="K207" s="212">
        <f t="shared" si="15"/>
        <v>40</v>
      </c>
      <c r="L207" s="212">
        <f t="shared" si="15"/>
        <v>0</v>
      </c>
      <c r="M207" s="306"/>
      <c r="N207" s="306"/>
      <c r="O207" s="306"/>
    </row>
    <row r="208" spans="1:15" s="1" customFormat="1" ht="15.75" x14ac:dyDescent="0.25">
      <c r="A208" s="344"/>
      <c r="B208" s="256">
        <v>4</v>
      </c>
      <c r="C208" s="212">
        <f>+C202+C196+C190+C184+C174+C168+C162+C156+C150+C144+C138+C132+C126+C120+C114</f>
        <v>38</v>
      </c>
      <c r="D208" s="212">
        <f t="shared" si="15"/>
        <v>9</v>
      </c>
      <c r="E208" s="212">
        <f t="shared" si="15"/>
        <v>1</v>
      </c>
      <c r="F208" s="212">
        <f t="shared" si="15"/>
        <v>0</v>
      </c>
      <c r="G208" s="212">
        <f t="shared" si="15"/>
        <v>2</v>
      </c>
      <c r="H208" s="212">
        <f t="shared" si="15"/>
        <v>0</v>
      </c>
      <c r="I208" s="212">
        <f t="shared" si="15"/>
        <v>0</v>
      </c>
      <c r="J208" s="212">
        <f t="shared" si="15"/>
        <v>2</v>
      </c>
      <c r="K208" s="212">
        <f t="shared" si="15"/>
        <v>24</v>
      </c>
      <c r="L208" s="212">
        <f t="shared" si="15"/>
        <v>0</v>
      </c>
      <c r="M208" s="306"/>
      <c r="N208" s="306"/>
      <c r="O208" s="306"/>
    </row>
    <row r="209" spans="1:15" s="1" customFormat="1" ht="15.75" x14ac:dyDescent="0.25">
      <c r="A209" s="344"/>
      <c r="B209" s="256">
        <v>5</v>
      </c>
      <c r="C209" s="212">
        <f>+C203+C197+C185+C175+C169+C163+C157+C151+C145+C139+C133+C127+C121+C115</f>
        <v>31</v>
      </c>
      <c r="D209" s="212">
        <f t="shared" ref="D209:L209" si="16">+D203+D197+D185+D175+D169+D163+D157+D151+D145+D139+D133+D127+D121+D115</f>
        <v>8</v>
      </c>
      <c r="E209" s="212">
        <f t="shared" si="16"/>
        <v>0</v>
      </c>
      <c r="F209" s="212">
        <f t="shared" si="16"/>
        <v>0</v>
      </c>
      <c r="G209" s="212">
        <f t="shared" si="16"/>
        <v>4</v>
      </c>
      <c r="H209" s="212">
        <f t="shared" si="16"/>
        <v>0</v>
      </c>
      <c r="I209" s="212">
        <f t="shared" si="16"/>
        <v>0</v>
      </c>
      <c r="J209" s="212">
        <f t="shared" si="16"/>
        <v>1</v>
      </c>
      <c r="K209" s="212">
        <f t="shared" si="16"/>
        <v>18</v>
      </c>
      <c r="L209" s="212">
        <f t="shared" si="16"/>
        <v>0</v>
      </c>
      <c r="M209" s="306"/>
      <c r="N209" s="306"/>
      <c r="O209" s="306"/>
    </row>
    <row r="210" spans="1:15" s="1" customFormat="1" ht="16.5" thickBot="1" x14ac:dyDescent="0.3">
      <c r="A210" s="345"/>
      <c r="B210" s="346" t="s">
        <v>35</v>
      </c>
      <c r="C210" s="347">
        <f>SUM(C205:C209)</f>
        <v>255</v>
      </c>
      <c r="D210" s="347">
        <f t="shared" ref="D210:L210" si="17">SUM(D205:D209)</f>
        <v>48</v>
      </c>
      <c r="E210" s="347">
        <f t="shared" si="17"/>
        <v>7</v>
      </c>
      <c r="F210" s="347">
        <f t="shared" si="17"/>
        <v>1</v>
      </c>
      <c r="G210" s="347">
        <f t="shared" si="17"/>
        <v>13</v>
      </c>
      <c r="H210" s="347">
        <f t="shared" si="17"/>
        <v>4</v>
      </c>
      <c r="I210" s="347">
        <f t="shared" si="17"/>
        <v>0</v>
      </c>
      <c r="J210" s="347">
        <f t="shared" si="17"/>
        <v>9</v>
      </c>
      <c r="K210" s="347">
        <f t="shared" si="17"/>
        <v>169</v>
      </c>
      <c r="L210" s="347">
        <f t="shared" si="17"/>
        <v>2</v>
      </c>
      <c r="M210" s="306"/>
      <c r="N210" s="306"/>
      <c r="O210" s="306"/>
    </row>
  </sheetData>
  <mergeCells count="4">
    <mergeCell ref="C4:K4"/>
    <mergeCell ref="L4:L7"/>
    <mergeCell ref="D5:D7"/>
    <mergeCell ref="H5:H7"/>
  </mergeCells>
  <pageMargins left="0.98425196850393704" right="0.23622047244094491" top="0.51181102362204722" bottom="0.56000000000000005" header="0.31496062992125984" footer="0.52"/>
  <pageSetup paperSize="119" scale="50" orientation="portrait" horizontalDpi="1200" verticalDpi="1200" r:id="rId1"/>
  <headerFooter alignWithMargins="0"/>
  <rowBreaks count="2" manualBreakCount="2">
    <brk id="86" max="11" man="1"/>
    <brk id="180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93"/>
  <sheetViews>
    <sheetView showZeros="0" view="pageBreakPreview" zoomScale="60" zoomScaleNormal="62" workbookViewId="0">
      <pane ySplit="14" topLeftCell="A15" activePane="bottomLeft" state="frozen"/>
      <selection pane="bottomLeft" activeCell="S13" sqref="S13"/>
    </sheetView>
  </sheetViews>
  <sheetFormatPr baseColWidth="10" defaultRowHeight="15" x14ac:dyDescent="0.25"/>
  <cols>
    <col min="1" max="1" width="11.42578125" style="1"/>
    <col min="2" max="2" width="28.5703125" style="1" customWidth="1"/>
    <col min="3" max="3" width="11.42578125" style="176"/>
    <col min="4" max="4" width="11.42578125" style="1"/>
    <col min="5" max="5" width="14.140625" style="1" customWidth="1"/>
    <col min="6" max="6" width="14.85546875" style="1" customWidth="1"/>
    <col min="7" max="7" width="18.5703125" style="1" customWidth="1"/>
    <col min="8" max="14" width="11.42578125" style="1"/>
    <col min="15" max="15" width="13.85546875" style="1" customWidth="1"/>
    <col min="16" max="257" width="11.42578125" style="1"/>
    <col min="258" max="258" width="28.5703125" style="1" customWidth="1"/>
    <col min="259" max="260" width="11.42578125" style="1"/>
    <col min="261" max="261" width="14.140625" style="1" customWidth="1"/>
    <col min="262" max="262" width="14.85546875" style="1" customWidth="1"/>
    <col min="263" max="263" width="18.5703125" style="1" customWidth="1"/>
    <col min="264" max="270" width="11.42578125" style="1"/>
    <col min="271" max="271" width="13.85546875" style="1" customWidth="1"/>
    <col min="272" max="513" width="11.42578125" style="1"/>
    <col min="514" max="514" width="28.5703125" style="1" customWidth="1"/>
    <col min="515" max="516" width="11.42578125" style="1"/>
    <col min="517" max="517" width="14.140625" style="1" customWidth="1"/>
    <col min="518" max="518" width="14.85546875" style="1" customWidth="1"/>
    <col min="519" max="519" width="18.5703125" style="1" customWidth="1"/>
    <col min="520" max="526" width="11.42578125" style="1"/>
    <col min="527" max="527" width="13.85546875" style="1" customWidth="1"/>
    <col min="528" max="769" width="11.42578125" style="1"/>
    <col min="770" max="770" width="28.5703125" style="1" customWidth="1"/>
    <col min="771" max="772" width="11.42578125" style="1"/>
    <col min="773" max="773" width="14.140625" style="1" customWidth="1"/>
    <col min="774" max="774" width="14.85546875" style="1" customWidth="1"/>
    <col min="775" max="775" width="18.5703125" style="1" customWidth="1"/>
    <col min="776" max="782" width="11.42578125" style="1"/>
    <col min="783" max="783" width="13.85546875" style="1" customWidth="1"/>
    <col min="784" max="1025" width="11.42578125" style="1"/>
    <col min="1026" max="1026" width="28.5703125" style="1" customWidth="1"/>
    <col min="1027" max="1028" width="11.42578125" style="1"/>
    <col min="1029" max="1029" width="14.140625" style="1" customWidth="1"/>
    <col min="1030" max="1030" width="14.85546875" style="1" customWidth="1"/>
    <col min="1031" max="1031" width="18.5703125" style="1" customWidth="1"/>
    <col min="1032" max="1038" width="11.42578125" style="1"/>
    <col min="1039" max="1039" width="13.85546875" style="1" customWidth="1"/>
    <col min="1040" max="1281" width="11.42578125" style="1"/>
    <col min="1282" max="1282" width="28.5703125" style="1" customWidth="1"/>
    <col min="1283" max="1284" width="11.42578125" style="1"/>
    <col min="1285" max="1285" width="14.140625" style="1" customWidth="1"/>
    <col min="1286" max="1286" width="14.85546875" style="1" customWidth="1"/>
    <col min="1287" max="1287" width="18.5703125" style="1" customWidth="1"/>
    <col min="1288" max="1294" width="11.42578125" style="1"/>
    <col min="1295" max="1295" width="13.85546875" style="1" customWidth="1"/>
    <col min="1296" max="1537" width="11.42578125" style="1"/>
    <col min="1538" max="1538" width="28.5703125" style="1" customWidth="1"/>
    <col min="1539" max="1540" width="11.42578125" style="1"/>
    <col min="1541" max="1541" width="14.140625" style="1" customWidth="1"/>
    <col min="1542" max="1542" width="14.85546875" style="1" customWidth="1"/>
    <col min="1543" max="1543" width="18.5703125" style="1" customWidth="1"/>
    <col min="1544" max="1550" width="11.42578125" style="1"/>
    <col min="1551" max="1551" width="13.85546875" style="1" customWidth="1"/>
    <col min="1552" max="1793" width="11.42578125" style="1"/>
    <col min="1794" max="1794" width="28.5703125" style="1" customWidth="1"/>
    <col min="1795" max="1796" width="11.42578125" style="1"/>
    <col min="1797" max="1797" width="14.140625" style="1" customWidth="1"/>
    <col min="1798" max="1798" width="14.85546875" style="1" customWidth="1"/>
    <col min="1799" max="1799" width="18.5703125" style="1" customWidth="1"/>
    <col min="1800" max="1806" width="11.42578125" style="1"/>
    <col min="1807" max="1807" width="13.85546875" style="1" customWidth="1"/>
    <col min="1808" max="2049" width="11.42578125" style="1"/>
    <col min="2050" max="2050" width="28.5703125" style="1" customWidth="1"/>
    <col min="2051" max="2052" width="11.42578125" style="1"/>
    <col min="2053" max="2053" width="14.140625" style="1" customWidth="1"/>
    <col min="2054" max="2054" width="14.85546875" style="1" customWidth="1"/>
    <col min="2055" max="2055" width="18.5703125" style="1" customWidth="1"/>
    <col min="2056" max="2062" width="11.42578125" style="1"/>
    <col min="2063" max="2063" width="13.85546875" style="1" customWidth="1"/>
    <col min="2064" max="2305" width="11.42578125" style="1"/>
    <col min="2306" max="2306" width="28.5703125" style="1" customWidth="1"/>
    <col min="2307" max="2308" width="11.42578125" style="1"/>
    <col min="2309" max="2309" width="14.140625" style="1" customWidth="1"/>
    <col min="2310" max="2310" width="14.85546875" style="1" customWidth="1"/>
    <col min="2311" max="2311" width="18.5703125" style="1" customWidth="1"/>
    <col min="2312" max="2318" width="11.42578125" style="1"/>
    <col min="2319" max="2319" width="13.85546875" style="1" customWidth="1"/>
    <col min="2320" max="2561" width="11.42578125" style="1"/>
    <col min="2562" max="2562" width="28.5703125" style="1" customWidth="1"/>
    <col min="2563" max="2564" width="11.42578125" style="1"/>
    <col min="2565" max="2565" width="14.140625" style="1" customWidth="1"/>
    <col min="2566" max="2566" width="14.85546875" style="1" customWidth="1"/>
    <col min="2567" max="2567" width="18.5703125" style="1" customWidth="1"/>
    <col min="2568" max="2574" width="11.42578125" style="1"/>
    <col min="2575" max="2575" width="13.85546875" style="1" customWidth="1"/>
    <col min="2576" max="2817" width="11.42578125" style="1"/>
    <col min="2818" max="2818" width="28.5703125" style="1" customWidth="1"/>
    <col min="2819" max="2820" width="11.42578125" style="1"/>
    <col min="2821" max="2821" width="14.140625" style="1" customWidth="1"/>
    <col min="2822" max="2822" width="14.85546875" style="1" customWidth="1"/>
    <col min="2823" max="2823" width="18.5703125" style="1" customWidth="1"/>
    <col min="2824" max="2830" width="11.42578125" style="1"/>
    <col min="2831" max="2831" width="13.85546875" style="1" customWidth="1"/>
    <col min="2832" max="3073" width="11.42578125" style="1"/>
    <col min="3074" max="3074" width="28.5703125" style="1" customWidth="1"/>
    <col min="3075" max="3076" width="11.42578125" style="1"/>
    <col min="3077" max="3077" width="14.140625" style="1" customWidth="1"/>
    <col min="3078" max="3078" width="14.85546875" style="1" customWidth="1"/>
    <col min="3079" max="3079" width="18.5703125" style="1" customWidth="1"/>
    <col min="3080" max="3086" width="11.42578125" style="1"/>
    <col min="3087" max="3087" width="13.85546875" style="1" customWidth="1"/>
    <col min="3088" max="3329" width="11.42578125" style="1"/>
    <col min="3330" max="3330" width="28.5703125" style="1" customWidth="1"/>
    <col min="3331" max="3332" width="11.42578125" style="1"/>
    <col min="3333" max="3333" width="14.140625" style="1" customWidth="1"/>
    <col min="3334" max="3334" width="14.85546875" style="1" customWidth="1"/>
    <col min="3335" max="3335" width="18.5703125" style="1" customWidth="1"/>
    <col min="3336" max="3342" width="11.42578125" style="1"/>
    <col min="3343" max="3343" width="13.85546875" style="1" customWidth="1"/>
    <col min="3344" max="3585" width="11.42578125" style="1"/>
    <col min="3586" max="3586" width="28.5703125" style="1" customWidth="1"/>
    <col min="3587" max="3588" width="11.42578125" style="1"/>
    <col min="3589" max="3589" width="14.140625" style="1" customWidth="1"/>
    <col min="3590" max="3590" width="14.85546875" style="1" customWidth="1"/>
    <col min="3591" max="3591" width="18.5703125" style="1" customWidth="1"/>
    <col min="3592" max="3598" width="11.42578125" style="1"/>
    <col min="3599" max="3599" width="13.85546875" style="1" customWidth="1"/>
    <col min="3600" max="3841" width="11.42578125" style="1"/>
    <col min="3842" max="3842" width="28.5703125" style="1" customWidth="1"/>
    <col min="3843" max="3844" width="11.42578125" style="1"/>
    <col min="3845" max="3845" width="14.140625" style="1" customWidth="1"/>
    <col min="3846" max="3846" width="14.85546875" style="1" customWidth="1"/>
    <col min="3847" max="3847" width="18.5703125" style="1" customWidth="1"/>
    <col min="3848" max="3854" width="11.42578125" style="1"/>
    <col min="3855" max="3855" width="13.85546875" style="1" customWidth="1"/>
    <col min="3856" max="4097" width="11.42578125" style="1"/>
    <col min="4098" max="4098" width="28.5703125" style="1" customWidth="1"/>
    <col min="4099" max="4100" width="11.42578125" style="1"/>
    <col min="4101" max="4101" width="14.140625" style="1" customWidth="1"/>
    <col min="4102" max="4102" width="14.85546875" style="1" customWidth="1"/>
    <col min="4103" max="4103" width="18.5703125" style="1" customWidth="1"/>
    <col min="4104" max="4110" width="11.42578125" style="1"/>
    <col min="4111" max="4111" width="13.85546875" style="1" customWidth="1"/>
    <col min="4112" max="4353" width="11.42578125" style="1"/>
    <col min="4354" max="4354" width="28.5703125" style="1" customWidth="1"/>
    <col min="4355" max="4356" width="11.42578125" style="1"/>
    <col min="4357" max="4357" width="14.140625" style="1" customWidth="1"/>
    <col min="4358" max="4358" width="14.85546875" style="1" customWidth="1"/>
    <col min="4359" max="4359" width="18.5703125" style="1" customWidth="1"/>
    <col min="4360" max="4366" width="11.42578125" style="1"/>
    <col min="4367" max="4367" width="13.85546875" style="1" customWidth="1"/>
    <col min="4368" max="4609" width="11.42578125" style="1"/>
    <col min="4610" max="4610" width="28.5703125" style="1" customWidth="1"/>
    <col min="4611" max="4612" width="11.42578125" style="1"/>
    <col min="4613" max="4613" width="14.140625" style="1" customWidth="1"/>
    <col min="4614" max="4614" width="14.85546875" style="1" customWidth="1"/>
    <col min="4615" max="4615" width="18.5703125" style="1" customWidth="1"/>
    <col min="4616" max="4622" width="11.42578125" style="1"/>
    <col min="4623" max="4623" width="13.85546875" style="1" customWidth="1"/>
    <col min="4624" max="4865" width="11.42578125" style="1"/>
    <col min="4866" max="4866" width="28.5703125" style="1" customWidth="1"/>
    <col min="4867" max="4868" width="11.42578125" style="1"/>
    <col min="4869" max="4869" width="14.140625" style="1" customWidth="1"/>
    <col min="4870" max="4870" width="14.85546875" style="1" customWidth="1"/>
    <col min="4871" max="4871" width="18.5703125" style="1" customWidth="1"/>
    <col min="4872" max="4878" width="11.42578125" style="1"/>
    <col min="4879" max="4879" width="13.85546875" style="1" customWidth="1"/>
    <col min="4880" max="5121" width="11.42578125" style="1"/>
    <col min="5122" max="5122" width="28.5703125" style="1" customWidth="1"/>
    <col min="5123" max="5124" width="11.42578125" style="1"/>
    <col min="5125" max="5125" width="14.140625" style="1" customWidth="1"/>
    <col min="5126" max="5126" width="14.85546875" style="1" customWidth="1"/>
    <col min="5127" max="5127" width="18.5703125" style="1" customWidth="1"/>
    <col min="5128" max="5134" width="11.42578125" style="1"/>
    <col min="5135" max="5135" width="13.85546875" style="1" customWidth="1"/>
    <col min="5136" max="5377" width="11.42578125" style="1"/>
    <col min="5378" max="5378" width="28.5703125" style="1" customWidth="1"/>
    <col min="5379" max="5380" width="11.42578125" style="1"/>
    <col min="5381" max="5381" width="14.140625" style="1" customWidth="1"/>
    <col min="5382" max="5382" width="14.85546875" style="1" customWidth="1"/>
    <col min="5383" max="5383" width="18.5703125" style="1" customWidth="1"/>
    <col min="5384" max="5390" width="11.42578125" style="1"/>
    <col min="5391" max="5391" width="13.85546875" style="1" customWidth="1"/>
    <col min="5392" max="5633" width="11.42578125" style="1"/>
    <col min="5634" max="5634" width="28.5703125" style="1" customWidth="1"/>
    <col min="5635" max="5636" width="11.42578125" style="1"/>
    <col min="5637" max="5637" width="14.140625" style="1" customWidth="1"/>
    <col min="5638" max="5638" width="14.85546875" style="1" customWidth="1"/>
    <col min="5639" max="5639" width="18.5703125" style="1" customWidth="1"/>
    <col min="5640" max="5646" width="11.42578125" style="1"/>
    <col min="5647" max="5647" width="13.85546875" style="1" customWidth="1"/>
    <col min="5648" max="5889" width="11.42578125" style="1"/>
    <col min="5890" max="5890" width="28.5703125" style="1" customWidth="1"/>
    <col min="5891" max="5892" width="11.42578125" style="1"/>
    <col min="5893" max="5893" width="14.140625" style="1" customWidth="1"/>
    <col min="5894" max="5894" width="14.85546875" style="1" customWidth="1"/>
    <col min="5895" max="5895" width="18.5703125" style="1" customWidth="1"/>
    <col min="5896" max="5902" width="11.42578125" style="1"/>
    <col min="5903" max="5903" width="13.85546875" style="1" customWidth="1"/>
    <col min="5904" max="6145" width="11.42578125" style="1"/>
    <col min="6146" max="6146" width="28.5703125" style="1" customWidth="1"/>
    <col min="6147" max="6148" width="11.42578125" style="1"/>
    <col min="6149" max="6149" width="14.140625" style="1" customWidth="1"/>
    <col min="6150" max="6150" width="14.85546875" style="1" customWidth="1"/>
    <col min="6151" max="6151" width="18.5703125" style="1" customWidth="1"/>
    <col min="6152" max="6158" width="11.42578125" style="1"/>
    <col min="6159" max="6159" width="13.85546875" style="1" customWidth="1"/>
    <col min="6160" max="6401" width="11.42578125" style="1"/>
    <col min="6402" max="6402" width="28.5703125" style="1" customWidth="1"/>
    <col min="6403" max="6404" width="11.42578125" style="1"/>
    <col min="6405" max="6405" width="14.140625" style="1" customWidth="1"/>
    <col min="6406" max="6406" width="14.85546875" style="1" customWidth="1"/>
    <col min="6407" max="6407" width="18.5703125" style="1" customWidth="1"/>
    <col min="6408" max="6414" width="11.42578125" style="1"/>
    <col min="6415" max="6415" width="13.85546875" style="1" customWidth="1"/>
    <col min="6416" max="6657" width="11.42578125" style="1"/>
    <col min="6658" max="6658" width="28.5703125" style="1" customWidth="1"/>
    <col min="6659" max="6660" width="11.42578125" style="1"/>
    <col min="6661" max="6661" width="14.140625" style="1" customWidth="1"/>
    <col min="6662" max="6662" width="14.85546875" style="1" customWidth="1"/>
    <col min="6663" max="6663" width="18.5703125" style="1" customWidth="1"/>
    <col min="6664" max="6670" width="11.42578125" style="1"/>
    <col min="6671" max="6671" width="13.85546875" style="1" customWidth="1"/>
    <col min="6672" max="6913" width="11.42578125" style="1"/>
    <col min="6914" max="6914" width="28.5703125" style="1" customWidth="1"/>
    <col min="6915" max="6916" width="11.42578125" style="1"/>
    <col min="6917" max="6917" width="14.140625" style="1" customWidth="1"/>
    <col min="6918" max="6918" width="14.85546875" style="1" customWidth="1"/>
    <col min="6919" max="6919" width="18.5703125" style="1" customWidth="1"/>
    <col min="6920" max="6926" width="11.42578125" style="1"/>
    <col min="6927" max="6927" width="13.85546875" style="1" customWidth="1"/>
    <col min="6928" max="7169" width="11.42578125" style="1"/>
    <col min="7170" max="7170" width="28.5703125" style="1" customWidth="1"/>
    <col min="7171" max="7172" width="11.42578125" style="1"/>
    <col min="7173" max="7173" width="14.140625" style="1" customWidth="1"/>
    <col min="7174" max="7174" width="14.85546875" style="1" customWidth="1"/>
    <col min="7175" max="7175" width="18.5703125" style="1" customWidth="1"/>
    <col min="7176" max="7182" width="11.42578125" style="1"/>
    <col min="7183" max="7183" width="13.85546875" style="1" customWidth="1"/>
    <col min="7184" max="7425" width="11.42578125" style="1"/>
    <col min="7426" max="7426" width="28.5703125" style="1" customWidth="1"/>
    <col min="7427" max="7428" width="11.42578125" style="1"/>
    <col min="7429" max="7429" width="14.140625" style="1" customWidth="1"/>
    <col min="7430" max="7430" width="14.85546875" style="1" customWidth="1"/>
    <col min="7431" max="7431" width="18.5703125" style="1" customWidth="1"/>
    <col min="7432" max="7438" width="11.42578125" style="1"/>
    <col min="7439" max="7439" width="13.85546875" style="1" customWidth="1"/>
    <col min="7440" max="7681" width="11.42578125" style="1"/>
    <col min="7682" max="7682" width="28.5703125" style="1" customWidth="1"/>
    <col min="7683" max="7684" width="11.42578125" style="1"/>
    <col min="7685" max="7685" width="14.140625" style="1" customWidth="1"/>
    <col min="7686" max="7686" width="14.85546875" style="1" customWidth="1"/>
    <col min="7687" max="7687" width="18.5703125" style="1" customWidth="1"/>
    <col min="7688" max="7694" width="11.42578125" style="1"/>
    <col min="7695" max="7695" width="13.85546875" style="1" customWidth="1"/>
    <col min="7696" max="7937" width="11.42578125" style="1"/>
    <col min="7938" max="7938" width="28.5703125" style="1" customWidth="1"/>
    <col min="7939" max="7940" width="11.42578125" style="1"/>
    <col min="7941" max="7941" width="14.140625" style="1" customWidth="1"/>
    <col min="7942" max="7942" width="14.85546875" style="1" customWidth="1"/>
    <col min="7943" max="7943" width="18.5703125" style="1" customWidth="1"/>
    <col min="7944" max="7950" width="11.42578125" style="1"/>
    <col min="7951" max="7951" width="13.85546875" style="1" customWidth="1"/>
    <col min="7952" max="8193" width="11.42578125" style="1"/>
    <col min="8194" max="8194" width="28.5703125" style="1" customWidth="1"/>
    <col min="8195" max="8196" width="11.42578125" style="1"/>
    <col min="8197" max="8197" width="14.140625" style="1" customWidth="1"/>
    <col min="8198" max="8198" width="14.85546875" style="1" customWidth="1"/>
    <col min="8199" max="8199" width="18.5703125" style="1" customWidth="1"/>
    <col min="8200" max="8206" width="11.42578125" style="1"/>
    <col min="8207" max="8207" width="13.85546875" style="1" customWidth="1"/>
    <col min="8208" max="8449" width="11.42578125" style="1"/>
    <col min="8450" max="8450" width="28.5703125" style="1" customWidth="1"/>
    <col min="8451" max="8452" width="11.42578125" style="1"/>
    <col min="8453" max="8453" width="14.140625" style="1" customWidth="1"/>
    <col min="8454" max="8454" width="14.85546875" style="1" customWidth="1"/>
    <col min="8455" max="8455" width="18.5703125" style="1" customWidth="1"/>
    <col min="8456" max="8462" width="11.42578125" style="1"/>
    <col min="8463" max="8463" width="13.85546875" style="1" customWidth="1"/>
    <col min="8464" max="8705" width="11.42578125" style="1"/>
    <col min="8706" max="8706" width="28.5703125" style="1" customWidth="1"/>
    <col min="8707" max="8708" width="11.42578125" style="1"/>
    <col min="8709" max="8709" width="14.140625" style="1" customWidth="1"/>
    <col min="8710" max="8710" width="14.85546875" style="1" customWidth="1"/>
    <col min="8711" max="8711" width="18.5703125" style="1" customWidth="1"/>
    <col min="8712" max="8718" width="11.42578125" style="1"/>
    <col min="8719" max="8719" width="13.85546875" style="1" customWidth="1"/>
    <col min="8720" max="8961" width="11.42578125" style="1"/>
    <col min="8962" max="8962" width="28.5703125" style="1" customWidth="1"/>
    <col min="8963" max="8964" width="11.42578125" style="1"/>
    <col min="8965" max="8965" width="14.140625" style="1" customWidth="1"/>
    <col min="8966" max="8966" width="14.85546875" style="1" customWidth="1"/>
    <col min="8967" max="8967" width="18.5703125" style="1" customWidth="1"/>
    <col min="8968" max="8974" width="11.42578125" style="1"/>
    <col min="8975" max="8975" width="13.85546875" style="1" customWidth="1"/>
    <col min="8976" max="9217" width="11.42578125" style="1"/>
    <col min="9218" max="9218" width="28.5703125" style="1" customWidth="1"/>
    <col min="9219" max="9220" width="11.42578125" style="1"/>
    <col min="9221" max="9221" width="14.140625" style="1" customWidth="1"/>
    <col min="9222" max="9222" width="14.85546875" style="1" customWidth="1"/>
    <col min="9223" max="9223" width="18.5703125" style="1" customWidth="1"/>
    <col min="9224" max="9230" width="11.42578125" style="1"/>
    <col min="9231" max="9231" width="13.85546875" style="1" customWidth="1"/>
    <col min="9232" max="9473" width="11.42578125" style="1"/>
    <col min="9474" max="9474" width="28.5703125" style="1" customWidth="1"/>
    <col min="9475" max="9476" width="11.42578125" style="1"/>
    <col min="9477" max="9477" width="14.140625" style="1" customWidth="1"/>
    <col min="9478" max="9478" width="14.85546875" style="1" customWidth="1"/>
    <col min="9479" max="9479" width="18.5703125" style="1" customWidth="1"/>
    <col min="9480" max="9486" width="11.42578125" style="1"/>
    <col min="9487" max="9487" width="13.85546875" style="1" customWidth="1"/>
    <col min="9488" max="9729" width="11.42578125" style="1"/>
    <col min="9730" max="9730" width="28.5703125" style="1" customWidth="1"/>
    <col min="9731" max="9732" width="11.42578125" style="1"/>
    <col min="9733" max="9733" width="14.140625" style="1" customWidth="1"/>
    <col min="9734" max="9734" width="14.85546875" style="1" customWidth="1"/>
    <col min="9735" max="9735" width="18.5703125" style="1" customWidth="1"/>
    <col min="9736" max="9742" width="11.42578125" style="1"/>
    <col min="9743" max="9743" width="13.85546875" style="1" customWidth="1"/>
    <col min="9744" max="9985" width="11.42578125" style="1"/>
    <col min="9986" max="9986" width="28.5703125" style="1" customWidth="1"/>
    <col min="9987" max="9988" width="11.42578125" style="1"/>
    <col min="9989" max="9989" width="14.140625" style="1" customWidth="1"/>
    <col min="9990" max="9990" width="14.85546875" style="1" customWidth="1"/>
    <col min="9991" max="9991" width="18.5703125" style="1" customWidth="1"/>
    <col min="9992" max="9998" width="11.42578125" style="1"/>
    <col min="9999" max="9999" width="13.85546875" style="1" customWidth="1"/>
    <col min="10000" max="10241" width="11.42578125" style="1"/>
    <col min="10242" max="10242" width="28.5703125" style="1" customWidth="1"/>
    <col min="10243" max="10244" width="11.42578125" style="1"/>
    <col min="10245" max="10245" width="14.140625" style="1" customWidth="1"/>
    <col min="10246" max="10246" width="14.85546875" style="1" customWidth="1"/>
    <col min="10247" max="10247" width="18.5703125" style="1" customWidth="1"/>
    <col min="10248" max="10254" width="11.42578125" style="1"/>
    <col min="10255" max="10255" width="13.85546875" style="1" customWidth="1"/>
    <col min="10256" max="10497" width="11.42578125" style="1"/>
    <col min="10498" max="10498" width="28.5703125" style="1" customWidth="1"/>
    <col min="10499" max="10500" width="11.42578125" style="1"/>
    <col min="10501" max="10501" width="14.140625" style="1" customWidth="1"/>
    <col min="10502" max="10502" width="14.85546875" style="1" customWidth="1"/>
    <col min="10503" max="10503" width="18.5703125" style="1" customWidth="1"/>
    <col min="10504" max="10510" width="11.42578125" style="1"/>
    <col min="10511" max="10511" width="13.85546875" style="1" customWidth="1"/>
    <col min="10512" max="10753" width="11.42578125" style="1"/>
    <col min="10754" max="10754" width="28.5703125" style="1" customWidth="1"/>
    <col min="10755" max="10756" width="11.42578125" style="1"/>
    <col min="10757" max="10757" width="14.140625" style="1" customWidth="1"/>
    <col min="10758" max="10758" width="14.85546875" style="1" customWidth="1"/>
    <col min="10759" max="10759" width="18.5703125" style="1" customWidth="1"/>
    <col min="10760" max="10766" width="11.42578125" style="1"/>
    <col min="10767" max="10767" width="13.85546875" style="1" customWidth="1"/>
    <col min="10768" max="11009" width="11.42578125" style="1"/>
    <col min="11010" max="11010" width="28.5703125" style="1" customWidth="1"/>
    <col min="11011" max="11012" width="11.42578125" style="1"/>
    <col min="11013" max="11013" width="14.140625" style="1" customWidth="1"/>
    <col min="11014" max="11014" width="14.85546875" style="1" customWidth="1"/>
    <col min="11015" max="11015" width="18.5703125" style="1" customWidth="1"/>
    <col min="11016" max="11022" width="11.42578125" style="1"/>
    <col min="11023" max="11023" width="13.85546875" style="1" customWidth="1"/>
    <col min="11024" max="11265" width="11.42578125" style="1"/>
    <col min="11266" max="11266" width="28.5703125" style="1" customWidth="1"/>
    <col min="11267" max="11268" width="11.42578125" style="1"/>
    <col min="11269" max="11269" width="14.140625" style="1" customWidth="1"/>
    <col min="11270" max="11270" width="14.85546875" style="1" customWidth="1"/>
    <col min="11271" max="11271" width="18.5703125" style="1" customWidth="1"/>
    <col min="11272" max="11278" width="11.42578125" style="1"/>
    <col min="11279" max="11279" width="13.85546875" style="1" customWidth="1"/>
    <col min="11280" max="11521" width="11.42578125" style="1"/>
    <col min="11522" max="11522" width="28.5703125" style="1" customWidth="1"/>
    <col min="11523" max="11524" width="11.42578125" style="1"/>
    <col min="11525" max="11525" width="14.140625" style="1" customWidth="1"/>
    <col min="11526" max="11526" width="14.85546875" style="1" customWidth="1"/>
    <col min="11527" max="11527" width="18.5703125" style="1" customWidth="1"/>
    <col min="11528" max="11534" width="11.42578125" style="1"/>
    <col min="11535" max="11535" width="13.85546875" style="1" customWidth="1"/>
    <col min="11536" max="11777" width="11.42578125" style="1"/>
    <col min="11778" max="11778" width="28.5703125" style="1" customWidth="1"/>
    <col min="11779" max="11780" width="11.42578125" style="1"/>
    <col min="11781" max="11781" width="14.140625" style="1" customWidth="1"/>
    <col min="11782" max="11782" width="14.85546875" style="1" customWidth="1"/>
    <col min="11783" max="11783" width="18.5703125" style="1" customWidth="1"/>
    <col min="11784" max="11790" width="11.42578125" style="1"/>
    <col min="11791" max="11791" width="13.85546875" style="1" customWidth="1"/>
    <col min="11792" max="12033" width="11.42578125" style="1"/>
    <col min="12034" max="12034" width="28.5703125" style="1" customWidth="1"/>
    <col min="12035" max="12036" width="11.42578125" style="1"/>
    <col min="12037" max="12037" width="14.140625" style="1" customWidth="1"/>
    <col min="12038" max="12038" width="14.85546875" style="1" customWidth="1"/>
    <col min="12039" max="12039" width="18.5703125" style="1" customWidth="1"/>
    <col min="12040" max="12046" width="11.42578125" style="1"/>
    <col min="12047" max="12047" width="13.85546875" style="1" customWidth="1"/>
    <col min="12048" max="12289" width="11.42578125" style="1"/>
    <col min="12290" max="12290" width="28.5703125" style="1" customWidth="1"/>
    <col min="12291" max="12292" width="11.42578125" style="1"/>
    <col min="12293" max="12293" width="14.140625" style="1" customWidth="1"/>
    <col min="12294" max="12294" width="14.85546875" style="1" customWidth="1"/>
    <col min="12295" max="12295" width="18.5703125" style="1" customWidth="1"/>
    <col min="12296" max="12302" width="11.42578125" style="1"/>
    <col min="12303" max="12303" width="13.85546875" style="1" customWidth="1"/>
    <col min="12304" max="12545" width="11.42578125" style="1"/>
    <col min="12546" max="12546" width="28.5703125" style="1" customWidth="1"/>
    <col min="12547" max="12548" width="11.42578125" style="1"/>
    <col min="12549" max="12549" width="14.140625" style="1" customWidth="1"/>
    <col min="12550" max="12550" width="14.85546875" style="1" customWidth="1"/>
    <col min="12551" max="12551" width="18.5703125" style="1" customWidth="1"/>
    <col min="12552" max="12558" width="11.42578125" style="1"/>
    <col min="12559" max="12559" width="13.85546875" style="1" customWidth="1"/>
    <col min="12560" max="12801" width="11.42578125" style="1"/>
    <col min="12802" max="12802" width="28.5703125" style="1" customWidth="1"/>
    <col min="12803" max="12804" width="11.42578125" style="1"/>
    <col min="12805" max="12805" width="14.140625" style="1" customWidth="1"/>
    <col min="12806" max="12806" width="14.85546875" style="1" customWidth="1"/>
    <col min="12807" max="12807" width="18.5703125" style="1" customWidth="1"/>
    <col min="12808" max="12814" width="11.42578125" style="1"/>
    <col min="12815" max="12815" width="13.85546875" style="1" customWidth="1"/>
    <col min="12816" max="13057" width="11.42578125" style="1"/>
    <col min="13058" max="13058" width="28.5703125" style="1" customWidth="1"/>
    <col min="13059" max="13060" width="11.42578125" style="1"/>
    <col min="13061" max="13061" width="14.140625" style="1" customWidth="1"/>
    <col min="13062" max="13062" width="14.85546875" style="1" customWidth="1"/>
    <col min="13063" max="13063" width="18.5703125" style="1" customWidth="1"/>
    <col min="13064" max="13070" width="11.42578125" style="1"/>
    <col min="13071" max="13071" width="13.85546875" style="1" customWidth="1"/>
    <col min="13072" max="13313" width="11.42578125" style="1"/>
    <col min="13314" max="13314" width="28.5703125" style="1" customWidth="1"/>
    <col min="13315" max="13316" width="11.42578125" style="1"/>
    <col min="13317" max="13317" width="14.140625" style="1" customWidth="1"/>
    <col min="13318" max="13318" width="14.85546875" style="1" customWidth="1"/>
    <col min="13319" max="13319" width="18.5703125" style="1" customWidth="1"/>
    <col min="13320" max="13326" width="11.42578125" style="1"/>
    <col min="13327" max="13327" width="13.85546875" style="1" customWidth="1"/>
    <col min="13328" max="13569" width="11.42578125" style="1"/>
    <col min="13570" max="13570" width="28.5703125" style="1" customWidth="1"/>
    <col min="13571" max="13572" width="11.42578125" style="1"/>
    <col min="13573" max="13573" width="14.140625" style="1" customWidth="1"/>
    <col min="13574" max="13574" width="14.85546875" style="1" customWidth="1"/>
    <col min="13575" max="13575" width="18.5703125" style="1" customWidth="1"/>
    <col min="13576" max="13582" width="11.42578125" style="1"/>
    <col min="13583" max="13583" width="13.85546875" style="1" customWidth="1"/>
    <col min="13584" max="13825" width="11.42578125" style="1"/>
    <col min="13826" max="13826" width="28.5703125" style="1" customWidth="1"/>
    <col min="13827" max="13828" width="11.42578125" style="1"/>
    <col min="13829" max="13829" width="14.140625" style="1" customWidth="1"/>
    <col min="13830" max="13830" width="14.85546875" style="1" customWidth="1"/>
    <col min="13831" max="13831" width="18.5703125" style="1" customWidth="1"/>
    <col min="13832" max="13838" width="11.42578125" style="1"/>
    <col min="13839" max="13839" width="13.85546875" style="1" customWidth="1"/>
    <col min="13840" max="14081" width="11.42578125" style="1"/>
    <col min="14082" max="14082" width="28.5703125" style="1" customWidth="1"/>
    <col min="14083" max="14084" width="11.42578125" style="1"/>
    <col min="14085" max="14085" width="14.140625" style="1" customWidth="1"/>
    <col min="14086" max="14086" width="14.85546875" style="1" customWidth="1"/>
    <col min="14087" max="14087" width="18.5703125" style="1" customWidth="1"/>
    <col min="14088" max="14094" width="11.42578125" style="1"/>
    <col min="14095" max="14095" width="13.85546875" style="1" customWidth="1"/>
    <col min="14096" max="14337" width="11.42578125" style="1"/>
    <col min="14338" max="14338" width="28.5703125" style="1" customWidth="1"/>
    <col min="14339" max="14340" width="11.42578125" style="1"/>
    <col min="14341" max="14341" width="14.140625" style="1" customWidth="1"/>
    <col min="14342" max="14342" width="14.85546875" style="1" customWidth="1"/>
    <col min="14343" max="14343" width="18.5703125" style="1" customWidth="1"/>
    <col min="14344" max="14350" width="11.42578125" style="1"/>
    <col min="14351" max="14351" width="13.85546875" style="1" customWidth="1"/>
    <col min="14352" max="14593" width="11.42578125" style="1"/>
    <col min="14594" max="14594" width="28.5703125" style="1" customWidth="1"/>
    <col min="14595" max="14596" width="11.42578125" style="1"/>
    <col min="14597" max="14597" width="14.140625" style="1" customWidth="1"/>
    <col min="14598" max="14598" width="14.85546875" style="1" customWidth="1"/>
    <col min="14599" max="14599" width="18.5703125" style="1" customWidth="1"/>
    <col min="14600" max="14606" width="11.42578125" style="1"/>
    <col min="14607" max="14607" width="13.85546875" style="1" customWidth="1"/>
    <col min="14608" max="14849" width="11.42578125" style="1"/>
    <col min="14850" max="14850" width="28.5703125" style="1" customWidth="1"/>
    <col min="14851" max="14852" width="11.42578125" style="1"/>
    <col min="14853" max="14853" width="14.140625" style="1" customWidth="1"/>
    <col min="14854" max="14854" width="14.85546875" style="1" customWidth="1"/>
    <col min="14855" max="14855" width="18.5703125" style="1" customWidth="1"/>
    <col min="14856" max="14862" width="11.42578125" style="1"/>
    <col min="14863" max="14863" width="13.85546875" style="1" customWidth="1"/>
    <col min="14864" max="15105" width="11.42578125" style="1"/>
    <col min="15106" max="15106" width="28.5703125" style="1" customWidth="1"/>
    <col min="15107" max="15108" width="11.42578125" style="1"/>
    <col min="15109" max="15109" width="14.140625" style="1" customWidth="1"/>
    <col min="15110" max="15110" width="14.85546875" style="1" customWidth="1"/>
    <col min="15111" max="15111" width="18.5703125" style="1" customWidth="1"/>
    <col min="15112" max="15118" width="11.42578125" style="1"/>
    <col min="15119" max="15119" width="13.85546875" style="1" customWidth="1"/>
    <col min="15120" max="15361" width="11.42578125" style="1"/>
    <col min="15362" max="15362" width="28.5703125" style="1" customWidth="1"/>
    <col min="15363" max="15364" width="11.42578125" style="1"/>
    <col min="15365" max="15365" width="14.140625" style="1" customWidth="1"/>
    <col min="15366" max="15366" width="14.85546875" style="1" customWidth="1"/>
    <col min="15367" max="15367" width="18.5703125" style="1" customWidth="1"/>
    <col min="15368" max="15374" width="11.42578125" style="1"/>
    <col min="15375" max="15375" width="13.85546875" style="1" customWidth="1"/>
    <col min="15376" max="15617" width="11.42578125" style="1"/>
    <col min="15618" max="15618" width="28.5703125" style="1" customWidth="1"/>
    <col min="15619" max="15620" width="11.42578125" style="1"/>
    <col min="15621" max="15621" width="14.140625" style="1" customWidth="1"/>
    <col min="15622" max="15622" width="14.85546875" style="1" customWidth="1"/>
    <col min="15623" max="15623" width="18.5703125" style="1" customWidth="1"/>
    <col min="15624" max="15630" width="11.42578125" style="1"/>
    <col min="15631" max="15631" width="13.85546875" style="1" customWidth="1"/>
    <col min="15632" max="15873" width="11.42578125" style="1"/>
    <col min="15874" max="15874" width="28.5703125" style="1" customWidth="1"/>
    <col min="15875" max="15876" width="11.42578125" style="1"/>
    <col min="15877" max="15877" width="14.140625" style="1" customWidth="1"/>
    <col min="15878" max="15878" width="14.85546875" style="1" customWidth="1"/>
    <col min="15879" max="15879" width="18.5703125" style="1" customWidth="1"/>
    <col min="15880" max="15886" width="11.42578125" style="1"/>
    <col min="15887" max="15887" width="13.85546875" style="1" customWidth="1"/>
    <col min="15888" max="16129" width="11.42578125" style="1"/>
    <col min="16130" max="16130" width="28.5703125" style="1" customWidth="1"/>
    <col min="16131" max="16132" width="11.42578125" style="1"/>
    <col min="16133" max="16133" width="14.140625" style="1" customWidth="1"/>
    <col min="16134" max="16134" width="14.85546875" style="1" customWidth="1"/>
    <col min="16135" max="16135" width="18.5703125" style="1" customWidth="1"/>
    <col min="16136" max="16142" width="11.42578125" style="1"/>
    <col min="16143" max="16143" width="13.85546875" style="1" customWidth="1"/>
    <col min="16144" max="16384" width="11.42578125" style="1"/>
  </cols>
  <sheetData>
    <row r="1" spans="1:17" ht="18" x14ac:dyDescent="0.25">
      <c r="A1" s="664" t="s">
        <v>0</v>
      </c>
      <c r="B1" s="665"/>
      <c r="C1" s="665"/>
      <c r="D1" s="665"/>
      <c r="E1" s="665"/>
      <c r="F1" s="668" t="s">
        <v>1</v>
      </c>
      <c r="G1" s="669"/>
      <c r="H1" s="669"/>
      <c r="I1" s="669"/>
      <c r="J1" s="669"/>
      <c r="K1" s="669"/>
      <c r="L1" s="669"/>
      <c r="M1" s="670"/>
      <c r="N1" s="671" t="s">
        <v>2</v>
      </c>
      <c r="O1" s="672"/>
    </row>
    <row r="2" spans="1:17" ht="18.75" thickBot="1" x14ac:dyDescent="0.3">
      <c r="A2" s="666"/>
      <c r="B2" s="667"/>
      <c r="C2" s="667"/>
      <c r="D2" s="667"/>
      <c r="E2" s="667"/>
      <c r="F2" s="675" t="s">
        <v>3</v>
      </c>
      <c r="G2" s="676"/>
      <c r="H2" s="676"/>
      <c r="I2" s="676"/>
      <c r="J2" s="676"/>
      <c r="K2" s="676"/>
      <c r="L2" s="676"/>
      <c r="M2" s="677"/>
      <c r="N2" s="673"/>
      <c r="O2" s="674"/>
    </row>
    <row r="3" spans="1:17" ht="15.75" x14ac:dyDescent="0.25">
      <c r="A3" s="666"/>
      <c r="B3" s="667"/>
      <c r="C3" s="667"/>
      <c r="D3" s="667"/>
      <c r="E3" s="667"/>
      <c r="F3" s="696" t="s">
        <v>95</v>
      </c>
      <c r="G3" s="697"/>
      <c r="H3" s="3"/>
      <c r="I3" s="4"/>
      <c r="J3" s="4"/>
      <c r="K3" s="3"/>
      <c r="L3" s="5"/>
      <c r="M3" s="5"/>
      <c r="N3" s="671" t="s">
        <v>7</v>
      </c>
      <c r="O3" s="672"/>
    </row>
    <row r="4" spans="1:17" ht="16.5" thickBot="1" x14ac:dyDescent="0.3">
      <c r="A4" s="666"/>
      <c r="B4" s="667"/>
      <c r="C4" s="667"/>
      <c r="D4" s="667"/>
      <c r="E4" s="667"/>
      <c r="F4" s="6"/>
      <c r="G4" s="7"/>
      <c r="H4" s="7"/>
      <c r="I4" s="7"/>
      <c r="J4" s="7"/>
      <c r="K4" s="8"/>
      <c r="L4" s="7"/>
      <c r="M4" s="7"/>
      <c r="N4" s="673"/>
      <c r="O4" s="674"/>
    </row>
    <row r="5" spans="1:17" ht="16.5" thickBot="1" x14ac:dyDescent="0.3">
      <c r="A5" s="9" t="s">
        <v>8</v>
      </c>
      <c r="B5" s="10" t="s">
        <v>9</v>
      </c>
      <c r="C5" s="11"/>
      <c r="D5" s="10"/>
      <c r="E5" s="12"/>
      <c r="F5" s="13" t="s">
        <v>10</v>
      </c>
      <c r="G5" s="13" t="s">
        <v>11</v>
      </c>
      <c r="H5" s="13"/>
      <c r="I5" s="13"/>
      <c r="J5" s="13"/>
      <c r="K5" s="7"/>
      <c r="L5" s="7"/>
      <c r="M5" s="7"/>
      <c r="N5" s="9" t="s">
        <v>12</v>
      </c>
      <c r="O5" s="14" t="s">
        <v>13</v>
      </c>
    </row>
    <row r="6" spans="1:17" ht="15.75" thickBot="1" x14ac:dyDescent="0.3">
      <c r="A6" s="678" t="s">
        <v>14</v>
      </c>
      <c r="B6" s="679"/>
      <c r="C6" s="679"/>
      <c r="D6" s="679"/>
      <c r="E6" s="679"/>
      <c r="F6" s="680"/>
      <c r="G6" s="679"/>
      <c r="H6" s="679"/>
      <c r="I6" s="679"/>
      <c r="J6" s="679"/>
      <c r="K6" s="681"/>
      <c r="L6" s="681"/>
      <c r="M6" s="681"/>
      <c r="N6" s="681"/>
      <c r="O6" s="682"/>
    </row>
    <row r="7" spans="1:17" ht="75.75" thickBot="1" x14ac:dyDescent="0.3">
      <c r="A7" s="657" t="s">
        <v>15</v>
      </c>
      <c r="B7" s="658"/>
      <c r="C7" s="15" t="s">
        <v>16</v>
      </c>
      <c r="D7" s="16" t="s">
        <v>17</v>
      </c>
      <c r="E7" s="16" t="s">
        <v>18</v>
      </c>
      <c r="F7" s="17" t="s">
        <v>19</v>
      </c>
      <c r="G7" s="18" t="s">
        <v>20</v>
      </c>
      <c r="H7" s="19" t="s">
        <v>21</v>
      </c>
      <c r="I7" s="19" t="s">
        <v>22</v>
      </c>
      <c r="J7" s="19" t="s">
        <v>23</v>
      </c>
      <c r="K7" s="19" t="s">
        <v>24</v>
      </c>
      <c r="L7" s="19" t="s">
        <v>25</v>
      </c>
      <c r="M7" s="19" t="s">
        <v>26</v>
      </c>
      <c r="N7" s="19" t="s">
        <v>27</v>
      </c>
      <c r="O7" s="19" t="s">
        <v>28</v>
      </c>
    </row>
    <row r="8" spans="1:17" ht="16.5" thickBot="1" x14ac:dyDescent="0.3">
      <c r="A8" s="659" t="s">
        <v>29</v>
      </c>
      <c r="B8" s="660"/>
      <c r="C8" s="20">
        <v>1</v>
      </c>
      <c r="D8" s="477">
        <v>2</v>
      </c>
      <c r="E8" s="478">
        <v>3</v>
      </c>
      <c r="F8" s="479">
        <v>4</v>
      </c>
      <c r="G8" s="480" t="s">
        <v>30</v>
      </c>
      <c r="H8" s="479" t="s">
        <v>31</v>
      </c>
      <c r="I8" s="479" t="s">
        <v>32</v>
      </c>
      <c r="J8" s="479" t="s">
        <v>33</v>
      </c>
      <c r="K8" s="479">
        <v>5</v>
      </c>
      <c r="L8" s="479">
        <v>6</v>
      </c>
      <c r="M8" s="479">
        <v>7</v>
      </c>
      <c r="N8" s="479">
        <v>8</v>
      </c>
      <c r="O8" s="479">
        <v>9</v>
      </c>
      <c r="Q8" s="5"/>
    </row>
    <row r="9" spans="1:17" ht="15.75" x14ac:dyDescent="0.25">
      <c r="A9" s="692" t="s">
        <v>34</v>
      </c>
      <c r="B9" s="693"/>
      <c r="C9" s="361" t="s">
        <v>35</v>
      </c>
      <c r="D9" s="570">
        <f>+D22+D29+D36+D43+D49+D54+D60+D66+D72+D79+D86+D93</f>
        <v>3407</v>
      </c>
      <c r="E9" s="599">
        <f t="shared" ref="E9:J9" si="0">+E22+E29+E36+E43+E49+E54+E60+E66+E72+E79+E86+E93</f>
        <v>3208</v>
      </c>
      <c r="F9" s="599">
        <f t="shared" si="0"/>
        <v>3208</v>
      </c>
      <c r="G9" s="599">
        <f t="shared" si="0"/>
        <v>1577</v>
      </c>
      <c r="H9" s="599">
        <f t="shared" si="0"/>
        <v>610</v>
      </c>
      <c r="I9" s="599">
        <f t="shared" si="0"/>
        <v>315</v>
      </c>
      <c r="J9" s="599">
        <f t="shared" si="0"/>
        <v>362</v>
      </c>
      <c r="K9" s="348"/>
      <c r="L9" s="348"/>
      <c r="M9" s="348"/>
      <c r="N9" s="348"/>
      <c r="O9" s="349"/>
      <c r="Q9" s="5"/>
    </row>
    <row r="10" spans="1:17" ht="15.75" x14ac:dyDescent="0.25">
      <c r="A10" s="694"/>
      <c r="B10" s="695"/>
      <c r="C10" s="362">
        <v>1</v>
      </c>
      <c r="D10" s="600">
        <f>+D16+D23+D30+D37+D44+D50+D55+D61+D67+D73+D80+D87</f>
        <v>378</v>
      </c>
      <c r="E10" s="598">
        <f t="shared" ref="E10:J10" si="1">+E16+E23+E30+E37+E44+E50+E55+E61+E67+E73+E80+E87</f>
        <v>400</v>
      </c>
      <c r="F10" s="598">
        <f t="shared" si="1"/>
        <v>400</v>
      </c>
      <c r="G10" s="598">
        <f t="shared" si="1"/>
        <v>188</v>
      </c>
      <c r="H10" s="598">
        <f t="shared" si="1"/>
        <v>95</v>
      </c>
      <c r="I10" s="598">
        <f t="shared" si="1"/>
        <v>43</v>
      </c>
      <c r="J10" s="598">
        <f t="shared" si="1"/>
        <v>74</v>
      </c>
      <c r="K10" s="350"/>
      <c r="L10" s="350"/>
      <c r="M10" s="350"/>
      <c r="N10" s="350"/>
      <c r="O10" s="351"/>
    </row>
    <row r="11" spans="1:17" ht="15.75" x14ac:dyDescent="0.25">
      <c r="A11" s="694"/>
      <c r="B11" s="695"/>
      <c r="C11" s="362">
        <v>2</v>
      </c>
      <c r="D11" s="600">
        <f t="shared" ref="D11:J11" si="2">+D17+D24+D31+D38+D45+D51+D56+D62+D68+D74+D81+D88</f>
        <v>730</v>
      </c>
      <c r="E11" s="598">
        <f t="shared" si="2"/>
        <v>673</v>
      </c>
      <c r="F11" s="598">
        <f t="shared" si="2"/>
        <v>673</v>
      </c>
      <c r="G11" s="598">
        <f t="shared" si="2"/>
        <v>348</v>
      </c>
      <c r="H11" s="598">
        <f t="shared" si="2"/>
        <v>159</v>
      </c>
      <c r="I11" s="598">
        <f t="shared" si="2"/>
        <v>75</v>
      </c>
      <c r="J11" s="598">
        <f t="shared" si="2"/>
        <v>91</v>
      </c>
      <c r="K11" s="350"/>
      <c r="L11" s="350"/>
      <c r="M11" s="350"/>
      <c r="N11" s="350"/>
      <c r="O11" s="351"/>
    </row>
    <row r="12" spans="1:17" ht="15.75" x14ac:dyDescent="0.25">
      <c r="A12" s="694"/>
      <c r="B12" s="695"/>
      <c r="C12" s="362">
        <v>3</v>
      </c>
      <c r="D12" s="600">
        <f t="shared" ref="D12:J12" si="3">+D18+D25+D32+D39+D46+D52+D57+D63+D69+D75+D82+D89</f>
        <v>663</v>
      </c>
      <c r="E12" s="598">
        <f t="shared" si="3"/>
        <v>522</v>
      </c>
      <c r="F12" s="598">
        <f t="shared" si="3"/>
        <v>522</v>
      </c>
      <c r="G12" s="598">
        <f t="shared" si="3"/>
        <v>290</v>
      </c>
      <c r="H12" s="598">
        <f t="shared" si="3"/>
        <v>95</v>
      </c>
      <c r="I12" s="598">
        <f t="shared" si="3"/>
        <v>73</v>
      </c>
      <c r="J12" s="598">
        <f t="shared" si="3"/>
        <v>64</v>
      </c>
      <c r="K12" s="350"/>
      <c r="L12" s="350"/>
      <c r="M12" s="350"/>
      <c r="N12" s="350"/>
      <c r="O12" s="351"/>
    </row>
    <row r="13" spans="1:17" ht="15.75" x14ac:dyDescent="0.25">
      <c r="A13" s="694"/>
      <c r="B13" s="695"/>
      <c r="C13" s="362">
        <v>4</v>
      </c>
      <c r="D13" s="600">
        <f t="shared" ref="D13:J13" si="4">+D19+D26+D33+D40+D47+D53+D58+D64+D70+D76+D83+D90</f>
        <v>360</v>
      </c>
      <c r="E13" s="598">
        <f t="shared" si="4"/>
        <v>524</v>
      </c>
      <c r="F13" s="598">
        <f t="shared" si="4"/>
        <v>524</v>
      </c>
      <c r="G13" s="598">
        <f t="shared" si="4"/>
        <v>278</v>
      </c>
      <c r="H13" s="598">
        <f t="shared" si="4"/>
        <v>106</v>
      </c>
      <c r="I13" s="598">
        <f t="shared" si="4"/>
        <v>66</v>
      </c>
      <c r="J13" s="598">
        <f t="shared" si="4"/>
        <v>74</v>
      </c>
      <c r="K13" s="350"/>
      <c r="L13" s="350"/>
      <c r="M13" s="350"/>
      <c r="N13" s="350"/>
      <c r="O13" s="351"/>
    </row>
    <row r="14" spans="1:17" ht="15.75" x14ac:dyDescent="0.25">
      <c r="A14" s="352"/>
      <c r="B14" s="353"/>
      <c r="C14" s="596">
        <v>5</v>
      </c>
      <c r="D14" s="600">
        <f>+D20+D27+D34+D41+D48+D59+D65+D71+D77+D84+D91</f>
        <v>363</v>
      </c>
      <c r="E14" s="598">
        <f t="shared" ref="E14:J14" si="5">+E20+E27+E34+E41+E48+E59+E65+E71+E77+E84+E91</f>
        <v>591</v>
      </c>
      <c r="F14" s="598">
        <f t="shared" si="5"/>
        <v>591</v>
      </c>
      <c r="G14" s="598">
        <f t="shared" si="5"/>
        <v>345</v>
      </c>
      <c r="H14" s="598">
        <f t="shared" si="5"/>
        <v>129</v>
      </c>
      <c r="I14" s="598">
        <f t="shared" si="5"/>
        <v>58</v>
      </c>
      <c r="J14" s="598">
        <f t="shared" si="5"/>
        <v>59</v>
      </c>
      <c r="K14" s="350"/>
      <c r="L14" s="350"/>
      <c r="M14" s="350"/>
      <c r="N14" s="350"/>
      <c r="O14" s="351"/>
    </row>
    <row r="15" spans="1:17" ht="16.5" thickBot="1" x14ac:dyDescent="0.3">
      <c r="A15" s="354"/>
      <c r="B15" s="355"/>
      <c r="C15" s="597">
        <v>6</v>
      </c>
      <c r="D15" s="601">
        <f>+D21+D28+D35+D42+D78+D85+D92</f>
        <v>913</v>
      </c>
      <c r="E15" s="602">
        <f t="shared" ref="E15:J15" si="6">+E21+E28+E35+E42+E78+E85+E92</f>
        <v>498</v>
      </c>
      <c r="F15" s="602">
        <f t="shared" si="6"/>
        <v>498</v>
      </c>
      <c r="G15" s="602">
        <f t="shared" si="6"/>
        <v>468</v>
      </c>
      <c r="H15" s="602">
        <f t="shared" si="6"/>
        <v>30</v>
      </c>
      <c r="I15" s="602">
        <f t="shared" si="6"/>
        <v>0</v>
      </c>
      <c r="J15" s="602">
        <f t="shared" si="6"/>
        <v>0</v>
      </c>
      <c r="K15" s="603"/>
      <c r="L15" s="603"/>
      <c r="M15" s="603"/>
      <c r="N15" s="603"/>
      <c r="O15" s="604"/>
    </row>
    <row r="16" spans="1:17" ht="15.75" x14ac:dyDescent="0.25">
      <c r="A16" s="634" t="s">
        <v>45</v>
      </c>
      <c r="B16" s="639"/>
      <c r="C16" s="98">
        <v>1</v>
      </c>
      <c r="D16" s="573">
        <v>8</v>
      </c>
      <c r="E16" s="43">
        <v>7</v>
      </c>
      <c r="F16" s="43">
        <v>7</v>
      </c>
      <c r="G16" s="43">
        <v>7</v>
      </c>
      <c r="H16" s="43"/>
      <c r="I16" s="43"/>
      <c r="J16" s="43"/>
      <c r="K16" s="99"/>
      <c r="L16" s="99"/>
      <c r="M16" s="99"/>
      <c r="N16" s="99"/>
      <c r="O16" s="144"/>
    </row>
    <row r="17" spans="1:15" ht="15.75" x14ac:dyDescent="0.25">
      <c r="A17" s="613"/>
      <c r="B17" s="614"/>
      <c r="C17" s="102">
        <v>2</v>
      </c>
      <c r="D17" s="573">
        <v>19</v>
      </c>
      <c r="E17" s="43">
        <v>19</v>
      </c>
      <c r="F17" s="43">
        <v>19</v>
      </c>
      <c r="G17" s="43">
        <v>18</v>
      </c>
      <c r="H17" s="43">
        <v>1</v>
      </c>
      <c r="I17" s="43"/>
      <c r="J17" s="43"/>
      <c r="K17" s="131"/>
      <c r="L17" s="131"/>
      <c r="M17" s="131"/>
      <c r="N17" s="131"/>
      <c r="O17" s="356"/>
    </row>
    <row r="18" spans="1:15" ht="15.75" x14ac:dyDescent="0.25">
      <c r="A18" s="613"/>
      <c r="B18" s="614"/>
      <c r="C18" s="102">
        <v>3</v>
      </c>
      <c r="D18" s="573">
        <v>18</v>
      </c>
      <c r="E18" s="43">
        <v>18</v>
      </c>
      <c r="F18" s="43">
        <v>18</v>
      </c>
      <c r="G18" s="43">
        <v>16</v>
      </c>
      <c r="H18" s="43">
        <v>2</v>
      </c>
      <c r="I18" s="43"/>
      <c r="J18" s="43"/>
      <c r="K18" s="131"/>
      <c r="L18" s="131"/>
      <c r="M18" s="131"/>
      <c r="N18" s="131"/>
      <c r="O18" s="356"/>
    </row>
    <row r="19" spans="1:15" ht="15.75" x14ac:dyDescent="0.25">
      <c r="A19" s="613"/>
      <c r="B19" s="614"/>
      <c r="C19" s="102">
        <v>4</v>
      </c>
      <c r="D19" s="573">
        <v>11</v>
      </c>
      <c r="E19" s="43">
        <v>11</v>
      </c>
      <c r="F19" s="43">
        <v>11</v>
      </c>
      <c r="G19" s="43">
        <v>11</v>
      </c>
      <c r="H19" s="43"/>
      <c r="I19" s="43"/>
      <c r="J19" s="43"/>
      <c r="K19" s="131"/>
      <c r="L19" s="131"/>
      <c r="M19" s="131"/>
      <c r="N19" s="131"/>
      <c r="O19" s="356"/>
    </row>
    <row r="20" spans="1:15" ht="15.75" x14ac:dyDescent="0.25">
      <c r="A20" s="613"/>
      <c r="B20" s="614"/>
      <c r="C20" s="102">
        <v>5</v>
      </c>
      <c r="D20" s="573">
        <v>6</v>
      </c>
      <c r="E20" s="43">
        <v>6</v>
      </c>
      <c r="F20" s="43">
        <v>6</v>
      </c>
      <c r="G20" s="43">
        <v>5</v>
      </c>
      <c r="H20" s="43">
        <v>1</v>
      </c>
      <c r="I20" s="43"/>
      <c r="J20" s="43"/>
      <c r="K20" s="131"/>
      <c r="L20" s="131"/>
      <c r="M20" s="131"/>
      <c r="N20" s="131"/>
      <c r="O20" s="356"/>
    </row>
    <row r="21" spans="1:15" ht="15.75" x14ac:dyDescent="0.25">
      <c r="A21" s="628"/>
      <c r="B21" s="633"/>
      <c r="C21" s="102">
        <v>6</v>
      </c>
      <c r="D21" s="573">
        <v>21</v>
      </c>
      <c r="E21" s="43">
        <v>21</v>
      </c>
      <c r="F21" s="43">
        <v>21</v>
      </c>
      <c r="G21" s="43">
        <v>20</v>
      </c>
      <c r="H21" s="43">
        <v>1</v>
      </c>
      <c r="I21" s="43"/>
      <c r="J21" s="43"/>
      <c r="K21" s="357"/>
      <c r="L21" s="357"/>
      <c r="M21" s="357"/>
      <c r="N21" s="357"/>
      <c r="O21" s="358"/>
    </row>
    <row r="22" spans="1:15" ht="16.5" thickBot="1" x14ac:dyDescent="0.3">
      <c r="A22" s="631"/>
      <c r="B22" s="638"/>
      <c r="C22" s="105" t="s">
        <v>35</v>
      </c>
      <c r="D22" s="571">
        <v>83</v>
      </c>
      <c r="E22" s="47">
        <v>82</v>
      </c>
      <c r="F22" s="47">
        <v>82</v>
      </c>
      <c r="G22" s="47">
        <v>77</v>
      </c>
      <c r="H22" s="47">
        <v>5</v>
      </c>
      <c r="I22" s="47">
        <v>0</v>
      </c>
      <c r="J22" s="47">
        <v>0</v>
      </c>
      <c r="K22" s="359"/>
      <c r="L22" s="359"/>
      <c r="M22" s="359"/>
      <c r="N22" s="359"/>
      <c r="O22" s="360"/>
    </row>
    <row r="23" spans="1:15" ht="15.75" x14ac:dyDescent="0.25">
      <c r="A23" s="634" t="s">
        <v>46</v>
      </c>
      <c r="B23" s="635"/>
      <c r="C23" s="98">
        <v>1</v>
      </c>
      <c r="D23" s="572">
        <v>9</v>
      </c>
      <c r="E23" s="39">
        <v>10</v>
      </c>
      <c r="F23" s="39">
        <v>10</v>
      </c>
      <c r="G23" s="39">
        <v>8</v>
      </c>
      <c r="H23" s="39">
        <v>1</v>
      </c>
      <c r="I23" s="39"/>
      <c r="J23" s="39">
        <v>1</v>
      </c>
      <c r="K23" s="74"/>
      <c r="L23" s="74"/>
      <c r="M23" s="74"/>
      <c r="N23" s="74"/>
      <c r="O23" s="577"/>
    </row>
    <row r="24" spans="1:15" ht="15.75" x14ac:dyDescent="0.25">
      <c r="A24" s="613"/>
      <c r="B24" s="630"/>
      <c r="C24" s="102">
        <v>2</v>
      </c>
      <c r="D24" s="573">
        <v>16</v>
      </c>
      <c r="E24" s="43">
        <v>16</v>
      </c>
      <c r="F24" s="43">
        <v>16</v>
      </c>
      <c r="G24" s="43">
        <v>15</v>
      </c>
      <c r="H24" s="43">
        <v>1</v>
      </c>
      <c r="I24" s="43"/>
      <c r="J24" s="43"/>
      <c r="K24" s="73"/>
      <c r="L24" s="73"/>
      <c r="M24" s="73"/>
      <c r="N24" s="73"/>
      <c r="O24" s="574"/>
    </row>
    <row r="25" spans="1:15" ht="15.75" x14ac:dyDescent="0.25">
      <c r="A25" s="613"/>
      <c r="B25" s="630"/>
      <c r="C25" s="102">
        <v>3</v>
      </c>
      <c r="D25" s="573">
        <v>17</v>
      </c>
      <c r="E25" s="43">
        <v>16</v>
      </c>
      <c r="F25" s="43">
        <v>16</v>
      </c>
      <c r="G25" s="43">
        <v>13</v>
      </c>
      <c r="H25" s="43">
        <v>3</v>
      </c>
      <c r="I25" s="43"/>
      <c r="J25" s="43"/>
      <c r="K25" s="73"/>
      <c r="L25" s="73"/>
      <c r="M25" s="73"/>
      <c r="N25" s="73"/>
      <c r="O25" s="574"/>
    </row>
    <row r="26" spans="1:15" ht="15.75" x14ac:dyDescent="0.25">
      <c r="A26" s="613"/>
      <c r="B26" s="630"/>
      <c r="C26" s="102">
        <v>4</v>
      </c>
      <c r="D26" s="573">
        <v>17</v>
      </c>
      <c r="E26" s="43">
        <v>17</v>
      </c>
      <c r="F26" s="43">
        <v>17</v>
      </c>
      <c r="G26" s="43">
        <v>12</v>
      </c>
      <c r="H26" s="43">
        <v>3</v>
      </c>
      <c r="I26" s="43">
        <v>1</v>
      </c>
      <c r="J26" s="43">
        <v>1</v>
      </c>
      <c r="K26" s="73"/>
      <c r="L26" s="73"/>
      <c r="M26" s="73"/>
      <c r="N26" s="73"/>
      <c r="O26" s="574"/>
    </row>
    <row r="27" spans="1:15" ht="15.75" x14ac:dyDescent="0.25">
      <c r="A27" s="613"/>
      <c r="B27" s="630"/>
      <c r="C27" s="102">
        <v>5</v>
      </c>
      <c r="D27" s="573">
        <v>8</v>
      </c>
      <c r="E27" s="43">
        <v>8</v>
      </c>
      <c r="F27" s="43">
        <v>8</v>
      </c>
      <c r="G27" s="43">
        <v>3</v>
      </c>
      <c r="H27" s="43">
        <v>1</v>
      </c>
      <c r="I27" s="43">
        <v>2</v>
      </c>
      <c r="J27" s="43">
        <v>2</v>
      </c>
      <c r="K27" s="73"/>
      <c r="L27" s="73"/>
      <c r="M27" s="73"/>
      <c r="N27" s="73"/>
      <c r="O27" s="574"/>
    </row>
    <row r="28" spans="1:15" ht="15.75" x14ac:dyDescent="0.25">
      <c r="A28" s="628"/>
      <c r="B28" s="633"/>
      <c r="C28" s="102">
        <v>6</v>
      </c>
      <c r="D28" s="573">
        <v>24</v>
      </c>
      <c r="E28" s="43">
        <v>24</v>
      </c>
      <c r="F28" s="43">
        <v>24</v>
      </c>
      <c r="G28" s="43">
        <v>24</v>
      </c>
      <c r="H28" s="43"/>
      <c r="I28" s="43"/>
      <c r="J28" s="43"/>
      <c r="K28" s="575"/>
      <c r="L28" s="575"/>
      <c r="M28" s="575"/>
      <c r="N28" s="575"/>
      <c r="O28" s="576"/>
    </row>
    <row r="29" spans="1:15" ht="16.5" thickBot="1" x14ac:dyDescent="0.3">
      <c r="A29" s="631"/>
      <c r="B29" s="632"/>
      <c r="C29" s="105" t="s">
        <v>35</v>
      </c>
      <c r="D29" s="571">
        <v>91</v>
      </c>
      <c r="E29" s="47">
        <v>91</v>
      </c>
      <c r="F29" s="47">
        <v>91</v>
      </c>
      <c r="G29" s="47">
        <v>75</v>
      </c>
      <c r="H29" s="47">
        <v>9</v>
      </c>
      <c r="I29" s="47">
        <v>3</v>
      </c>
      <c r="J29" s="47">
        <v>4</v>
      </c>
      <c r="K29" s="578"/>
      <c r="L29" s="578"/>
      <c r="M29" s="578"/>
      <c r="N29" s="578"/>
      <c r="O29" s="579"/>
    </row>
    <row r="30" spans="1:15" ht="15.75" x14ac:dyDescent="0.25">
      <c r="A30" s="650" t="s">
        <v>48</v>
      </c>
      <c r="B30" s="698"/>
      <c r="C30" s="169">
        <v>1</v>
      </c>
      <c r="D30" s="572">
        <v>0</v>
      </c>
      <c r="E30" s="39">
        <v>0</v>
      </c>
      <c r="F30" s="39">
        <v>0</v>
      </c>
      <c r="G30" s="39"/>
      <c r="H30" s="39"/>
      <c r="I30" s="39"/>
      <c r="J30" s="39"/>
      <c r="K30" s="580"/>
      <c r="L30" s="580"/>
      <c r="M30" s="580"/>
      <c r="N30" s="580"/>
      <c r="O30" s="581"/>
    </row>
    <row r="31" spans="1:15" ht="15.75" x14ac:dyDescent="0.25">
      <c r="A31" s="648"/>
      <c r="B31" s="699"/>
      <c r="C31" s="163">
        <v>2</v>
      </c>
      <c r="D31" s="573">
        <v>0</v>
      </c>
      <c r="E31" s="43">
        <v>0</v>
      </c>
      <c r="F31" s="43">
        <v>0</v>
      </c>
      <c r="G31" s="43"/>
      <c r="H31" s="43"/>
      <c r="I31" s="43"/>
      <c r="J31" s="43"/>
      <c r="K31" s="73"/>
      <c r="L31" s="73"/>
      <c r="M31" s="73"/>
      <c r="N31" s="73"/>
      <c r="O31" s="574"/>
    </row>
    <row r="32" spans="1:15" ht="15.75" x14ac:dyDescent="0.25">
      <c r="A32" s="622"/>
      <c r="B32" s="700"/>
      <c r="C32" s="163">
        <v>3</v>
      </c>
      <c r="D32" s="573">
        <v>0</v>
      </c>
      <c r="E32" s="43">
        <v>0</v>
      </c>
      <c r="F32" s="43">
        <v>0</v>
      </c>
      <c r="G32" s="43"/>
      <c r="H32" s="43"/>
      <c r="I32" s="43"/>
      <c r="J32" s="43"/>
      <c r="K32" s="73"/>
      <c r="L32" s="73"/>
      <c r="M32" s="73"/>
      <c r="N32" s="73"/>
      <c r="O32" s="574"/>
    </row>
    <row r="33" spans="1:15" ht="15.75" x14ac:dyDescent="0.25">
      <c r="A33" s="622"/>
      <c r="B33" s="700"/>
      <c r="C33" s="163">
        <v>4</v>
      </c>
      <c r="D33" s="573">
        <v>10</v>
      </c>
      <c r="E33" s="43">
        <v>10</v>
      </c>
      <c r="F33" s="43">
        <v>10</v>
      </c>
      <c r="G33" s="43">
        <v>1</v>
      </c>
      <c r="H33" s="43">
        <v>0</v>
      </c>
      <c r="I33" s="43">
        <v>0</v>
      </c>
      <c r="J33" s="43">
        <v>9</v>
      </c>
      <c r="K33" s="73"/>
      <c r="L33" s="73"/>
      <c r="M33" s="73"/>
      <c r="N33" s="73"/>
      <c r="O33" s="574"/>
    </row>
    <row r="34" spans="1:15" ht="15.75" x14ac:dyDescent="0.25">
      <c r="A34" s="648"/>
      <c r="B34" s="699"/>
      <c r="C34" s="163">
        <v>5</v>
      </c>
      <c r="D34" s="573">
        <v>44</v>
      </c>
      <c r="E34" s="43">
        <v>44</v>
      </c>
      <c r="F34" s="43">
        <v>44</v>
      </c>
      <c r="G34" s="43">
        <v>34</v>
      </c>
      <c r="H34" s="43">
        <v>2</v>
      </c>
      <c r="I34" s="43">
        <v>4</v>
      </c>
      <c r="J34" s="43">
        <v>4</v>
      </c>
      <c r="K34" s="73"/>
      <c r="L34" s="73"/>
      <c r="M34" s="73"/>
      <c r="N34" s="73"/>
      <c r="O34" s="574"/>
    </row>
    <row r="35" spans="1:15" ht="15.75" x14ac:dyDescent="0.25">
      <c r="A35" s="648"/>
      <c r="B35" s="699"/>
      <c r="C35" s="163">
        <v>6</v>
      </c>
      <c r="D35" s="573">
        <v>344</v>
      </c>
      <c r="E35" s="43">
        <v>344</v>
      </c>
      <c r="F35" s="43">
        <v>344</v>
      </c>
      <c r="G35" s="43">
        <v>340</v>
      </c>
      <c r="H35" s="43">
        <v>4</v>
      </c>
      <c r="I35" s="43"/>
      <c r="J35" s="43"/>
      <c r="K35" s="73"/>
      <c r="L35" s="73"/>
      <c r="M35" s="73"/>
      <c r="N35" s="73"/>
      <c r="O35" s="574"/>
    </row>
    <row r="36" spans="1:15" ht="16.5" thickBot="1" x14ac:dyDescent="0.3">
      <c r="A36" s="701"/>
      <c r="B36" s="702"/>
      <c r="C36" s="6" t="s">
        <v>35</v>
      </c>
      <c r="D36" s="571">
        <v>398</v>
      </c>
      <c r="E36" s="47">
        <v>398</v>
      </c>
      <c r="F36" s="47">
        <v>398</v>
      </c>
      <c r="G36" s="47">
        <v>35</v>
      </c>
      <c r="H36" s="47">
        <v>2</v>
      </c>
      <c r="I36" s="47">
        <v>4</v>
      </c>
      <c r="J36" s="47">
        <v>13</v>
      </c>
      <c r="K36" s="578"/>
      <c r="L36" s="578"/>
      <c r="M36" s="578"/>
      <c r="N36" s="578"/>
      <c r="O36" s="582"/>
    </row>
    <row r="37" spans="1:15" ht="15.75" x14ac:dyDescent="0.25">
      <c r="A37" s="620" t="s">
        <v>49</v>
      </c>
      <c r="B37" s="703"/>
      <c r="C37" s="98">
        <v>1</v>
      </c>
      <c r="D37" s="572">
        <v>65</v>
      </c>
      <c r="E37" s="39">
        <v>66</v>
      </c>
      <c r="F37" s="39">
        <v>66</v>
      </c>
      <c r="G37" s="39">
        <v>35</v>
      </c>
      <c r="H37" s="39">
        <v>12</v>
      </c>
      <c r="I37" s="39">
        <v>6</v>
      </c>
      <c r="J37" s="39">
        <v>13</v>
      </c>
      <c r="K37" s="580"/>
      <c r="L37" s="580"/>
      <c r="M37" s="580"/>
      <c r="N37" s="580"/>
      <c r="O37" s="581"/>
    </row>
    <row r="38" spans="1:15" ht="15.75" x14ac:dyDescent="0.25">
      <c r="A38" s="628"/>
      <c r="B38" s="629"/>
      <c r="C38" s="102">
        <v>2</v>
      </c>
      <c r="D38" s="573">
        <v>63</v>
      </c>
      <c r="E38" s="43">
        <v>63</v>
      </c>
      <c r="F38" s="43">
        <v>63</v>
      </c>
      <c r="G38" s="43">
        <v>40</v>
      </c>
      <c r="H38" s="43">
        <v>7</v>
      </c>
      <c r="I38" s="43">
        <v>2</v>
      </c>
      <c r="J38" s="43">
        <v>14</v>
      </c>
      <c r="K38" s="73"/>
      <c r="L38" s="73"/>
      <c r="M38" s="73"/>
      <c r="N38" s="73"/>
      <c r="O38" s="574"/>
    </row>
    <row r="39" spans="1:15" ht="15.75" x14ac:dyDescent="0.25">
      <c r="A39" s="613"/>
      <c r="B39" s="630"/>
      <c r="C39" s="102">
        <v>3</v>
      </c>
      <c r="D39" s="573">
        <v>76</v>
      </c>
      <c r="E39" s="43">
        <v>75</v>
      </c>
      <c r="F39" s="43">
        <v>75</v>
      </c>
      <c r="G39" s="43">
        <v>35</v>
      </c>
      <c r="H39" s="43">
        <v>6</v>
      </c>
      <c r="I39" s="43">
        <v>9</v>
      </c>
      <c r="J39" s="43">
        <v>25</v>
      </c>
      <c r="K39" s="73"/>
      <c r="L39" s="73"/>
      <c r="M39" s="73"/>
      <c r="N39" s="73"/>
      <c r="O39" s="574"/>
    </row>
    <row r="40" spans="1:15" ht="15.75" x14ac:dyDescent="0.25">
      <c r="A40" s="613"/>
      <c r="B40" s="630"/>
      <c r="C40" s="102">
        <v>4</v>
      </c>
      <c r="D40" s="573">
        <v>45</v>
      </c>
      <c r="E40" s="43">
        <v>45</v>
      </c>
      <c r="F40" s="43">
        <v>45</v>
      </c>
      <c r="G40" s="43"/>
      <c r="H40" s="43">
        <v>16</v>
      </c>
      <c r="I40" s="43">
        <v>11</v>
      </c>
      <c r="J40" s="43">
        <v>18</v>
      </c>
      <c r="K40" s="73"/>
      <c r="L40" s="73"/>
      <c r="M40" s="73"/>
      <c r="N40" s="73"/>
      <c r="O40" s="574"/>
    </row>
    <row r="41" spans="1:15" ht="15.75" x14ac:dyDescent="0.25">
      <c r="A41" s="613"/>
      <c r="B41" s="630"/>
      <c r="C41" s="102">
        <v>5</v>
      </c>
      <c r="D41" s="573">
        <v>15</v>
      </c>
      <c r="E41" s="43">
        <v>14</v>
      </c>
      <c r="F41" s="43">
        <v>14</v>
      </c>
      <c r="G41" s="43"/>
      <c r="H41" s="43">
        <v>5</v>
      </c>
      <c r="I41" s="43">
        <v>4</v>
      </c>
      <c r="J41" s="43">
        <v>5</v>
      </c>
      <c r="K41" s="73"/>
      <c r="L41" s="73"/>
      <c r="M41" s="73"/>
      <c r="N41" s="73"/>
      <c r="O41" s="574"/>
    </row>
    <row r="42" spans="1:15" ht="15.75" x14ac:dyDescent="0.25">
      <c r="A42" s="628"/>
      <c r="B42" s="629"/>
      <c r="C42" s="102">
        <v>6</v>
      </c>
      <c r="D42" s="573">
        <v>35</v>
      </c>
      <c r="E42" s="43">
        <v>35</v>
      </c>
      <c r="F42" s="43">
        <v>35</v>
      </c>
      <c r="G42" s="43">
        <v>33</v>
      </c>
      <c r="H42" s="43">
        <v>2</v>
      </c>
      <c r="I42" s="43"/>
      <c r="J42" s="43"/>
      <c r="K42" s="575"/>
      <c r="L42" s="575"/>
      <c r="M42" s="575"/>
      <c r="N42" s="575"/>
      <c r="O42" s="576"/>
    </row>
    <row r="43" spans="1:15" ht="16.5" thickBot="1" x14ac:dyDescent="0.3">
      <c r="A43" s="631"/>
      <c r="B43" s="632"/>
      <c r="C43" s="105" t="s">
        <v>35</v>
      </c>
      <c r="D43" s="571">
        <v>299</v>
      </c>
      <c r="E43" s="47">
        <v>298</v>
      </c>
      <c r="F43" s="47">
        <v>298</v>
      </c>
      <c r="G43" s="47">
        <v>143</v>
      </c>
      <c r="H43" s="47">
        <v>48</v>
      </c>
      <c r="I43" s="47">
        <v>32</v>
      </c>
      <c r="J43" s="47">
        <v>75</v>
      </c>
      <c r="K43" s="578"/>
      <c r="L43" s="578"/>
      <c r="M43" s="578"/>
      <c r="N43" s="578"/>
      <c r="O43" s="579"/>
    </row>
    <row r="44" spans="1:15" ht="15.75" x14ac:dyDescent="0.25">
      <c r="A44" s="634" t="s">
        <v>51</v>
      </c>
      <c r="B44" s="639"/>
      <c r="C44" s="98">
        <v>1</v>
      </c>
      <c r="D44" s="572">
        <v>102</v>
      </c>
      <c r="E44" s="39">
        <v>100</v>
      </c>
      <c r="F44" s="39">
        <v>100</v>
      </c>
      <c r="G44" s="39">
        <v>25</v>
      </c>
      <c r="H44" s="39">
        <v>33</v>
      </c>
      <c r="I44" s="39">
        <v>18</v>
      </c>
      <c r="J44" s="39">
        <v>24</v>
      </c>
      <c r="K44" s="74"/>
      <c r="L44" s="74"/>
      <c r="M44" s="74"/>
      <c r="N44" s="74"/>
      <c r="O44" s="577"/>
    </row>
    <row r="45" spans="1:15" ht="15.75" x14ac:dyDescent="0.25">
      <c r="A45" s="613"/>
      <c r="B45" s="614"/>
      <c r="C45" s="102">
        <v>2</v>
      </c>
      <c r="D45" s="573">
        <v>212</v>
      </c>
      <c r="E45" s="43">
        <v>212</v>
      </c>
      <c r="F45" s="43">
        <v>212</v>
      </c>
      <c r="G45" s="43">
        <v>102</v>
      </c>
      <c r="H45" s="43">
        <v>48</v>
      </c>
      <c r="I45" s="43">
        <v>36</v>
      </c>
      <c r="J45" s="43">
        <v>26</v>
      </c>
      <c r="K45" s="73"/>
      <c r="L45" s="73"/>
      <c r="M45" s="73"/>
      <c r="N45" s="73"/>
      <c r="O45" s="574"/>
    </row>
    <row r="46" spans="1:15" ht="15.75" x14ac:dyDescent="0.25">
      <c r="A46" s="613"/>
      <c r="B46" s="614"/>
      <c r="C46" s="102">
        <v>3</v>
      </c>
      <c r="D46" s="573">
        <v>166</v>
      </c>
      <c r="E46" s="43">
        <v>166</v>
      </c>
      <c r="F46" s="43">
        <v>166</v>
      </c>
      <c r="G46" s="43">
        <v>92</v>
      </c>
      <c r="H46" s="43">
        <v>34</v>
      </c>
      <c r="I46" s="43">
        <v>27</v>
      </c>
      <c r="J46" s="43">
        <v>13</v>
      </c>
      <c r="K46" s="73"/>
      <c r="L46" s="73"/>
      <c r="M46" s="73"/>
      <c r="N46" s="73"/>
      <c r="O46" s="574"/>
    </row>
    <row r="47" spans="1:15" ht="15.75" x14ac:dyDescent="0.25">
      <c r="A47" s="613"/>
      <c r="B47" s="614"/>
      <c r="C47" s="102">
        <v>4</v>
      </c>
      <c r="D47" s="573">
        <v>115</v>
      </c>
      <c r="E47" s="43">
        <v>111</v>
      </c>
      <c r="F47" s="43">
        <v>111</v>
      </c>
      <c r="G47" s="43">
        <v>81</v>
      </c>
      <c r="H47" s="43">
        <v>15</v>
      </c>
      <c r="I47" s="43">
        <v>10</v>
      </c>
      <c r="J47" s="43">
        <v>5</v>
      </c>
      <c r="K47" s="73"/>
      <c r="L47" s="73"/>
      <c r="M47" s="73"/>
      <c r="N47" s="73"/>
      <c r="O47" s="574"/>
    </row>
    <row r="48" spans="1:15" ht="15.75" x14ac:dyDescent="0.25">
      <c r="A48" s="613"/>
      <c r="B48" s="614"/>
      <c r="C48" s="102">
        <v>5</v>
      </c>
      <c r="D48" s="573">
        <v>159</v>
      </c>
      <c r="E48" s="43">
        <v>157</v>
      </c>
      <c r="F48" s="43">
        <v>157</v>
      </c>
      <c r="G48" s="43">
        <v>90</v>
      </c>
      <c r="H48" s="43">
        <v>29</v>
      </c>
      <c r="I48" s="43">
        <v>11</v>
      </c>
      <c r="J48" s="43">
        <v>27</v>
      </c>
      <c r="K48" s="73"/>
      <c r="L48" s="73"/>
      <c r="M48" s="73"/>
      <c r="N48" s="73"/>
      <c r="O48" s="574"/>
    </row>
    <row r="49" spans="1:15" ht="16.5" thickBot="1" x14ac:dyDescent="0.3">
      <c r="A49" s="631"/>
      <c r="B49" s="638"/>
      <c r="C49" s="105" t="s">
        <v>35</v>
      </c>
      <c r="D49" s="583">
        <v>754</v>
      </c>
      <c r="E49" s="584">
        <v>746</v>
      </c>
      <c r="F49" s="584">
        <v>746</v>
      </c>
      <c r="G49" s="584">
        <v>390</v>
      </c>
      <c r="H49" s="584">
        <v>159</v>
      </c>
      <c r="I49" s="584">
        <v>102</v>
      </c>
      <c r="J49" s="584">
        <v>95</v>
      </c>
      <c r="K49" s="585"/>
      <c r="L49" s="585"/>
      <c r="M49" s="585"/>
      <c r="N49" s="585"/>
      <c r="O49" s="586"/>
    </row>
    <row r="50" spans="1:15" ht="15.75" x14ac:dyDescent="0.25">
      <c r="A50" s="620" t="s">
        <v>53</v>
      </c>
      <c r="B50" s="621"/>
      <c r="C50" s="169">
        <v>1</v>
      </c>
      <c r="D50" s="572">
        <v>28</v>
      </c>
      <c r="E50" s="61">
        <v>28</v>
      </c>
      <c r="F50" s="61">
        <v>28</v>
      </c>
      <c r="G50" s="61">
        <v>19</v>
      </c>
      <c r="H50" s="61">
        <v>6</v>
      </c>
      <c r="I50" s="61">
        <v>1</v>
      </c>
      <c r="J50" s="61">
        <v>2</v>
      </c>
      <c r="K50" s="580"/>
      <c r="L50" s="580"/>
      <c r="M50" s="580"/>
      <c r="N50" s="580"/>
      <c r="O50" s="581"/>
    </row>
    <row r="51" spans="1:15" ht="15.75" x14ac:dyDescent="0.25">
      <c r="A51" s="628"/>
      <c r="B51" s="633"/>
      <c r="C51" s="163">
        <v>2</v>
      </c>
      <c r="D51" s="587">
        <v>41</v>
      </c>
      <c r="E51" s="63">
        <v>39</v>
      </c>
      <c r="F51" s="63">
        <v>39</v>
      </c>
      <c r="G51" s="63">
        <v>24</v>
      </c>
      <c r="H51" s="63">
        <v>8</v>
      </c>
      <c r="I51" s="63">
        <v>6</v>
      </c>
      <c r="J51" s="63">
        <v>1</v>
      </c>
      <c r="K51" s="73"/>
      <c r="L51" s="73"/>
      <c r="M51" s="73"/>
      <c r="N51" s="73"/>
      <c r="O51" s="574"/>
    </row>
    <row r="52" spans="1:15" ht="15.75" x14ac:dyDescent="0.25">
      <c r="A52" s="613"/>
      <c r="B52" s="614"/>
      <c r="C52" s="163">
        <v>3</v>
      </c>
      <c r="D52" s="587">
        <v>21</v>
      </c>
      <c r="E52" s="63">
        <v>22</v>
      </c>
      <c r="F52" s="63">
        <v>22</v>
      </c>
      <c r="G52" s="63">
        <v>15</v>
      </c>
      <c r="H52" s="63">
        <v>5</v>
      </c>
      <c r="I52" s="63">
        <v>1</v>
      </c>
      <c r="J52" s="63">
        <v>1</v>
      </c>
      <c r="K52" s="73"/>
      <c r="L52" s="73"/>
      <c r="M52" s="73"/>
      <c r="N52" s="73"/>
      <c r="O52" s="574"/>
    </row>
    <row r="53" spans="1:15" ht="15.75" x14ac:dyDescent="0.25">
      <c r="A53" s="613"/>
      <c r="B53" s="614"/>
      <c r="C53" s="163">
        <v>4</v>
      </c>
      <c r="D53" s="587">
        <v>17</v>
      </c>
      <c r="E53" s="63">
        <v>17</v>
      </c>
      <c r="F53" s="63">
        <v>17</v>
      </c>
      <c r="G53" s="63">
        <v>16</v>
      </c>
      <c r="H53" s="63">
        <v>1</v>
      </c>
      <c r="I53" s="63"/>
      <c r="J53" s="63"/>
      <c r="K53" s="73"/>
      <c r="L53" s="73"/>
      <c r="M53" s="73"/>
      <c r="N53" s="73"/>
      <c r="O53" s="574"/>
    </row>
    <row r="54" spans="1:15" ht="16.5" thickBot="1" x14ac:dyDescent="0.3">
      <c r="A54" s="631"/>
      <c r="B54" s="638"/>
      <c r="C54" s="6" t="s">
        <v>35</v>
      </c>
      <c r="D54" s="588">
        <f>+SUM(D50:D53)</f>
        <v>107</v>
      </c>
      <c r="E54" s="589">
        <f t="shared" ref="E54:J54" si="7">+SUM(E50:E53)</f>
        <v>106</v>
      </c>
      <c r="F54" s="589">
        <f t="shared" si="7"/>
        <v>106</v>
      </c>
      <c r="G54" s="589">
        <f t="shared" si="7"/>
        <v>74</v>
      </c>
      <c r="H54" s="589">
        <f t="shared" si="7"/>
        <v>20</v>
      </c>
      <c r="I54" s="589">
        <f t="shared" si="7"/>
        <v>8</v>
      </c>
      <c r="J54" s="589">
        <f t="shared" si="7"/>
        <v>4</v>
      </c>
      <c r="K54" s="578"/>
      <c r="L54" s="578"/>
      <c r="M54" s="578"/>
      <c r="N54" s="578"/>
      <c r="O54" s="579"/>
    </row>
    <row r="55" spans="1:15" ht="15.75" x14ac:dyDescent="0.25">
      <c r="A55" s="620" t="s">
        <v>56</v>
      </c>
      <c r="B55" s="621"/>
      <c r="C55" s="98">
        <v>1</v>
      </c>
      <c r="D55" s="572">
        <v>98</v>
      </c>
      <c r="E55" s="39">
        <v>71</v>
      </c>
      <c r="F55" s="39">
        <v>71</v>
      </c>
      <c r="G55" s="39">
        <v>43</v>
      </c>
      <c r="H55" s="39">
        <v>3</v>
      </c>
      <c r="I55" s="39">
        <v>1</v>
      </c>
      <c r="J55" s="39">
        <v>24</v>
      </c>
      <c r="K55" s="580"/>
      <c r="L55" s="580"/>
      <c r="M55" s="580"/>
      <c r="N55" s="580"/>
      <c r="O55" s="581"/>
    </row>
    <row r="56" spans="1:15" ht="15.75" x14ac:dyDescent="0.25">
      <c r="A56" s="613"/>
      <c r="B56" s="614"/>
      <c r="C56" s="102">
        <v>2</v>
      </c>
      <c r="D56" s="573">
        <v>136</v>
      </c>
      <c r="E56" s="43">
        <v>68</v>
      </c>
      <c r="F56" s="43">
        <v>68</v>
      </c>
      <c r="G56" s="43">
        <v>36</v>
      </c>
      <c r="H56" s="43">
        <v>2</v>
      </c>
      <c r="I56" s="43">
        <v>3</v>
      </c>
      <c r="J56" s="43">
        <v>27</v>
      </c>
      <c r="K56" s="73"/>
      <c r="L56" s="73"/>
      <c r="M56" s="73"/>
      <c r="N56" s="73"/>
      <c r="O56" s="574"/>
    </row>
    <row r="57" spans="1:15" ht="15.75" x14ac:dyDescent="0.25">
      <c r="A57" s="622"/>
      <c r="B57" s="623"/>
      <c r="C57" s="102">
        <v>3</v>
      </c>
      <c r="D57" s="573">
        <v>213</v>
      </c>
      <c r="E57" s="43">
        <v>43</v>
      </c>
      <c r="F57" s="43">
        <v>43</v>
      </c>
      <c r="G57" s="43">
        <v>17</v>
      </c>
      <c r="H57" s="43">
        <v>14</v>
      </c>
      <c r="I57" s="43">
        <v>6</v>
      </c>
      <c r="J57" s="43">
        <v>6</v>
      </c>
      <c r="K57" s="73"/>
      <c r="L57" s="73"/>
      <c r="M57" s="73"/>
      <c r="N57" s="73"/>
      <c r="O57" s="574"/>
    </row>
    <row r="58" spans="1:15" ht="15.75" x14ac:dyDescent="0.25">
      <c r="A58" s="613"/>
      <c r="B58" s="614"/>
      <c r="C58" s="102">
        <v>4</v>
      </c>
      <c r="D58" s="573">
        <v>5</v>
      </c>
      <c r="E58" s="43">
        <v>83</v>
      </c>
      <c r="F58" s="43">
        <v>83</v>
      </c>
      <c r="G58" s="43">
        <v>32</v>
      </c>
      <c r="H58" s="43">
        <v>24</v>
      </c>
      <c r="I58" s="43">
        <v>11</v>
      </c>
      <c r="J58" s="43">
        <v>16</v>
      </c>
      <c r="K58" s="73"/>
      <c r="L58" s="73"/>
      <c r="M58" s="73"/>
      <c r="N58" s="73"/>
      <c r="O58" s="574"/>
    </row>
    <row r="59" spans="1:15" ht="15.75" x14ac:dyDescent="0.25">
      <c r="A59" s="613"/>
      <c r="B59" s="614"/>
      <c r="C59" s="102">
        <v>5</v>
      </c>
      <c r="D59" s="573">
        <v>2</v>
      </c>
      <c r="E59" s="43">
        <v>108</v>
      </c>
      <c r="F59" s="43">
        <v>108</v>
      </c>
      <c r="G59" s="43">
        <v>37</v>
      </c>
      <c r="H59" s="43">
        <v>40</v>
      </c>
      <c r="I59" s="43">
        <v>18</v>
      </c>
      <c r="J59" s="43">
        <v>13</v>
      </c>
      <c r="K59" s="73"/>
      <c r="L59" s="73"/>
      <c r="M59" s="73"/>
      <c r="N59" s="73"/>
      <c r="O59" s="574"/>
    </row>
    <row r="60" spans="1:15" ht="16.5" thickBot="1" x14ac:dyDescent="0.3">
      <c r="A60" s="631"/>
      <c r="B60" s="638"/>
      <c r="C60" s="105" t="s">
        <v>35</v>
      </c>
      <c r="D60" s="571">
        <v>454</v>
      </c>
      <c r="E60" s="47">
        <v>373</v>
      </c>
      <c r="F60" s="47">
        <v>373</v>
      </c>
      <c r="G60" s="47">
        <v>165</v>
      </c>
      <c r="H60" s="47">
        <v>83</v>
      </c>
      <c r="I60" s="47">
        <v>39</v>
      </c>
      <c r="J60" s="47">
        <v>86</v>
      </c>
      <c r="K60" s="578"/>
      <c r="L60" s="578"/>
      <c r="M60" s="578"/>
      <c r="N60" s="578"/>
      <c r="O60" s="579"/>
    </row>
    <row r="61" spans="1:15" ht="15.75" x14ac:dyDescent="0.25">
      <c r="A61" s="634" t="s">
        <v>57</v>
      </c>
      <c r="B61" s="639"/>
      <c r="C61" s="98">
        <v>1</v>
      </c>
      <c r="D61" s="572">
        <v>4</v>
      </c>
      <c r="E61" s="39">
        <v>0</v>
      </c>
      <c r="F61" s="39">
        <v>0</v>
      </c>
      <c r="G61" s="39"/>
      <c r="H61" s="39"/>
      <c r="I61" s="39"/>
      <c r="J61" s="591"/>
      <c r="K61" s="99"/>
      <c r="L61" s="146"/>
      <c r="M61" s="146"/>
      <c r="N61" s="146"/>
      <c r="O61" s="590"/>
    </row>
    <row r="62" spans="1:15" ht="15.75" x14ac:dyDescent="0.25">
      <c r="A62" s="613"/>
      <c r="B62" s="614"/>
      <c r="C62" s="102">
        <v>2</v>
      </c>
      <c r="D62" s="573">
        <v>6</v>
      </c>
      <c r="E62" s="43">
        <v>0</v>
      </c>
      <c r="F62" s="43">
        <v>0</v>
      </c>
      <c r="G62" s="43"/>
      <c r="H62" s="43"/>
      <c r="I62" s="43"/>
      <c r="J62" s="592"/>
      <c r="K62" s="112"/>
      <c r="L62" s="131"/>
      <c r="M62" s="131"/>
      <c r="N62" s="131"/>
      <c r="O62" s="139"/>
    </row>
    <row r="63" spans="1:15" ht="15.75" x14ac:dyDescent="0.25">
      <c r="A63" s="613"/>
      <c r="B63" s="614"/>
      <c r="C63" s="102">
        <v>3</v>
      </c>
      <c r="D63" s="573">
        <v>20</v>
      </c>
      <c r="E63" s="43">
        <v>20</v>
      </c>
      <c r="F63" s="43">
        <v>20</v>
      </c>
      <c r="G63" s="43">
        <v>8</v>
      </c>
      <c r="H63" s="43">
        <v>3</v>
      </c>
      <c r="I63" s="43">
        <v>4</v>
      </c>
      <c r="J63" s="592">
        <v>5</v>
      </c>
      <c r="K63" s="112"/>
      <c r="L63" s="131"/>
      <c r="M63" s="131"/>
      <c r="N63" s="131"/>
      <c r="O63" s="139"/>
    </row>
    <row r="64" spans="1:15" ht="15.75" x14ac:dyDescent="0.25">
      <c r="A64" s="613"/>
      <c r="B64" s="614"/>
      <c r="C64" s="102">
        <v>4</v>
      </c>
      <c r="D64" s="573">
        <v>52</v>
      </c>
      <c r="E64" s="43">
        <v>53</v>
      </c>
      <c r="F64" s="43">
        <v>53</v>
      </c>
      <c r="G64" s="43">
        <v>15</v>
      </c>
      <c r="H64" s="43">
        <v>13</v>
      </c>
      <c r="I64" s="43">
        <v>10</v>
      </c>
      <c r="J64" s="592">
        <v>15</v>
      </c>
      <c r="K64" s="112"/>
      <c r="L64" s="131"/>
      <c r="M64" s="131"/>
      <c r="N64" s="131"/>
      <c r="O64" s="139"/>
    </row>
    <row r="65" spans="1:15" ht="15.75" x14ac:dyDescent="0.25">
      <c r="A65" s="613"/>
      <c r="B65" s="614"/>
      <c r="C65" s="102">
        <v>5</v>
      </c>
      <c r="D65" s="573">
        <v>65</v>
      </c>
      <c r="E65" s="43">
        <v>69</v>
      </c>
      <c r="F65" s="43">
        <v>69</v>
      </c>
      <c r="G65" s="43">
        <v>48</v>
      </c>
      <c r="H65" s="43">
        <v>12</v>
      </c>
      <c r="I65" s="43">
        <v>5</v>
      </c>
      <c r="J65" s="592">
        <v>4</v>
      </c>
      <c r="K65" s="112"/>
      <c r="L65" s="131"/>
      <c r="M65" s="131"/>
      <c r="N65" s="131"/>
      <c r="O65" s="139"/>
    </row>
    <row r="66" spans="1:15" ht="16.5" thickBot="1" x14ac:dyDescent="0.3">
      <c r="A66" s="631"/>
      <c r="B66" s="638"/>
      <c r="C66" s="105" t="s">
        <v>35</v>
      </c>
      <c r="D66" s="571">
        <v>147</v>
      </c>
      <c r="E66" s="47">
        <v>142</v>
      </c>
      <c r="F66" s="47">
        <v>142</v>
      </c>
      <c r="G66" s="47">
        <v>71</v>
      </c>
      <c r="H66" s="47">
        <v>28</v>
      </c>
      <c r="I66" s="47">
        <v>19</v>
      </c>
      <c r="J66" s="593">
        <v>24</v>
      </c>
      <c r="K66" s="488"/>
      <c r="L66" s="359"/>
      <c r="M66" s="359"/>
      <c r="N66" s="359"/>
      <c r="O66" s="363"/>
    </row>
    <row r="67" spans="1:15" ht="15.75" x14ac:dyDescent="0.25">
      <c r="A67" s="634" t="s">
        <v>59</v>
      </c>
      <c r="B67" s="639"/>
      <c r="C67" s="98">
        <v>1</v>
      </c>
      <c r="D67" s="572">
        <v>25</v>
      </c>
      <c r="E67" s="39">
        <v>24</v>
      </c>
      <c r="F67" s="39">
        <v>24</v>
      </c>
      <c r="G67" s="39">
        <v>5</v>
      </c>
      <c r="H67" s="39">
        <v>10</v>
      </c>
      <c r="I67" s="39">
        <v>7</v>
      </c>
      <c r="J67" s="39">
        <v>2</v>
      </c>
      <c r="K67" s="580"/>
      <c r="L67" s="580"/>
      <c r="M67" s="580"/>
      <c r="N67" s="580"/>
      <c r="O67" s="594"/>
    </row>
    <row r="68" spans="1:15" ht="15.75" x14ac:dyDescent="0.25">
      <c r="A68" s="636"/>
      <c r="B68" s="637"/>
      <c r="C68" s="102">
        <v>2</v>
      </c>
      <c r="D68" s="573">
        <v>46</v>
      </c>
      <c r="E68" s="43">
        <v>47</v>
      </c>
      <c r="F68" s="43">
        <v>47</v>
      </c>
      <c r="G68" s="43">
        <v>28</v>
      </c>
      <c r="H68" s="43">
        <v>12</v>
      </c>
      <c r="I68" s="43">
        <v>3</v>
      </c>
      <c r="J68" s="43">
        <v>4</v>
      </c>
      <c r="K68" s="73"/>
      <c r="L68" s="73"/>
      <c r="M68" s="73"/>
      <c r="N68" s="73"/>
      <c r="O68" s="487"/>
    </row>
    <row r="69" spans="1:15" ht="15.75" x14ac:dyDescent="0.25">
      <c r="A69" s="613"/>
      <c r="B69" s="614"/>
      <c r="C69" s="102">
        <v>3</v>
      </c>
      <c r="D69" s="573">
        <v>19</v>
      </c>
      <c r="E69" s="43">
        <v>19</v>
      </c>
      <c r="F69" s="43">
        <v>19</v>
      </c>
      <c r="G69" s="43">
        <v>18</v>
      </c>
      <c r="H69" s="43">
        <v>1</v>
      </c>
      <c r="I69" s="43">
        <v>0</v>
      </c>
      <c r="J69" s="43">
        <v>0</v>
      </c>
      <c r="K69" s="73"/>
      <c r="L69" s="73"/>
      <c r="M69" s="73"/>
      <c r="N69" s="73"/>
      <c r="O69" s="487"/>
    </row>
    <row r="70" spans="1:15" ht="15.75" x14ac:dyDescent="0.25">
      <c r="A70" s="636"/>
      <c r="B70" s="637"/>
      <c r="C70" s="102">
        <v>4</v>
      </c>
      <c r="D70" s="573">
        <v>1</v>
      </c>
      <c r="E70" s="43">
        <v>1</v>
      </c>
      <c r="F70" s="43">
        <v>1</v>
      </c>
      <c r="G70" s="43">
        <v>0</v>
      </c>
      <c r="H70" s="43">
        <v>1</v>
      </c>
      <c r="I70" s="43">
        <v>0</v>
      </c>
      <c r="J70" s="43">
        <v>0</v>
      </c>
      <c r="K70" s="73"/>
      <c r="L70" s="73"/>
      <c r="M70" s="73"/>
      <c r="N70" s="73"/>
      <c r="O70" s="487"/>
    </row>
    <row r="71" spans="1:15" ht="15.75" x14ac:dyDescent="0.25">
      <c r="A71" s="636"/>
      <c r="B71" s="637"/>
      <c r="C71" s="102">
        <v>5</v>
      </c>
      <c r="D71" s="573">
        <v>7</v>
      </c>
      <c r="E71" s="43">
        <v>7</v>
      </c>
      <c r="F71" s="43">
        <v>7</v>
      </c>
      <c r="G71" s="43">
        <v>5</v>
      </c>
      <c r="H71" s="43">
        <v>0</v>
      </c>
      <c r="I71" s="43">
        <v>1</v>
      </c>
      <c r="J71" s="43">
        <v>1</v>
      </c>
      <c r="K71" s="73"/>
      <c r="L71" s="73"/>
      <c r="M71" s="73"/>
      <c r="N71" s="73"/>
      <c r="O71" s="487"/>
    </row>
    <row r="72" spans="1:15" ht="16.5" thickBot="1" x14ac:dyDescent="0.3">
      <c r="A72" s="615"/>
      <c r="B72" s="616"/>
      <c r="C72" s="116" t="s">
        <v>35</v>
      </c>
      <c r="D72" s="571">
        <v>98</v>
      </c>
      <c r="E72" s="595">
        <v>98</v>
      </c>
      <c r="F72" s="595">
        <v>98</v>
      </c>
      <c r="G72" s="47">
        <v>56</v>
      </c>
      <c r="H72" s="47">
        <v>24</v>
      </c>
      <c r="I72" s="47">
        <v>11</v>
      </c>
      <c r="J72" s="47">
        <v>7</v>
      </c>
      <c r="K72" s="578"/>
      <c r="L72" s="578"/>
      <c r="M72" s="578"/>
      <c r="N72" s="578"/>
      <c r="O72" s="582"/>
    </row>
    <row r="73" spans="1:15" ht="15.75" x14ac:dyDescent="0.25">
      <c r="A73" s="634" t="s">
        <v>97</v>
      </c>
      <c r="B73" s="639"/>
      <c r="C73" s="98">
        <v>1</v>
      </c>
      <c r="D73" s="109">
        <v>0</v>
      </c>
      <c r="E73" s="109">
        <v>0</v>
      </c>
      <c r="F73" s="109">
        <v>0</v>
      </c>
      <c r="G73" s="109"/>
      <c r="H73" s="109"/>
      <c r="I73" s="109"/>
      <c r="J73" s="109"/>
      <c r="K73" s="137"/>
      <c r="L73" s="137"/>
      <c r="M73" s="137"/>
      <c r="N73" s="137"/>
      <c r="O73" s="138"/>
    </row>
    <row r="74" spans="1:15" ht="15.75" x14ac:dyDescent="0.25">
      <c r="A74" s="628"/>
      <c r="B74" s="633"/>
      <c r="C74" s="102">
        <v>2</v>
      </c>
      <c r="D74" s="112">
        <v>92</v>
      </c>
      <c r="E74" s="131">
        <v>31</v>
      </c>
      <c r="F74" s="131">
        <v>31</v>
      </c>
      <c r="G74" s="131">
        <v>6</v>
      </c>
      <c r="H74" s="131">
        <v>10</v>
      </c>
      <c r="I74" s="131">
        <v>7</v>
      </c>
      <c r="J74" s="131">
        <v>8</v>
      </c>
      <c r="K74" s="131"/>
      <c r="L74" s="131"/>
      <c r="M74" s="131"/>
      <c r="N74" s="131"/>
      <c r="O74" s="139"/>
    </row>
    <row r="75" spans="1:15" ht="15.75" x14ac:dyDescent="0.25">
      <c r="A75" s="628"/>
      <c r="B75" s="633"/>
      <c r="C75" s="102">
        <v>3</v>
      </c>
      <c r="D75" s="112">
        <v>47</v>
      </c>
      <c r="E75" s="131">
        <v>36</v>
      </c>
      <c r="F75" s="131">
        <v>36</v>
      </c>
      <c r="G75" s="131">
        <v>18</v>
      </c>
      <c r="H75" s="131">
        <v>5</v>
      </c>
      <c r="I75" s="131">
        <v>10</v>
      </c>
      <c r="J75" s="131">
        <v>3</v>
      </c>
      <c r="K75" s="131"/>
      <c r="L75" s="131"/>
      <c r="M75" s="131"/>
      <c r="N75" s="131"/>
      <c r="O75" s="139"/>
    </row>
    <row r="76" spans="1:15" ht="15.75" x14ac:dyDescent="0.25">
      <c r="A76" s="628"/>
      <c r="B76" s="633"/>
      <c r="C76" s="102">
        <v>4</v>
      </c>
      <c r="D76" s="112">
        <v>32</v>
      </c>
      <c r="E76" s="131">
        <v>70</v>
      </c>
      <c r="F76" s="131">
        <v>70</v>
      </c>
      <c r="G76" s="131">
        <v>57</v>
      </c>
      <c r="H76" s="131">
        <v>8</v>
      </c>
      <c r="I76" s="131">
        <v>4</v>
      </c>
      <c r="J76" s="131">
        <v>1</v>
      </c>
      <c r="K76" s="131"/>
      <c r="L76" s="131"/>
      <c r="M76" s="131"/>
      <c r="N76" s="131"/>
      <c r="O76" s="139"/>
    </row>
    <row r="77" spans="1:15" ht="15.75" x14ac:dyDescent="0.25">
      <c r="A77" s="628"/>
      <c r="B77" s="633"/>
      <c r="C77" s="102">
        <v>5</v>
      </c>
      <c r="D77" s="112">
        <v>24</v>
      </c>
      <c r="E77" s="131">
        <v>71</v>
      </c>
      <c r="F77" s="131">
        <v>71</v>
      </c>
      <c r="G77" s="131">
        <v>42</v>
      </c>
      <c r="H77" s="131">
        <v>17</v>
      </c>
      <c r="I77" s="131">
        <v>9</v>
      </c>
      <c r="J77" s="131">
        <v>3</v>
      </c>
      <c r="K77" s="131"/>
      <c r="L77" s="131"/>
      <c r="M77" s="131"/>
      <c r="N77" s="131"/>
      <c r="O77" s="139"/>
    </row>
    <row r="78" spans="1:15" ht="15.75" x14ac:dyDescent="0.25">
      <c r="A78" s="365"/>
      <c r="B78" s="366"/>
      <c r="C78" s="102">
        <v>6</v>
      </c>
      <c r="D78" s="156">
        <v>108</v>
      </c>
      <c r="E78" s="156">
        <v>59</v>
      </c>
      <c r="F78" s="156">
        <v>59</v>
      </c>
      <c r="G78" s="156">
        <v>36</v>
      </c>
      <c r="H78" s="156">
        <v>23</v>
      </c>
      <c r="I78" s="156"/>
      <c r="J78" s="156"/>
      <c r="K78" s="357"/>
      <c r="L78" s="357"/>
      <c r="M78" s="357"/>
      <c r="N78" s="357"/>
      <c r="O78" s="364"/>
    </row>
    <row r="79" spans="1:15" ht="16.5" thickBot="1" x14ac:dyDescent="0.3">
      <c r="A79" s="708"/>
      <c r="B79" s="709"/>
      <c r="C79" s="142" t="s">
        <v>35</v>
      </c>
      <c r="D79" s="117">
        <v>303</v>
      </c>
      <c r="E79" s="117">
        <v>267</v>
      </c>
      <c r="F79" s="117">
        <v>267</v>
      </c>
      <c r="G79" s="117">
        <v>159</v>
      </c>
      <c r="H79" s="117">
        <v>63</v>
      </c>
      <c r="I79" s="117">
        <v>30</v>
      </c>
      <c r="J79" s="117">
        <v>15</v>
      </c>
      <c r="K79" s="357"/>
      <c r="L79" s="357"/>
      <c r="M79" s="357"/>
      <c r="N79" s="357"/>
      <c r="O79" s="364"/>
    </row>
    <row r="80" spans="1:15" ht="36.75" customHeight="1" x14ac:dyDescent="0.25">
      <c r="A80" s="611" t="s">
        <v>98</v>
      </c>
      <c r="B80" s="612"/>
      <c r="C80" s="98">
        <v>1</v>
      </c>
      <c r="D80" s="109">
        <v>27</v>
      </c>
      <c r="E80" s="109">
        <v>24</v>
      </c>
      <c r="F80" s="109">
        <v>24</v>
      </c>
      <c r="G80" s="109">
        <v>24</v>
      </c>
      <c r="H80" s="109"/>
      <c r="I80" s="109"/>
      <c r="J80" s="109"/>
      <c r="K80" s="137"/>
      <c r="L80" s="137"/>
      <c r="M80" s="137"/>
      <c r="N80" s="137"/>
      <c r="O80" s="138"/>
    </row>
    <row r="81" spans="1:18" ht="15.75" x14ac:dyDescent="0.25">
      <c r="A81" s="704"/>
      <c r="B81" s="705"/>
      <c r="C81" s="102">
        <v>2</v>
      </c>
      <c r="D81" s="112">
        <v>44</v>
      </c>
      <c r="E81" s="131">
        <v>40</v>
      </c>
      <c r="F81" s="131">
        <v>40</v>
      </c>
      <c r="G81" s="131">
        <v>24</v>
      </c>
      <c r="H81" s="131">
        <v>12</v>
      </c>
      <c r="I81" s="131">
        <v>1</v>
      </c>
      <c r="J81" s="131">
        <v>3</v>
      </c>
      <c r="K81" s="131"/>
      <c r="L81" s="131"/>
      <c r="M81" s="131"/>
      <c r="N81" s="131"/>
      <c r="O81" s="139"/>
    </row>
    <row r="82" spans="1:18" ht="15.75" x14ac:dyDescent="0.25">
      <c r="A82" s="704"/>
      <c r="B82" s="705"/>
      <c r="C82" s="102">
        <v>3</v>
      </c>
      <c r="D82" s="112">
        <v>29</v>
      </c>
      <c r="E82" s="131">
        <v>29</v>
      </c>
      <c r="F82" s="131">
        <v>29</v>
      </c>
      <c r="G82" s="131">
        <v>26</v>
      </c>
      <c r="H82" s="131">
        <v>1</v>
      </c>
      <c r="I82" s="131">
        <v>2</v>
      </c>
      <c r="J82" s="131">
        <v>0</v>
      </c>
      <c r="K82" s="131">
        <v>0</v>
      </c>
      <c r="L82" s="131"/>
      <c r="M82" s="131"/>
      <c r="N82" s="131"/>
      <c r="O82" s="139"/>
    </row>
    <row r="83" spans="1:18" ht="15.75" x14ac:dyDescent="0.25">
      <c r="A83" s="704"/>
      <c r="B83" s="705"/>
      <c r="C83" s="102">
        <v>4</v>
      </c>
      <c r="D83" s="112">
        <v>19</v>
      </c>
      <c r="E83" s="131">
        <v>19</v>
      </c>
      <c r="F83" s="131">
        <v>19</v>
      </c>
      <c r="G83" s="131">
        <v>16</v>
      </c>
      <c r="H83" s="131">
        <v>2</v>
      </c>
      <c r="I83" s="131">
        <v>1</v>
      </c>
      <c r="J83" s="131">
        <v>0</v>
      </c>
      <c r="K83" s="131">
        <v>0</v>
      </c>
      <c r="L83" s="131"/>
      <c r="M83" s="131"/>
      <c r="N83" s="131"/>
      <c r="O83" s="139"/>
    </row>
    <row r="84" spans="1:18" ht="15.75" x14ac:dyDescent="0.25">
      <c r="A84" s="704"/>
      <c r="B84" s="705"/>
      <c r="C84" s="102">
        <v>5</v>
      </c>
      <c r="D84" s="112">
        <v>10</v>
      </c>
      <c r="E84" s="131">
        <v>10</v>
      </c>
      <c r="F84" s="131">
        <v>10</v>
      </c>
      <c r="G84" s="131">
        <v>10</v>
      </c>
      <c r="H84" s="131">
        <v>0</v>
      </c>
      <c r="I84" s="131">
        <v>0</v>
      </c>
      <c r="J84" s="131">
        <v>0</v>
      </c>
      <c r="K84" s="131">
        <v>0</v>
      </c>
      <c r="L84" s="131"/>
      <c r="M84" s="131"/>
      <c r="N84" s="131"/>
      <c r="O84" s="139"/>
      <c r="R84" s="1" t="s">
        <v>99</v>
      </c>
    </row>
    <row r="85" spans="1:18" ht="15.75" x14ac:dyDescent="0.25">
      <c r="A85" s="704"/>
      <c r="B85" s="705"/>
      <c r="C85" s="102">
        <v>6</v>
      </c>
      <c r="D85" s="112">
        <v>16</v>
      </c>
      <c r="E85" s="131">
        <v>15</v>
      </c>
      <c r="F85" s="131">
        <v>15</v>
      </c>
      <c r="G85" s="131">
        <v>15</v>
      </c>
      <c r="H85" s="131">
        <v>0</v>
      </c>
      <c r="I85" s="131">
        <v>0</v>
      </c>
      <c r="J85" s="131">
        <v>0</v>
      </c>
      <c r="K85" s="131"/>
      <c r="L85" s="131"/>
      <c r="M85" s="131"/>
      <c r="N85" s="131"/>
      <c r="O85" s="139"/>
    </row>
    <row r="86" spans="1:18" ht="16.5" thickBot="1" x14ac:dyDescent="0.3">
      <c r="A86" s="706"/>
      <c r="B86" s="707"/>
      <c r="C86" s="367" t="s">
        <v>35</v>
      </c>
      <c r="D86" s="117">
        <v>145</v>
      </c>
      <c r="E86" s="117">
        <v>137</v>
      </c>
      <c r="F86" s="117">
        <v>137</v>
      </c>
      <c r="G86" s="117">
        <v>115</v>
      </c>
      <c r="H86" s="117">
        <v>15</v>
      </c>
      <c r="I86" s="117">
        <v>4</v>
      </c>
      <c r="J86" s="117">
        <v>3</v>
      </c>
      <c r="K86" s="357"/>
      <c r="L86" s="357"/>
      <c r="M86" s="357"/>
      <c r="N86" s="357"/>
      <c r="O86" s="364"/>
    </row>
    <row r="87" spans="1:18" ht="15.75" x14ac:dyDescent="0.25">
      <c r="A87" s="620" t="s">
        <v>70</v>
      </c>
      <c r="B87" s="703"/>
      <c r="C87" s="98">
        <v>1</v>
      </c>
      <c r="D87" s="109">
        <v>12</v>
      </c>
      <c r="E87" s="137">
        <v>70</v>
      </c>
      <c r="F87" s="137">
        <v>70</v>
      </c>
      <c r="G87" s="137">
        <v>22</v>
      </c>
      <c r="H87" s="137">
        <v>30</v>
      </c>
      <c r="I87" s="137">
        <v>10</v>
      </c>
      <c r="J87" s="137">
        <v>8</v>
      </c>
      <c r="K87" s="137"/>
      <c r="L87" s="137"/>
      <c r="M87" s="137"/>
      <c r="N87" s="137"/>
      <c r="O87" s="138"/>
    </row>
    <row r="88" spans="1:18" ht="15.75" x14ac:dyDescent="0.25">
      <c r="A88" s="622"/>
      <c r="B88" s="700"/>
      <c r="C88" s="102">
        <v>2</v>
      </c>
      <c r="D88" s="112">
        <v>55</v>
      </c>
      <c r="E88" s="131">
        <v>138</v>
      </c>
      <c r="F88" s="131">
        <v>138</v>
      </c>
      <c r="G88" s="131">
        <v>55</v>
      </c>
      <c r="H88" s="131">
        <v>58</v>
      </c>
      <c r="I88" s="131">
        <v>17</v>
      </c>
      <c r="J88" s="73">
        <v>8</v>
      </c>
      <c r="K88" s="131"/>
      <c r="L88" s="131"/>
      <c r="M88" s="131"/>
      <c r="N88" s="131"/>
      <c r="O88" s="139"/>
    </row>
    <row r="89" spans="1:18" ht="15.75" x14ac:dyDescent="0.25">
      <c r="A89" s="622"/>
      <c r="B89" s="700"/>
      <c r="C89" s="102">
        <v>3</v>
      </c>
      <c r="D89" s="112">
        <v>37</v>
      </c>
      <c r="E89" s="131">
        <v>78</v>
      </c>
      <c r="F89" s="131">
        <v>78</v>
      </c>
      <c r="G89" s="131">
        <v>32</v>
      </c>
      <c r="H89" s="131">
        <v>21</v>
      </c>
      <c r="I89" s="131">
        <v>14</v>
      </c>
      <c r="J89" s="73">
        <v>11</v>
      </c>
      <c r="K89" s="131"/>
      <c r="L89" s="131"/>
      <c r="M89" s="131"/>
      <c r="N89" s="131"/>
      <c r="O89" s="139"/>
    </row>
    <row r="90" spans="1:18" ht="15.75" x14ac:dyDescent="0.25">
      <c r="A90" s="622"/>
      <c r="B90" s="700"/>
      <c r="C90" s="102">
        <v>4</v>
      </c>
      <c r="D90" s="112">
        <v>36</v>
      </c>
      <c r="E90" s="131">
        <v>87</v>
      </c>
      <c r="F90" s="131">
        <v>87</v>
      </c>
      <c r="G90" s="131">
        <v>37</v>
      </c>
      <c r="H90" s="131">
        <v>23</v>
      </c>
      <c r="I90" s="131">
        <v>18</v>
      </c>
      <c r="J90" s="73">
        <v>9</v>
      </c>
      <c r="K90" s="131"/>
      <c r="L90" s="131"/>
      <c r="M90" s="131"/>
      <c r="N90" s="131"/>
      <c r="O90" s="139"/>
    </row>
    <row r="91" spans="1:18" ht="15.75" x14ac:dyDescent="0.25">
      <c r="A91" s="622"/>
      <c r="B91" s="700"/>
      <c r="C91" s="102">
        <v>5</v>
      </c>
      <c r="D91" s="112">
        <v>23</v>
      </c>
      <c r="E91" s="131">
        <v>97</v>
      </c>
      <c r="F91" s="131">
        <v>97</v>
      </c>
      <c r="G91" s="131">
        <v>71</v>
      </c>
      <c r="H91" s="131">
        <v>22</v>
      </c>
      <c r="I91" s="131">
        <v>4</v>
      </c>
      <c r="J91" s="73">
        <v>0</v>
      </c>
      <c r="K91" s="131"/>
      <c r="L91" s="131"/>
      <c r="M91" s="131"/>
      <c r="N91" s="131"/>
      <c r="O91" s="139"/>
    </row>
    <row r="92" spans="1:18" ht="15.75" x14ac:dyDescent="0.25">
      <c r="A92" s="368"/>
      <c r="B92" s="369"/>
      <c r="C92" s="102">
        <v>6</v>
      </c>
      <c r="D92" s="112">
        <v>365</v>
      </c>
      <c r="E92" s="370" t="s">
        <v>96</v>
      </c>
      <c r="F92" s="370" t="s">
        <v>96</v>
      </c>
      <c r="G92" s="131"/>
      <c r="H92" s="131"/>
      <c r="I92" s="131"/>
      <c r="J92" s="73"/>
      <c r="K92" s="131"/>
      <c r="L92" s="131"/>
      <c r="M92" s="131"/>
      <c r="N92" s="131"/>
      <c r="O92" s="139"/>
    </row>
    <row r="93" spans="1:18" ht="16.5" thickBot="1" x14ac:dyDescent="0.3">
      <c r="A93" s="609"/>
      <c r="B93" s="710"/>
      <c r="C93" s="142" t="s">
        <v>35</v>
      </c>
      <c r="D93" s="113">
        <v>528</v>
      </c>
      <c r="E93" s="165">
        <v>470</v>
      </c>
      <c r="F93" s="165">
        <v>470</v>
      </c>
      <c r="G93" s="165">
        <v>217</v>
      </c>
      <c r="H93" s="165">
        <v>154</v>
      </c>
      <c r="I93" s="165">
        <v>63</v>
      </c>
      <c r="J93" s="165">
        <v>36</v>
      </c>
      <c r="K93" s="359"/>
      <c r="L93" s="359"/>
      <c r="M93" s="359"/>
      <c r="N93" s="359"/>
      <c r="O93" s="363"/>
    </row>
  </sheetData>
  <mergeCells count="90">
    <mergeCell ref="A88:B88"/>
    <mergeCell ref="A89:B89"/>
    <mergeCell ref="A90:B90"/>
    <mergeCell ref="A91:B91"/>
    <mergeCell ref="A93:B93"/>
    <mergeCell ref="A87:B87"/>
    <mergeCell ref="A75:B75"/>
    <mergeCell ref="A76:B76"/>
    <mergeCell ref="A77:B77"/>
    <mergeCell ref="A79:B79"/>
    <mergeCell ref="A80:B80"/>
    <mergeCell ref="A81:B81"/>
    <mergeCell ref="A82:B82"/>
    <mergeCell ref="A83:B83"/>
    <mergeCell ref="A84:B84"/>
    <mergeCell ref="A85:B85"/>
    <mergeCell ref="A86:B86"/>
    <mergeCell ref="A74:B74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62:B62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50:B50"/>
    <mergeCell ref="A51:B51"/>
    <mergeCell ref="A45:B45"/>
    <mergeCell ref="A46:B46"/>
    <mergeCell ref="A47:B47"/>
    <mergeCell ref="A48:B48"/>
    <mergeCell ref="A49:B49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30:B30"/>
    <mergeCell ref="A31:B31"/>
    <mergeCell ref="A32:B32"/>
    <mergeCell ref="A26:B26"/>
    <mergeCell ref="A27:B27"/>
    <mergeCell ref="A28:B28"/>
    <mergeCell ref="A29:B29"/>
    <mergeCell ref="A25:B25"/>
    <mergeCell ref="A12:B12"/>
    <mergeCell ref="A13:B13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11:B11"/>
    <mergeCell ref="A1:E4"/>
    <mergeCell ref="F1:M1"/>
    <mergeCell ref="N1:O2"/>
    <mergeCell ref="F2:M2"/>
    <mergeCell ref="F3:G3"/>
    <mergeCell ref="N3:O4"/>
    <mergeCell ref="A6:O6"/>
    <mergeCell ref="A7:B7"/>
    <mergeCell ref="A8:B8"/>
    <mergeCell ref="A9:B9"/>
    <mergeCell ref="A10:B10"/>
  </mergeCells>
  <pageMargins left="0.7" right="0.7" top="0.75" bottom="0.75" header="0.3" footer="0.3"/>
  <pageSetup scale="36" orientation="portrait" r:id="rId1"/>
  <headerFooter alignWithMargins="0"/>
  <ignoredErrors>
    <ignoredError sqref="D54:J54" formulaRange="1"/>
    <ignoredError sqref="E92:F9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O120"/>
  <sheetViews>
    <sheetView showZeros="0" view="pageBreakPreview" zoomScale="73" zoomScaleNormal="89" zoomScaleSheetLayoutView="73" workbookViewId="0">
      <pane ySplit="15" topLeftCell="A106" activePane="bottomLeft" state="frozen"/>
      <selection pane="bottomLeft" activeCell="G93" sqref="G93"/>
    </sheetView>
  </sheetViews>
  <sheetFormatPr baseColWidth="10" defaultRowHeight="15" x14ac:dyDescent="0.25"/>
  <cols>
    <col min="1" max="1" width="36.5703125" style="184" customWidth="1"/>
    <col min="2" max="2" width="11.42578125" style="183"/>
    <col min="3" max="12" width="11.42578125" style="184"/>
    <col min="13" max="13" width="11.42578125" style="5"/>
    <col min="14" max="15" width="11.42578125" style="183"/>
    <col min="16" max="256" width="11.42578125" style="184"/>
    <col min="257" max="257" width="36.5703125" style="184" customWidth="1"/>
    <col min="258" max="512" width="11.42578125" style="184"/>
    <col min="513" max="513" width="36.5703125" style="184" customWidth="1"/>
    <col min="514" max="768" width="11.42578125" style="184"/>
    <col min="769" max="769" width="36.5703125" style="184" customWidth="1"/>
    <col min="770" max="1024" width="11.42578125" style="184"/>
    <col min="1025" max="1025" width="36.5703125" style="184" customWidth="1"/>
    <col min="1026" max="1280" width="11.42578125" style="184"/>
    <col min="1281" max="1281" width="36.5703125" style="184" customWidth="1"/>
    <col min="1282" max="1536" width="11.42578125" style="184"/>
    <col min="1537" max="1537" width="36.5703125" style="184" customWidth="1"/>
    <col min="1538" max="1792" width="11.42578125" style="184"/>
    <col min="1793" max="1793" width="36.5703125" style="184" customWidth="1"/>
    <col min="1794" max="2048" width="11.42578125" style="184"/>
    <col min="2049" max="2049" width="36.5703125" style="184" customWidth="1"/>
    <col min="2050" max="2304" width="11.42578125" style="184"/>
    <col min="2305" max="2305" width="36.5703125" style="184" customWidth="1"/>
    <col min="2306" max="2560" width="11.42578125" style="184"/>
    <col min="2561" max="2561" width="36.5703125" style="184" customWidth="1"/>
    <col min="2562" max="2816" width="11.42578125" style="184"/>
    <col min="2817" max="2817" width="36.5703125" style="184" customWidth="1"/>
    <col min="2818" max="3072" width="11.42578125" style="184"/>
    <col min="3073" max="3073" width="36.5703125" style="184" customWidth="1"/>
    <col min="3074" max="3328" width="11.42578125" style="184"/>
    <col min="3329" max="3329" width="36.5703125" style="184" customWidth="1"/>
    <col min="3330" max="3584" width="11.42578125" style="184"/>
    <col min="3585" max="3585" width="36.5703125" style="184" customWidth="1"/>
    <col min="3586" max="3840" width="11.42578125" style="184"/>
    <col min="3841" max="3841" width="36.5703125" style="184" customWidth="1"/>
    <col min="3842" max="4096" width="11.42578125" style="184"/>
    <col min="4097" max="4097" width="36.5703125" style="184" customWidth="1"/>
    <col min="4098" max="4352" width="11.42578125" style="184"/>
    <col min="4353" max="4353" width="36.5703125" style="184" customWidth="1"/>
    <col min="4354" max="4608" width="11.42578125" style="184"/>
    <col min="4609" max="4609" width="36.5703125" style="184" customWidth="1"/>
    <col min="4610" max="4864" width="11.42578125" style="184"/>
    <col min="4865" max="4865" width="36.5703125" style="184" customWidth="1"/>
    <col min="4866" max="5120" width="11.42578125" style="184"/>
    <col min="5121" max="5121" width="36.5703125" style="184" customWidth="1"/>
    <col min="5122" max="5376" width="11.42578125" style="184"/>
    <col min="5377" max="5377" width="36.5703125" style="184" customWidth="1"/>
    <col min="5378" max="5632" width="11.42578125" style="184"/>
    <col min="5633" max="5633" width="36.5703125" style="184" customWidth="1"/>
    <col min="5634" max="5888" width="11.42578125" style="184"/>
    <col min="5889" max="5889" width="36.5703125" style="184" customWidth="1"/>
    <col min="5890" max="6144" width="11.42578125" style="184"/>
    <col min="6145" max="6145" width="36.5703125" style="184" customWidth="1"/>
    <col min="6146" max="6400" width="11.42578125" style="184"/>
    <col min="6401" max="6401" width="36.5703125" style="184" customWidth="1"/>
    <col min="6402" max="6656" width="11.42578125" style="184"/>
    <col min="6657" max="6657" width="36.5703125" style="184" customWidth="1"/>
    <col min="6658" max="6912" width="11.42578125" style="184"/>
    <col min="6913" max="6913" width="36.5703125" style="184" customWidth="1"/>
    <col min="6914" max="7168" width="11.42578125" style="184"/>
    <col min="7169" max="7169" width="36.5703125" style="184" customWidth="1"/>
    <col min="7170" max="7424" width="11.42578125" style="184"/>
    <col min="7425" max="7425" width="36.5703125" style="184" customWidth="1"/>
    <col min="7426" max="7680" width="11.42578125" style="184"/>
    <col min="7681" max="7681" width="36.5703125" style="184" customWidth="1"/>
    <col min="7682" max="7936" width="11.42578125" style="184"/>
    <col min="7937" max="7937" width="36.5703125" style="184" customWidth="1"/>
    <col min="7938" max="8192" width="11.42578125" style="184"/>
    <col min="8193" max="8193" width="36.5703125" style="184" customWidth="1"/>
    <col min="8194" max="8448" width="11.42578125" style="184"/>
    <col min="8449" max="8449" width="36.5703125" style="184" customWidth="1"/>
    <col min="8450" max="8704" width="11.42578125" style="184"/>
    <col min="8705" max="8705" width="36.5703125" style="184" customWidth="1"/>
    <col min="8706" max="8960" width="11.42578125" style="184"/>
    <col min="8961" max="8961" width="36.5703125" style="184" customWidth="1"/>
    <col min="8962" max="9216" width="11.42578125" style="184"/>
    <col min="9217" max="9217" width="36.5703125" style="184" customWidth="1"/>
    <col min="9218" max="9472" width="11.42578125" style="184"/>
    <col min="9473" max="9473" width="36.5703125" style="184" customWidth="1"/>
    <col min="9474" max="9728" width="11.42578125" style="184"/>
    <col min="9729" max="9729" width="36.5703125" style="184" customWidth="1"/>
    <col min="9730" max="9984" width="11.42578125" style="184"/>
    <col min="9985" max="9985" width="36.5703125" style="184" customWidth="1"/>
    <col min="9986" max="10240" width="11.42578125" style="184"/>
    <col min="10241" max="10241" width="36.5703125" style="184" customWidth="1"/>
    <col min="10242" max="10496" width="11.42578125" style="184"/>
    <col min="10497" max="10497" width="36.5703125" style="184" customWidth="1"/>
    <col min="10498" max="10752" width="11.42578125" style="184"/>
    <col min="10753" max="10753" width="36.5703125" style="184" customWidth="1"/>
    <col min="10754" max="11008" width="11.42578125" style="184"/>
    <col min="11009" max="11009" width="36.5703125" style="184" customWidth="1"/>
    <col min="11010" max="11264" width="11.42578125" style="184"/>
    <col min="11265" max="11265" width="36.5703125" style="184" customWidth="1"/>
    <col min="11266" max="11520" width="11.42578125" style="184"/>
    <col min="11521" max="11521" width="36.5703125" style="184" customWidth="1"/>
    <col min="11522" max="11776" width="11.42578125" style="184"/>
    <col min="11777" max="11777" width="36.5703125" style="184" customWidth="1"/>
    <col min="11778" max="12032" width="11.42578125" style="184"/>
    <col min="12033" max="12033" width="36.5703125" style="184" customWidth="1"/>
    <col min="12034" max="12288" width="11.42578125" style="184"/>
    <col min="12289" max="12289" width="36.5703125" style="184" customWidth="1"/>
    <col min="12290" max="12544" width="11.42578125" style="184"/>
    <col min="12545" max="12545" width="36.5703125" style="184" customWidth="1"/>
    <col min="12546" max="12800" width="11.42578125" style="184"/>
    <col min="12801" max="12801" width="36.5703125" style="184" customWidth="1"/>
    <col min="12802" max="13056" width="11.42578125" style="184"/>
    <col min="13057" max="13057" width="36.5703125" style="184" customWidth="1"/>
    <col min="13058" max="13312" width="11.42578125" style="184"/>
    <col min="13313" max="13313" width="36.5703125" style="184" customWidth="1"/>
    <col min="13314" max="13568" width="11.42578125" style="184"/>
    <col min="13569" max="13569" width="36.5703125" style="184" customWidth="1"/>
    <col min="13570" max="13824" width="11.42578125" style="184"/>
    <col min="13825" max="13825" width="36.5703125" style="184" customWidth="1"/>
    <col min="13826" max="14080" width="11.42578125" style="184"/>
    <col min="14081" max="14081" width="36.5703125" style="184" customWidth="1"/>
    <col min="14082" max="14336" width="11.42578125" style="184"/>
    <col min="14337" max="14337" width="36.5703125" style="184" customWidth="1"/>
    <col min="14338" max="14592" width="11.42578125" style="184"/>
    <col min="14593" max="14593" width="36.5703125" style="184" customWidth="1"/>
    <col min="14594" max="14848" width="11.42578125" style="184"/>
    <col min="14849" max="14849" width="36.5703125" style="184" customWidth="1"/>
    <col min="14850" max="15104" width="11.42578125" style="184"/>
    <col min="15105" max="15105" width="36.5703125" style="184" customWidth="1"/>
    <col min="15106" max="15360" width="11.42578125" style="184"/>
    <col min="15361" max="15361" width="36.5703125" style="184" customWidth="1"/>
    <col min="15362" max="15616" width="11.42578125" style="184"/>
    <col min="15617" max="15617" width="36.5703125" style="184" customWidth="1"/>
    <col min="15618" max="15872" width="11.42578125" style="184"/>
    <col min="15873" max="15873" width="36.5703125" style="184" customWidth="1"/>
    <col min="15874" max="16128" width="11.42578125" style="184"/>
    <col min="16129" max="16129" width="36.5703125" style="184" customWidth="1"/>
    <col min="16130" max="16384" width="11.42578125" style="184"/>
  </cols>
  <sheetData>
    <row r="1" spans="1:15" x14ac:dyDescent="0.25">
      <c r="A1" s="177" t="s">
        <v>73</v>
      </c>
      <c r="B1" s="3"/>
      <c r="C1" s="177" t="s">
        <v>74</v>
      </c>
      <c r="D1" s="184" t="s">
        <v>11</v>
      </c>
      <c r="I1" s="371" t="s">
        <v>100</v>
      </c>
      <c r="J1" s="372"/>
    </row>
    <row r="2" spans="1:15" x14ac:dyDescent="0.25">
      <c r="A2" s="177"/>
      <c r="B2" s="3"/>
      <c r="I2" s="177"/>
      <c r="N2" s="3"/>
    </row>
    <row r="3" spans="1:15" ht="15.75" thickBot="1" x14ac:dyDescent="0.3">
      <c r="A3" s="3" t="s">
        <v>76</v>
      </c>
      <c r="B3" s="3"/>
      <c r="C3" s="183"/>
      <c r="D3" s="183"/>
      <c r="E3" s="183"/>
      <c r="F3" s="4"/>
      <c r="G3" s="183"/>
      <c r="H3" s="183"/>
      <c r="I3" s="183"/>
      <c r="J3" s="183"/>
      <c r="K3" s="183"/>
      <c r="L3" s="183"/>
    </row>
    <row r="4" spans="1:15" ht="15.75" thickBot="1" x14ac:dyDescent="0.3">
      <c r="A4" s="187"/>
      <c r="B4" s="711" t="s">
        <v>16</v>
      </c>
      <c r="C4" s="714" t="s">
        <v>77</v>
      </c>
      <c r="D4" s="714"/>
      <c r="E4" s="714"/>
      <c r="F4" s="714"/>
      <c r="G4" s="714"/>
      <c r="H4" s="714"/>
      <c r="I4" s="714"/>
      <c r="J4" s="714"/>
      <c r="K4" s="715"/>
      <c r="L4" s="716" t="s">
        <v>78</v>
      </c>
    </row>
    <row r="5" spans="1:15" x14ac:dyDescent="0.25">
      <c r="A5" s="189"/>
      <c r="B5" s="712"/>
      <c r="C5" s="373"/>
      <c r="D5" s="718" t="s">
        <v>79</v>
      </c>
      <c r="E5" s="374"/>
      <c r="F5" s="374"/>
      <c r="G5" s="374"/>
      <c r="H5" s="720" t="s">
        <v>80</v>
      </c>
      <c r="I5" s="374"/>
      <c r="J5" s="374"/>
      <c r="K5" s="375"/>
      <c r="L5" s="717"/>
    </row>
    <row r="6" spans="1:15" x14ac:dyDescent="0.25">
      <c r="A6" s="189"/>
      <c r="B6" s="712"/>
      <c r="C6" s="376"/>
      <c r="D6" s="719"/>
      <c r="E6" s="377" t="s">
        <v>81</v>
      </c>
      <c r="F6" s="377" t="s">
        <v>82</v>
      </c>
      <c r="G6" s="378"/>
      <c r="H6" s="721"/>
      <c r="I6" s="377" t="s">
        <v>83</v>
      </c>
      <c r="J6" s="378"/>
      <c r="K6" s="379"/>
      <c r="L6" s="717"/>
    </row>
    <row r="7" spans="1:15" ht="15.75" thickBot="1" x14ac:dyDescent="0.3">
      <c r="A7" s="198" t="s">
        <v>84</v>
      </c>
      <c r="B7" s="713"/>
      <c r="C7" s="380" t="s">
        <v>85</v>
      </c>
      <c r="D7" s="719"/>
      <c r="E7" s="377" t="s">
        <v>86</v>
      </c>
      <c r="F7" s="377" t="s">
        <v>87</v>
      </c>
      <c r="G7" s="377" t="s">
        <v>88</v>
      </c>
      <c r="H7" s="722"/>
      <c r="I7" s="377" t="s">
        <v>89</v>
      </c>
      <c r="J7" s="378" t="s">
        <v>90</v>
      </c>
      <c r="K7" s="379" t="s">
        <v>91</v>
      </c>
      <c r="L7" s="717"/>
    </row>
    <row r="8" spans="1:15" ht="15.75" thickBot="1" x14ac:dyDescent="0.3">
      <c r="A8" s="201" t="s">
        <v>92</v>
      </c>
      <c r="B8" s="381"/>
      <c r="C8" s="382">
        <v>7</v>
      </c>
      <c r="D8" s="383">
        <v>8</v>
      </c>
      <c r="E8" s="383">
        <v>9</v>
      </c>
      <c r="F8" s="383">
        <v>10</v>
      </c>
      <c r="G8" s="383">
        <v>11</v>
      </c>
      <c r="H8" s="374">
        <v>12</v>
      </c>
      <c r="I8" s="383">
        <v>13</v>
      </c>
      <c r="J8" s="383">
        <v>14</v>
      </c>
      <c r="K8" s="383">
        <v>15</v>
      </c>
      <c r="L8" s="384">
        <v>16</v>
      </c>
      <c r="O8" s="206"/>
    </row>
    <row r="9" spans="1:15" x14ac:dyDescent="0.25">
      <c r="A9" s="385" t="s">
        <v>34</v>
      </c>
      <c r="B9" s="386" t="s">
        <v>35</v>
      </c>
      <c r="C9" s="387">
        <f t="shared" ref="C9:L9" si="0">C36+C64+C120</f>
        <v>452</v>
      </c>
      <c r="D9" s="388">
        <f t="shared" si="0"/>
        <v>42</v>
      </c>
      <c r="E9" s="388">
        <f t="shared" si="0"/>
        <v>94</v>
      </c>
      <c r="F9" s="388">
        <f t="shared" si="0"/>
        <v>0</v>
      </c>
      <c r="G9" s="388">
        <f t="shared" si="0"/>
        <v>8</v>
      </c>
      <c r="H9" s="388">
        <f t="shared" si="0"/>
        <v>38</v>
      </c>
      <c r="I9" s="388">
        <f t="shared" si="0"/>
        <v>0</v>
      </c>
      <c r="J9" s="388">
        <f t="shared" si="0"/>
        <v>10</v>
      </c>
      <c r="K9" s="388">
        <f t="shared" si="0"/>
        <v>623</v>
      </c>
      <c r="L9" s="389">
        <f t="shared" si="0"/>
        <v>2</v>
      </c>
    </row>
    <row r="10" spans="1:15" x14ac:dyDescent="0.25">
      <c r="A10" s="390"/>
      <c r="B10" s="391">
        <v>1</v>
      </c>
      <c r="C10" s="392">
        <f t="shared" ref="C10:L15" si="1">+C30+C58+C114</f>
        <v>53</v>
      </c>
      <c r="D10" s="393">
        <f t="shared" si="1"/>
        <v>8</v>
      </c>
      <c r="E10" s="393">
        <f t="shared" si="1"/>
        <v>6</v>
      </c>
      <c r="F10" s="393">
        <f t="shared" si="1"/>
        <v>0</v>
      </c>
      <c r="G10" s="393">
        <f t="shared" si="1"/>
        <v>3</v>
      </c>
      <c r="H10" s="393">
        <f t="shared" si="1"/>
        <v>7</v>
      </c>
      <c r="I10" s="393">
        <f t="shared" si="1"/>
        <v>0</v>
      </c>
      <c r="J10" s="393">
        <f t="shared" si="1"/>
        <v>4</v>
      </c>
      <c r="K10" s="393">
        <f t="shared" si="1"/>
        <v>25</v>
      </c>
      <c r="L10" s="394">
        <f t="shared" si="1"/>
        <v>0</v>
      </c>
    </row>
    <row r="11" spans="1:15" x14ac:dyDescent="0.25">
      <c r="A11" s="390"/>
      <c r="B11" s="391">
        <v>2</v>
      </c>
      <c r="C11" s="392">
        <f t="shared" si="1"/>
        <v>98</v>
      </c>
      <c r="D11" s="393">
        <f t="shared" si="1"/>
        <v>9</v>
      </c>
      <c r="E11" s="393">
        <f t="shared" si="1"/>
        <v>10</v>
      </c>
      <c r="F11" s="393">
        <f t="shared" si="1"/>
        <v>0</v>
      </c>
      <c r="G11" s="393">
        <f t="shared" si="1"/>
        <v>3</v>
      </c>
      <c r="H11" s="393">
        <f t="shared" si="1"/>
        <v>3</v>
      </c>
      <c r="I11" s="393">
        <f t="shared" si="1"/>
        <v>0</v>
      </c>
      <c r="J11" s="393">
        <f t="shared" si="1"/>
        <v>6</v>
      </c>
      <c r="K11" s="393">
        <f t="shared" si="1"/>
        <v>66</v>
      </c>
      <c r="L11" s="394">
        <f t="shared" si="1"/>
        <v>1</v>
      </c>
    </row>
    <row r="12" spans="1:15" x14ac:dyDescent="0.25">
      <c r="A12" s="390"/>
      <c r="B12" s="391">
        <v>3</v>
      </c>
      <c r="C12" s="392">
        <f t="shared" si="1"/>
        <v>192</v>
      </c>
      <c r="D12" s="393">
        <f t="shared" si="1"/>
        <v>5</v>
      </c>
      <c r="E12" s="393">
        <f t="shared" si="1"/>
        <v>19</v>
      </c>
      <c r="F12" s="393">
        <f t="shared" si="1"/>
        <v>0</v>
      </c>
      <c r="G12" s="393">
        <f t="shared" si="1"/>
        <v>0</v>
      </c>
      <c r="H12" s="393">
        <f t="shared" si="1"/>
        <v>1</v>
      </c>
      <c r="I12" s="393">
        <f t="shared" si="1"/>
        <v>0</v>
      </c>
      <c r="J12" s="393">
        <f t="shared" si="1"/>
        <v>0</v>
      </c>
      <c r="K12" s="393">
        <f t="shared" si="1"/>
        <v>167</v>
      </c>
      <c r="L12" s="394">
        <f t="shared" si="1"/>
        <v>0</v>
      </c>
    </row>
    <row r="13" spans="1:15" x14ac:dyDescent="0.25">
      <c r="A13" s="390"/>
      <c r="B13" s="391">
        <v>4</v>
      </c>
      <c r="C13" s="392">
        <f t="shared" si="1"/>
        <v>61</v>
      </c>
      <c r="D13" s="393">
        <f t="shared" si="1"/>
        <v>8</v>
      </c>
      <c r="E13" s="393">
        <f t="shared" si="1"/>
        <v>33</v>
      </c>
      <c r="F13" s="393">
        <f t="shared" si="1"/>
        <v>0</v>
      </c>
      <c r="G13" s="393">
        <f t="shared" si="1"/>
        <v>0</v>
      </c>
      <c r="H13" s="393">
        <f t="shared" si="1"/>
        <v>19</v>
      </c>
      <c r="I13" s="393">
        <f t="shared" si="1"/>
        <v>0</v>
      </c>
      <c r="J13" s="393">
        <f t="shared" si="1"/>
        <v>0</v>
      </c>
      <c r="K13" s="393">
        <f t="shared" si="1"/>
        <v>0</v>
      </c>
      <c r="L13" s="394">
        <f t="shared" si="1"/>
        <v>1</v>
      </c>
    </row>
    <row r="14" spans="1:15" x14ac:dyDescent="0.25">
      <c r="A14" s="395"/>
      <c r="B14" s="391">
        <v>5</v>
      </c>
      <c r="C14" s="392">
        <f t="shared" si="1"/>
        <v>46</v>
      </c>
      <c r="D14" s="393">
        <f t="shared" si="1"/>
        <v>11</v>
      </c>
      <c r="E14" s="393">
        <f t="shared" si="1"/>
        <v>25</v>
      </c>
      <c r="F14" s="393">
        <f t="shared" si="1"/>
        <v>0</v>
      </c>
      <c r="G14" s="393">
        <f t="shared" si="1"/>
        <v>2</v>
      </c>
      <c r="H14" s="393">
        <f t="shared" si="1"/>
        <v>8</v>
      </c>
      <c r="I14" s="393">
        <f t="shared" si="1"/>
        <v>0</v>
      </c>
      <c r="J14" s="393">
        <f t="shared" si="1"/>
        <v>0</v>
      </c>
      <c r="K14" s="393">
        <f t="shared" si="1"/>
        <v>0</v>
      </c>
      <c r="L14" s="394">
        <f t="shared" si="1"/>
        <v>0</v>
      </c>
    </row>
    <row r="15" spans="1:15" ht="15.75" thickBot="1" x14ac:dyDescent="0.3">
      <c r="A15" s="395"/>
      <c r="B15" s="396">
        <v>6</v>
      </c>
      <c r="C15" s="397">
        <f t="shared" si="1"/>
        <v>367</v>
      </c>
      <c r="D15" s="398">
        <f t="shared" si="1"/>
        <v>1</v>
      </c>
      <c r="E15" s="398">
        <f t="shared" si="1"/>
        <v>1</v>
      </c>
      <c r="F15" s="398">
        <f t="shared" si="1"/>
        <v>0</v>
      </c>
      <c r="G15" s="398">
        <f t="shared" si="1"/>
        <v>0</v>
      </c>
      <c r="H15" s="398">
        <f t="shared" si="1"/>
        <v>0</v>
      </c>
      <c r="I15" s="398">
        <f t="shared" si="1"/>
        <v>0</v>
      </c>
      <c r="J15" s="398">
        <f t="shared" si="1"/>
        <v>0</v>
      </c>
      <c r="K15" s="398">
        <f t="shared" si="1"/>
        <v>365</v>
      </c>
      <c r="L15" s="399">
        <f t="shared" si="1"/>
        <v>0</v>
      </c>
    </row>
    <row r="16" spans="1:15" s="221" customFormat="1" x14ac:dyDescent="0.25">
      <c r="A16" s="215" t="s">
        <v>45</v>
      </c>
      <c r="B16" s="400">
        <v>1</v>
      </c>
      <c r="C16" s="232">
        <v>1</v>
      </c>
      <c r="D16" s="232"/>
      <c r="E16" s="232"/>
      <c r="F16" s="232"/>
      <c r="G16" s="232">
        <v>1</v>
      </c>
      <c r="H16" s="232"/>
      <c r="I16" s="232"/>
      <c r="J16" s="232"/>
      <c r="K16" s="232"/>
      <c r="L16" s="232"/>
      <c r="M16" s="251"/>
      <c r="N16" s="251"/>
      <c r="O16" s="251"/>
    </row>
    <row r="17" spans="1:15" s="221" customFormat="1" x14ac:dyDescent="0.25">
      <c r="A17" s="222"/>
      <c r="B17" s="401">
        <v>2</v>
      </c>
      <c r="C17" s="232">
        <v>0</v>
      </c>
      <c r="D17" s="232"/>
      <c r="E17" s="232"/>
      <c r="F17" s="232"/>
      <c r="G17" s="232"/>
      <c r="H17" s="232"/>
      <c r="I17" s="232"/>
      <c r="J17" s="232"/>
      <c r="K17" s="232"/>
      <c r="L17" s="232"/>
      <c r="M17" s="251"/>
      <c r="N17" s="251"/>
      <c r="O17" s="251"/>
    </row>
    <row r="18" spans="1:15" s="221" customFormat="1" x14ac:dyDescent="0.25">
      <c r="A18" s="222"/>
      <c r="B18" s="401">
        <v>3</v>
      </c>
      <c r="C18" s="232">
        <v>0</v>
      </c>
      <c r="D18" s="232"/>
      <c r="E18" s="232"/>
      <c r="F18" s="232"/>
      <c r="G18" s="232"/>
      <c r="H18" s="232"/>
      <c r="I18" s="232"/>
      <c r="J18" s="232"/>
      <c r="K18" s="232"/>
      <c r="L18" s="232"/>
      <c r="M18" s="251"/>
      <c r="N18" s="251"/>
      <c r="O18" s="251"/>
    </row>
    <row r="19" spans="1:15" s="221" customFormat="1" x14ac:dyDescent="0.25">
      <c r="A19" s="222"/>
      <c r="B19" s="401">
        <v>4</v>
      </c>
      <c r="C19" s="232">
        <v>0</v>
      </c>
      <c r="D19" s="232"/>
      <c r="E19" s="232"/>
      <c r="F19" s="232"/>
      <c r="G19" s="232"/>
      <c r="H19" s="232"/>
      <c r="I19" s="232"/>
      <c r="J19" s="232"/>
      <c r="K19" s="232"/>
      <c r="L19" s="232"/>
      <c r="M19" s="251"/>
      <c r="N19" s="251"/>
      <c r="O19" s="251"/>
    </row>
    <row r="20" spans="1:15" s="221" customFormat="1" x14ac:dyDescent="0.25">
      <c r="A20" s="222"/>
      <c r="B20" s="401">
        <v>5</v>
      </c>
      <c r="C20" s="232">
        <v>0</v>
      </c>
      <c r="D20" s="232"/>
      <c r="E20" s="232"/>
      <c r="F20" s="232"/>
      <c r="G20" s="232"/>
      <c r="H20" s="232"/>
      <c r="I20" s="232"/>
      <c r="J20" s="232"/>
      <c r="K20" s="232"/>
      <c r="L20" s="232"/>
      <c r="M20" s="251"/>
      <c r="N20" s="251"/>
      <c r="O20" s="251"/>
    </row>
    <row r="21" spans="1:15" s="221" customFormat="1" x14ac:dyDescent="0.25">
      <c r="A21" s="266"/>
      <c r="B21" s="401">
        <v>6</v>
      </c>
      <c r="C21" s="402">
        <v>0</v>
      </c>
      <c r="D21" s="402"/>
      <c r="E21" s="402"/>
      <c r="F21" s="402"/>
      <c r="G21" s="402"/>
      <c r="H21" s="402"/>
      <c r="I21" s="402"/>
      <c r="J21" s="402"/>
      <c r="K21" s="402"/>
      <c r="L21" s="403"/>
      <c r="M21" s="251"/>
      <c r="N21" s="251"/>
      <c r="O21" s="251"/>
    </row>
    <row r="22" spans="1:15" s="221" customFormat="1" ht="15.75" thickBot="1" x14ac:dyDescent="0.3">
      <c r="A22" s="227"/>
      <c r="B22" s="404" t="s">
        <v>35</v>
      </c>
      <c r="C22" s="235">
        <v>1</v>
      </c>
      <c r="D22" s="235">
        <v>0</v>
      </c>
      <c r="E22" s="235">
        <v>0</v>
      </c>
      <c r="F22" s="235">
        <v>0</v>
      </c>
      <c r="G22" s="235">
        <v>1</v>
      </c>
      <c r="H22" s="235">
        <v>0</v>
      </c>
      <c r="I22" s="235">
        <v>0</v>
      </c>
      <c r="J22" s="235">
        <v>0</v>
      </c>
      <c r="K22" s="235">
        <v>0</v>
      </c>
      <c r="L22" s="235">
        <v>0</v>
      </c>
      <c r="M22" s="251">
        <v>0</v>
      </c>
      <c r="N22" s="251"/>
      <c r="O22" s="251"/>
    </row>
    <row r="23" spans="1:15" s="221" customFormat="1" x14ac:dyDescent="0.25">
      <c r="A23" s="215" t="s">
        <v>46</v>
      </c>
      <c r="B23" s="405">
        <v>1</v>
      </c>
      <c r="C23" s="232">
        <v>0</v>
      </c>
      <c r="D23" s="232"/>
      <c r="E23" s="232"/>
      <c r="F23" s="232"/>
      <c r="G23" s="232"/>
      <c r="H23" s="232"/>
      <c r="I23" s="232"/>
      <c r="J23" s="232"/>
      <c r="K23" s="232"/>
      <c r="L23" s="232"/>
      <c r="M23" s="251"/>
      <c r="N23" s="251"/>
      <c r="O23" s="251"/>
    </row>
    <row r="24" spans="1:15" s="221" customFormat="1" x14ac:dyDescent="0.25">
      <c r="A24" s="222"/>
      <c r="B24" s="401">
        <v>2</v>
      </c>
      <c r="C24" s="232">
        <v>0</v>
      </c>
      <c r="D24" s="232"/>
      <c r="E24" s="232"/>
      <c r="F24" s="232"/>
      <c r="G24" s="232"/>
      <c r="H24" s="232"/>
      <c r="I24" s="232"/>
      <c r="J24" s="232"/>
      <c r="K24" s="232"/>
      <c r="L24" s="232"/>
      <c r="M24" s="251"/>
      <c r="N24" s="251"/>
      <c r="O24" s="251"/>
    </row>
    <row r="25" spans="1:15" s="221" customFormat="1" x14ac:dyDescent="0.25">
      <c r="A25" s="222"/>
      <c r="B25" s="401">
        <v>3</v>
      </c>
      <c r="C25" s="232">
        <v>1</v>
      </c>
      <c r="D25" s="232"/>
      <c r="E25" s="232">
        <v>1</v>
      </c>
      <c r="F25" s="232"/>
      <c r="G25" s="232"/>
      <c r="H25" s="232"/>
      <c r="I25" s="232"/>
      <c r="J25" s="232"/>
      <c r="K25" s="232"/>
      <c r="L25" s="232"/>
      <c r="M25" s="251"/>
      <c r="N25" s="251"/>
      <c r="O25" s="251"/>
    </row>
    <row r="26" spans="1:15" s="221" customFormat="1" x14ac:dyDescent="0.25">
      <c r="A26" s="222"/>
      <c r="B26" s="401">
        <v>4</v>
      </c>
      <c r="C26" s="232">
        <v>0</v>
      </c>
      <c r="D26" s="232"/>
      <c r="E26" s="232"/>
      <c r="F26" s="232"/>
      <c r="G26" s="232"/>
      <c r="H26" s="232"/>
      <c r="I26" s="232"/>
      <c r="J26" s="232"/>
      <c r="K26" s="232"/>
      <c r="L26" s="232"/>
      <c r="M26" s="251"/>
      <c r="N26" s="251"/>
      <c r="O26" s="251"/>
    </row>
    <row r="27" spans="1:15" s="221" customFormat="1" x14ac:dyDescent="0.25">
      <c r="A27" s="222"/>
      <c r="B27" s="401">
        <v>5</v>
      </c>
      <c r="C27" s="232">
        <v>0</v>
      </c>
      <c r="D27" s="232"/>
      <c r="E27" s="232"/>
      <c r="F27" s="232"/>
      <c r="G27" s="232"/>
      <c r="H27" s="232"/>
      <c r="I27" s="232"/>
      <c r="J27" s="232"/>
      <c r="K27" s="232"/>
      <c r="L27" s="232"/>
      <c r="M27" s="251"/>
      <c r="N27" s="251"/>
      <c r="O27" s="251"/>
    </row>
    <row r="28" spans="1:15" s="221" customFormat="1" x14ac:dyDescent="0.25">
      <c r="A28" s="266"/>
      <c r="B28" s="401">
        <v>6</v>
      </c>
      <c r="C28" s="232">
        <v>0</v>
      </c>
      <c r="D28" s="232"/>
      <c r="E28" s="232"/>
      <c r="F28" s="232"/>
      <c r="G28" s="232"/>
      <c r="H28" s="232"/>
      <c r="I28" s="232"/>
      <c r="J28" s="232"/>
      <c r="K28" s="232"/>
      <c r="L28" s="232"/>
      <c r="M28" s="251"/>
      <c r="N28" s="251"/>
      <c r="O28" s="251"/>
    </row>
    <row r="29" spans="1:15" s="221" customFormat="1" ht="15.75" thickBot="1" x14ac:dyDescent="0.3">
      <c r="A29" s="227"/>
      <c r="B29" s="404" t="s">
        <v>35</v>
      </c>
      <c r="C29" s="235">
        <v>1</v>
      </c>
      <c r="D29" s="235">
        <v>0</v>
      </c>
      <c r="E29" s="235">
        <v>1</v>
      </c>
      <c r="F29" s="235">
        <v>0</v>
      </c>
      <c r="G29" s="235">
        <v>0</v>
      </c>
      <c r="H29" s="235">
        <v>0</v>
      </c>
      <c r="I29" s="235">
        <v>0</v>
      </c>
      <c r="J29" s="235">
        <v>0</v>
      </c>
      <c r="K29" s="235">
        <v>0</v>
      </c>
      <c r="L29" s="235">
        <v>0</v>
      </c>
      <c r="M29" s="251">
        <v>0</v>
      </c>
      <c r="N29" s="251"/>
      <c r="O29" s="251"/>
    </row>
    <row r="30" spans="1:15" s="1" customFormat="1" x14ac:dyDescent="0.25">
      <c r="A30" s="385" t="s">
        <v>47</v>
      </c>
      <c r="B30" s="406">
        <v>1</v>
      </c>
      <c r="C30" s="407">
        <f>+C23+C16</f>
        <v>1</v>
      </c>
      <c r="D30" s="407">
        <f t="shared" ref="D30:L30" si="2">+D23+D16</f>
        <v>0</v>
      </c>
      <c r="E30" s="407">
        <f t="shared" si="2"/>
        <v>0</v>
      </c>
      <c r="F30" s="407">
        <f t="shared" si="2"/>
        <v>0</v>
      </c>
      <c r="G30" s="407">
        <f t="shared" si="2"/>
        <v>1</v>
      </c>
      <c r="H30" s="407">
        <f t="shared" si="2"/>
        <v>0</v>
      </c>
      <c r="I30" s="407">
        <f t="shared" si="2"/>
        <v>0</v>
      </c>
      <c r="J30" s="407">
        <f t="shared" si="2"/>
        <v>0</v>
      </c>
      <c r="K30" s="407">
        <f t="shared" si="2"/>
        <v>0</v>
      </c>
      <c r="L30" s="407">
        <f t="shared" si="2"/>
        <v>0</v>
      </c>
      <c r="M30" s="254"/>
      <c r="N30" s="254"/>
      <c r="O30" s="254"/>
    </row>
    <row r="31" spans="1:15" s="1" customFormat="1" x14ac:dyDescent="0.25">
      <c r="A31" s="408"/>
      <c r="B31" s="409">
        <v>2</v>
      </c>
      <c r="C31" s="410">
        <f t="shared" ref="C31:L36" si="3">+C24+C17</f>
        <v>0</v>
      </c>
      <c r="D31" s="411">
        <f t="shared" si="3"/>
        <v>0</v>
      </c>
      <c r="E31" s="411">
        <f t="shared" si="3"/>
        <v>0</v>
      </c>
      <c r="F31" s="411">
        <f t="shared" si="3"/>
        <v>0</v>
      </c>
      <c r="G31" s="411">
        <f t="shared" si="3"/>
        <v>0</v>
      </c>
      <c r="H31" s="411">
        <f t="shared" si="3"/>
        <v>0</v>
      </c>
      <c r="I31" s="411">
        <f t="shared" si="3"/>
        <v>0</v>
      </c>
      <c r="J31" s="411">
        <f t="shared" si="3"/>
        <v>0</v>
      </c>
      <c r="K31" s="411">
        <f t="shared" si="3"/>
        <v>0</v>
      </c>
      <c r="L31" s="412">
        <f t="shared" si="3"/>
        <v>0</v>
      </c>
      <c r="M31" s="254"/>
      <c r="N31" s="254"/>
      <c r="O31" s="254"/>
    </row>
    <row r="32" spans="1:15" s="1" customFormat="1" x14ac:dyDescent="0.25">
      <c r="A32" s="413"/>
      <c r="B32" s="409">
        <v>3</v>
      </c>
      <c r="C32" s="410">
        <f t="shared" si="3"/>
        <v>1</v>
      </c>
      <c r="D32" s="411">
        <f t="shared" si="3"/>
        <v>0</v>
      </c>
      <c r="E32" s="411">
        <f t="shared" si="3"/>
        <v>1</v>
      </c>
      <c r="F32" s="411">
        <f t="shared" si="3"/>
        <v>0</v>
      </c>
      <c r="G32" s="411">
        <f t="shared" si="3"/>
        <v>0</v>
      </c>
      <c r="H32" s="411">
        <f t="shared" si="3"/>
        <v>0</v>
      </c>
      <c r="I32" s="411">
        <f t="shared" si="3"/>
        <v>0</v>
      </c>
      <c r="J32" s="411">
        <f t="shared" si="3"/>
        <v>0</v>
      </c>
      <c r="K32" s="411">
        <f t="shared" si="3"/>
        <v>0</v>
      </c>
      <c r="L32" s="412">
        <f t="shared" si="3"/>
        <v>0</v>
      </c>
      <c r="M32" s="254"/>
      <c r="N32" s="254"/>
      <c r="O32" s="254"/>
    </row>
    <row r="33" spans="1:15" s="1" customFormat="1" x14ac:dyDescent="0.25">
      <c r="A33" s="413"/>
      <c r="B33" s="409">
        <v>4</v>
      </c>
      <c r="C33" s="410">
        <f t="shared" si="3"/>
        <v>0</v>
      </c>
      <c r="D33" s="411">
        <f t="shared" si="3"/>
        <v>0</v>
      </c>
      <c r="E33" s="411">
        <f t="shared" si="3"/>
        <v>0</v>
      </c>
      <c r="F33" s="411">
        <f t="shared" si="3"/>
        <v>0</v>
      </c>
      <c r="G33" s="411">
        <f t="shared" si="3"/>
        <v>0</v>
      </c>
      <c r="H33" s="411">
        <f t="shared" si="3"/>
        <v>0</v>
      </c>
      <c r="I33" s="411">
        <f t="shared" si="3"/>
        <v>0</v>
      </c>
      <c r="J33" s="411">
        <f t="shared" si="3"/>
        <v>0</v>
      </c>
      <c r="K33" s="411">
        <f t="shared" si="3"/>
        <v>0</v>
      </c>
      <c r="L33" s="412">
        <f t="shared" si="3"/>
        <v>0</v>
      </c>
      <c r="M33" s="254"/>
      <c r="N33" s="254"/>
      <c r="O33" s="254"/>
    </row>
    <row r="34" spans="1:15" s="1" customFormat="1" x14ac:dyDescent="0.25">
      <c r="A34" s="414"/>
      <c r="B34" s="409">
        <v>5</v>
      </c>
      <c r="C34" s="410">
        <f t="shared" si="3"/>
        <v>0</v>
      </c>
      <c r="D34" s="411">
        <f t="shared" si="3"/>
        <v>0</v>
      </c>
      <c r="E34" s="411">
        <f t="shared" si="3"/>
        <v>0</v>
      </c>
      <c r="F34" s="411">
        <f t="shared" si="3"/>
        <v>0</v>
      </c>
      <c r="G34" s="411">
        <f t="shared" si="3"/>
        <v>0</v>
      </c>
      <c r="H34" s="411">
        <f t="shared" si="3"/>
        <v>0</v>
      </c>
      <c r="I34" s="411">
        <f t="shared" si="3"/>
        <v>0</v>
      </c>
      <c r="J34" s="411">
        <f t="shared" si="3"/>
        <v>0</v>
      </c>
      <c r="K34" s="411">
        <f t="shared" si="3"/>
        <v>0</v>
      </c>
      <c r="L34" s="412">
        <f t="shared" si="3"/>
        <v>0</v>
      </c>
      <c r="M34" s="254"/>
      <c r="N34" s="254"/>
      <c r="O34" s="254"/>
    </row>
    <row r="35" spans="1:15" s="1" customFormat="1" x14ac:dyDescent="0.25">
      <c r="A35" s="415"/>
      <c r="B35" s="409">
        <v>6</v>
      </c>
      <c r="C35" s="416">
        <f t="shared" si="3"/>
        <v>0</v>
      </c>
      <c r="D35" s="417">
        <f t="shared" si="3"/>
        <v>0</v>
      </c>
      <c r="E35" s="417">
        <f t="shared" si="3"/>
        <v>0</v>
      </c>
      <c r="F35" s="417">
        <f t="shared" si="3"/>
        <v>0</v>
      </c>
      <c r="G35" s="417">
        <f t="shared" si="3"/>
        <v>0</v>
      </c>
      <c r="H35" s="417">
        <f t="shared" si="3"/>
        <v>0</v>
      </c>
      <c r="I35" s="417">
        <f t="shared" si="3"/>
        <v>0</v>
      </c>
      <c r="J35" s="417">
        <f t="shared" si="3"/>
        <v>0</v>
      </c>
      <c r="K35" s="417">
        <f t="shared" si="3"/>
        <v>0</v>
      </c>
      <c r="L35" s="418">
        <f t="shared" si="3"/>
        <v>0</v>
      </c>
      <c r="M35" s="254"/>
      <c r="N35" s="254"/>
      <c r="O35" s="254"/>
    </row>
    <row r="36" spans="1:15" s="1" customFormat="1" ht="15.75" thickBot="1" x14ac:dyDescent="0.3">
      <c r="A36" s="419"/>
      <c r="B36" s="420" t="s">
        <v>35</v>
      </c>
      <c r="C36" s="421">
        <f>+C29+C22</f>
        <v>2</v>
      </c>
      <c r="D36" s="421">
        <f t="shared" si="3"/>
        <v>0</v>
      </c>
      <c r="E36" s="421">
        <f t="shared" si="3"/>
        <v>1</v>
      </c>
      <c r="F36" s="421">
        <f t="shared" si="3"/>
        <v>0</v>
      </c>
      <c r="G36" s="421">
        <f t="shared" si="3"/>
        <v>1</v>
      </c>
      <c r="H36" s="421">
        <f t="shared" si="3"/>
        <v>0</v>
      </c>
      <c r="I36" s="421">
        <f t="shared" si="3"/>
        <v>0</v>
      </c>
      <c r="J36" s="421">
        <f t="shared" si="3"/>
        <v>0</v>
      </c>
      <c r="K36" s="421">
        <f t="shared" si="3"/>
        <v>0</v>
      </c>
      <c r="L36" s="421">
        <f t="shared" si="3"/>
        <v>0</v>
      </c>
      <c r="M36" s="254"/>
      <c r="N36" s="254"/>
      <c r="O36" s="254"/>
    </row>
    <row r="37" spans="1:15" s="221" customFormat="1" x14ac:dyDescent="0.25">
      <c r="A37" s="265" t="s">
        <v>48</v>
      </c>
      <c r="B37" s="400">
        <v>1</v>
      </c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51"/>
      <c r="N37" s="251"/>
      <c r="O37" s="251"/>
    </row>
    <row r="38" spans="1:15" s="221" customFormat="1" x14ac:dyDescent="0.25">
      <c r="A38" s="222"/>
      <c r="B38" s="401">
        <v>2</v>
      </c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51"/>
      <c r="N38" s="251"/>
      <c r="O38" s="251"/>
    </row>
    <row r="39" spans="1:15" s="221" customFormat="1" x14ac:dyDescent="0.25">
      <c r="A39" s="222"/>
      <c r="B39" s="401">
        <v>3</v>
      </c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51"/>
      <c r="N39" s="251"/>
      <c r="O39" s="251"/>
    </row>
    <row r="40" spans="1:15" s="221" customFormat="1" x14ac:dyDescent="0.25">
      <c r="A40" s="222"/>
      <c r="B40" s="401">
        <v>4</v>
      </c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51"/>
      <c r="N40" s="251"/>
      <c r="O40" s="251"/>
    </row>
    <row r="41" spans="1:15" s="221" customFormat="1" x14ac:dyDescent="0.25">
      <c r="A41" s="233"/>
      <c r="B41" s="401">
        <v>5</v>
      </c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51"/>
      <c r="N41" s="251"/>
      <c r="O41" s="251"/>
    </row>
    <row r="42" spans="1:15" s="221" customFormat="1" x14ac:dyDescent="0.25">
      <c r="A42" s="422"/>
      <c r="B42" s="401">
        <v>6</v>
      </c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51"/>
      <c r="N42" s="251"/>
      <c r="O42" s="251"/>
    </row>
    <row r="43" spans="1:15" s="221" customFormat="1" ht="15.75" thickBot="1" x14ac:dyDescent="0.3">
      <c r="A43" s="266"/>
      <c r="B43" s="423" t="s">
        <v>35</v>
      </c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251"/>
      <c r="N43" s="251"/>
      <c r="O43" s="251"/>
    </row>
    <row r="44" spans="1:15" s="221" customFormat="1" x14ac:dyDescent="0.25">
      <c r="A44" s="215" t="s">
        <v>49</v>
      </c>
      <c r="B44" s="405">
        <v>1</v>
      </c>
      <c r="C44" s="218">
        <v>1</v>
      </c>
      <c r="D44" s="218">
        <v>1</v>
      </c>
      <c r="E44" s="218"/>
      <c r="F44" s="218"/>
      <c r="G44" s="218"/>
      <c r="H44" s="218"/>
      <c r="I44" s="218"/>
      <c r="J44" s="218"/>
      <c r="K44" s="218"/>
      <c r="L44" s="219"/>
      <c r="M44" s="251"/>
      <c r="N44" s="251"/>
      <c r="O44" s="251"/>
    </row>
    <row r="45" spans="1:15" s="221" customFormat="1" x14ac:dyDescent="0.25">
      <c r="A45" s="222"/>
      <c r="B45" s="401">
        <v>2</v>
      </c>
      <c r="C45" s="232">
        <v>3</v>
      </c>
      <c r="D45" s="239">
        <v>3</v>
      </c>
      <c r="E45" s="239"/>
      <c r="F45" s="239"/>
      <c r="G45" s="239"/>
      <c r="H45" s="239"/>
      <c r="I45" s="239"/>
      <c r="J45" s="239"/>
      <c r="K45" s="239"/>
      <c r="L45" s="226"/>
      <c r="M45" s="251"/>
      <c r="N45" s="251"/>
      <c r="O45" s="251"/>
    </row>
    <row r="46" spans="1:15" s="221" customFormat="1" x14ac:dyDescent="0.25">
      <c r="A46" s="222"/>
      <c r="B46" s="401">
        <v>3</v>
      </c>
      <c r="C46" s="232">
        <v>2</v>
      </c>
      <c r="D46" s="239">
        <v>2</v>
      </c>
      <c r="E46" s="239"/>
      <c r="F46" s="239"/>
      <c r="G46" s="239"/>
      <c r="H46" s="239"/>
      <c r="I46" s="239"/>
      <c r="J46" s="239"/>
      <c r="K46" s="239"/>
      <c r="L46" s="226"/>
      <c r="M46" s="251"/>
      <c r="N46" s="251"/>
      <c r="O46" s="251"/>
    </row>
    <row r="47" spans="1:15" s="221" customFormat="1" x14ac:dyDescent="0.25">
      <c r="A47" s="222"/>
      <c r="B47" s="401">
        <v>4</v>
      </c>
      <c r="C47" s="232">
        <v>1</v>
      </c>
      <c r="D47" s="239"/>
      <c r="E47" s="239"/>
      <c r="F47" s="239"/>
      <c r="G47" s="239"/>
      <c r="H47" s="239"/>
      <c r="I47" s="239"/>
      <c r="J47" s="239"/>
      <c r="K47" s="239"/>
      <c r="L47" s="226">
        <v>1</v>
      </c>
      <c r="M47" s="251"/>
      <c r="N47" s="251"/>
      <c r="O47" s="251"/>
    </row>
    <row r="48" spans="1:15" s="221" customFormat="1" x14ac:dyDescent="0.25">
      <c r="A48" s="222"/>
      <c r="B48" s="401">
        <v>5</v>
      </c>
      <c r="C48" s="232">
        <v>1</v>
      </c>
      <c r="D48" s="239">
        <v>1</v>
      </c>
      <c r="E48" s="239"/>
      <c r="F48" s="239"/>
      <c r="G48" s="239"/>
      <c r="H48" s="239"/>
      <c r="I48" s="239"/>
      <c r="J48" s="239"/>
      <c r="K48" s="239"/>
      <c r="L48" s="226"/>
      <c r="M48" s="251"/>
      <c r="N48" s="251"/>
      <c r="O48" s="251"/>
    </row>
    <row r="49" spans="1:15" s="221" customFormat="1" x14ac:dyDescent="0.25">
      <c r="A49" s="266"/>
      <c r="B49" s="401">
        <v>6</v>
      </c>
      <c r="C49" s="232">
        <v>1</v>
      </c>
      <c r="D49" s="232"/>
      <c r="E49" s="232">
        <v>1</v>
      </c>
      <c r="F49" s="232"/>
      <c r="G49" s="232"/>
      <c r="H49" s="232"/>
      <c r="I49" s="232"/>
      <c r="J49" s="232"/>
      <c r="K49" s="232"/>
      <c r="L49" s="232"/>
      <c r="M49" s="251"/>
      <c r="N49" s="251"/>
      <c r="O49" s="251"/>
    </row>
    <row r="50" spans="1:15" s="221" customFormat="1" ht="15.75" thickBot="1" x14ac:dyDescent="0.3">
      <c r="A50" s="227"/>
      <c r="B50" s="404" t="s">
        <v>35</v>
      </c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51"/>
      <c r="N50" s="251"/>
      <c r="O50" s="251"/>
    </row>
    <row r="51" spans="1:15" s="221" customFormat="1" x14ac:dyDescent="0.25">
      <c r="A51" s="215" t="s">
        <v>51</v>
      </c>
      <c r="B51" s="405">
        <v>1</v>
      </c>
      <c r="C51" s="232">
        <v>2</v>
      </c>
      <c r="D51" s="232">
        <v>1</v>
      </c>
      <c r="E51" s="232"/>
      <c r="F51" s="232"/>
      <c r="G51" s="232">
        <v>1</v>
      </c>
      <c r="H51" s="232"/>
      <c r="I51" s="232"/>
      <c r="J51" s="232"/>
      <c r="K51" s="232"/>
      <c r="L51" s="232"/>
      <c r="M51" s="251"/>
      <c r="N51" s="251"/>
      <c r="O51" s="251"/>
    </row>
    <row r="52" spans="1:15" s="221" customFormat="1" x14ac:dyDescent="0.25">
      <c r="A52" s="222"/>
      <c r="B52" s="401">
        <v>2</v>
      </c>
      <c r="C52" s="232">
        <v>2</v>
      </c>
      <c r="D52" s="232">
        <v>2</v>
      </c>
      <c r="E52" s="232"/>
      <c r="F52" s="232"/>
      <c r="G52" s="232"/>
      <c r="H52" s="232"/>
      <c r="I52" s="232"/>
      <c r="J52" s="232"/>
      <c r="K52" s="232"/>
      <c r="L52" s="232"/>
      <c r="M52" s="251"/>
      <c r="N52" s="251"/>
      <c r="O52" s="251"/>
    </row>
    <row r="53" spans="1:15" s="221" customFormat="1" x14ac:dyDescent="0.25">
      <c r="A53" s="222"/>
      <c r="B53" s="401">
        <v>3</v>
      </c>
      <c r="C53" s="232">
        <v>0</v>
      </c>
      <c r="D53" s="232"/>
      <c r="E53" s="232"/>
      <c r="F53" s="232"/>
      <c r="G53" s="232"/>
      <c r="H53" s="232"/>
      <c r="I53" s="232"/>
      <c r="J53" s="232"/>
      <c r="K53" s="232"/>
      <c r="L53" s="232"/>
      <c r="M53" s="251"/>
      <c r="N53" s="251"/>
      <c r="O53" s="251"/>
    </row>
    <row r="54" spans="1:15" s="221" customFormat="1" x14ac:dyDescent="0.25">
      <c r="A54" s="222"/>
      <c r="B54" s="401">
        <v>4</v>
      </c>
      <c r="C54" s="232">
        <v>4</v>
      </c>
      <c r="D54" s="232">
        <v>4</v>
      </c>
      <c r="E54" s="232"/>
      <c r="F54" s="232"/>
      <c r="G54" s="232"/>
      <c r="H54" s="232"/>
      <c r="I54" s="232"/>
      <c r="J54" s="232"/>
      <c r="K54" s="232"/>
      <c r="L54" s="232"/>
      <c r="M54" s="251"/>
      <c r="N54" s="251"/>
      <c r="O54" s="251"/>
    </row>
    <row r="55" spans="1:15" s="221" customFormat="1" x14ac:dyDescent="0.25">
      <c r="A55" s="222"/>
      <c r="B55" s="401">
        <v>5</v>
      </c>
      <c r="C55" s="232">
        <v>2</v>
      </c>
      <c r="D55" s="232">
        <v>2</v>
      </c>
      <c r="E55" s="232"/>
      <c r="F55" s="232"/>
      <c r="G55" s="232"/>
      <c r="H55" s="232"/>
      <c r="I55" s="232"/>
      <c r="J55" s="232"/>
      <c r="K55" s="232"/>
      <c r="L55" s="232"/>
      <c r="M55" s="251"/>
      <c r="N55" s="251"/>
      <c r="O55" s="251"/>
    </row>
    <row r="56" spans="1:15" s="221" customFormat="1" x14ac:dyDescent="0.25">
      <c r="A56" s="266"/>
      <c r="B56" s="401">
        <v>6</v>
      </c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51"/>
      <c r="N56" s="251"/>
      <c r="O56" s="251"/>
    </row>
    <row r="57" spans="1:15" s="221" customFormat="1" ht="15.75" thickBot="1" x14ac:dyDescent="0.3">
      <c r="A57" s="227"/>
      <c r="B57" s="404" t="s">
        <v>35</v>
      </c>
      <c r="C57" s="235">
        <f>+SUM(C51:C56)</f>
        <v>10</v>
      </c>
      <c r="D57" s="235">
        <f t="shared" ref="D57:L57" si="4">+SUM(D51:D56)</f>
        <v>9</v>
      </c>
      <c r="E57" s="235">
        <f t="shared" si="4"/>
        <v>0</v>
      </c>
      <c r="F57" s="235">
        <f t="shared" si="4"/>
        <v>0</v>
      </c>
      <c r="G57" s="235">
        <f t="shared" si="4"/>
        <v>1</v>
      </c>
      <c r="H57" s="235">
        <f t="shared" si="4"/>
        <v>0</v>
      </c>
      <c r="I57" s="235">
        <f t="shared" si="4"/>
        <v>0</v>
      </c>
      <c r="J57" s="235">
        <f t="shared" si="4"/>
        <v>0</v>
      </c>
      <c r="K57" s="235">
        <f t="shared" si="4"/>
        <v>0</v>
      </c>
      <c r="L57" s="235">
        <f t="shared" si="4"/>
        <v>0</v>
      </c>
      <c r="M57" s="251"/>
      <c r="N57" s="251"/>
      <c r="O57" s="251"/>
    </row>
    <row r="58" spans="1:15" s="221" customFormat="1" x14ac:dyDescent="0.25">
      <c r="A58" s="425" t="s">
        <v>52</v>
      </c>
      <c r="B58" s="426">
        <v>1</v>
      </c>
      <c r="C58" s="427">
        <f>C37+C44+C51</f>
        <v>3</v>
      </c>
      <c r="D58" s="427">
        <f t="shared" ref="D58:L58" si="5">D37+D44+D51</f>
        <v>2</v>
      </c>
      <c r="E58" s="427">
        <f t="shared" si="5"/>
        <v>0</v>
      </c>
      <c r="F58" s="427">
        <f t="shared" si="5"/>
        <v>0</v>
      </c>
      <c r="G58" s="427">
        <f t="shared" si="5"/>
        <v>1</v>
      </c>
      <c r="H58" s="427">
        <f t="shared" si="5"/>
        <v>0</v>
      </c>
      <c r="I58" s="427">
        <f t="shared" si="5"/>
        <v>0</v>
      </c>
      <c r="J58" s="427">
        <f t="shared" si="5"/>
        <v>0</v>
      </c>
      <c r="K58" s="427">
        <f t="shared" si="5"/>
        <v>0</v>
      </c>
      <c r="L58" s="427">
        <f t="shared" si="5"/>
        <v>0</v>
      </c>
      <c r="M58" s="251"/>
      <c r="N58" s="251"/>
      <c r="O58" s="251"/>
    </row>
    <row r="59" spans="1:15" s="221" customFormat="1" x14ac:dyDescent="0.25">
      <c r="A59" s="428"/>
      <c r="B59" s="409">
        <v>2</v>
      </c>
      <c r="C59" s="429">
        <f t="shared" ref="C59:L63" si="6">C38+C45+C52</f>
        <v>5</v>
      </c>
      <c r="D59" s="430">
        <f t="shared" si="6"/>
        <v>5</v>
      </c>
      <c r="E59" s="430">
        <f t="shared" si="6"/>
        <v>0</v>
      </c>
      <c r="F59" s="430">
        <f t="shared" si="6"/>
        <v>0</v>
      </c>
      <c r="G59" s="430">
        <f t="shared" si="6"/>
        <v>0</v>
      </c>
      <c r="H59" s="430">
        <f t="shared" si="6"/>
        <v>0</v>
      </c>
      <c r="I59" s="430">
        <f t="shared" si="6"/>
        <v>0</v>
      </c>
      <c r="J59" s="430">
        <f t="shared" si="6"/>
        <v>0</v>
      </c>
      <c r="K59" s="430">
        <f t="shared" si="6"/>
        <v>0</v>
      </c>
      <c r="L59" s="431">
        <f t="shared" si="6"/>
        <v>0</v>
      </c>
      <c r="M59" s="251"/>
      <c r="N59" s="251"/>
      <c r="O59" s="251"/>
    </row>
    <row r="60" spans="1:15" s="221" customFormat="1" x14ac:dyDescent="0.25">
      <c r="A60" s="428"/>
      <c r="B60" s="409">
        <v>3</v>
      </c>
      <c r="C60" s="429">
        <f t="shared" si="6"/>
        <v>2</v>
      </c>
      <c r="D60" s="430">
        <f t="shared" si="6"/>
        <v>2</v>
      </c>
      <c r="E60" s="430">
        <f t="shared" si="6"/>
        <v>0</v>
      </c>
      <c r="F60" s="430">
        <f t="shared" si="6"/>
        <v>0</v>
      </c>
      <c r="G60" s="430">
        <f t="shared" si="6"/>
        <v>0</v>
      </c>
      <c r="H60" s="430">
        <f t="shared" si="6"/>
        <v>0</v>
      </c>
      <c r="I60" s="430">
        <f t="shared" si="6"/>
        <v>0</v>
      </c>
      <c r="J60" s="430">
        <f t="shared" si="6"/>
        <v>0</v>
      </c>
      <c r="K60" s="430">
        <f t="shared" si="6"/>
        <v>0</v>
      </c>
      <c r="L60" s="431">
        <f t="shared" si="6"/>
        <v>0</v>
      </c>
      <c r="M60" s="251"/>
      <c r="N60" s="251"/>
      <c r="O60" s="251"/>
    </row>
    <row r="61" spans="1:15" s="221" customFormat="1" x14ac:dyDescent="0.25">
      <c r="A61" s="428"/>
      <c r="B61" s="409">
        <v>4</v>
      </c>
      <c r="C61" s="429">
        <f t="shared" si="6"/>
        <v>5</v>
      </c>
      <c r="D61" s="430">
        <f t="shared" si="6"/>
        <v>4</v>
      </c>
      <c r="E61" s="430">
        <f t="shared" si="6"/>
        <v>0</v>
      </c>
      <c r="F61" s="430">
        <f t="shared" si="6"/>
        <v>0</v>
      </c>
      <c r="G61" s="430">
        <f t="shared" si="6"/>
        <v>0</v>
      </c>
      <c r="H61" s="430">
        <f t="shared" si="6"/>
        <v>0</v>
      </c>
      <c r="I61" s="430">
        <f t="shared" si="6"/>
        <v>0</v>
      </c>
      <c r="J61" s="430">
        <f t="shared" si="6"/>
        <v>0</v>
      </c>
      <c r="K61" s="430">
        <f t="shared" si="6"/>
        <v>0</v>
      </c>
      <c r="L61" s="431">
        <f t="shared" si="6"/>
        <v>1</v>
      </c>
      <c r="M61" s="251"/>
      <c r="N61" s="251"/>
      <c r="O61" s="251"/>
    </row>
    <row r="62" spans="1:15" s="221" customFormat="1" x14ac:dyDescent="0.25">
      <c r="A62" s="428"/>
      <c r="B62" s="409">
        <v>5</v>
      </c>
      <c r="C62" s="429">
        <f t="shared" si="6"/>
        <v>3</v>
      </c>
      <c r="D62" s="430">
        <f t="shared" si="6"/>
        <v>3</v>
      </c>
      <c r="E62" s="430">
        <f t="shared" si="6"/>
        <v>0</v>
      </c>
      <c r="F62" s="430">
        <f t="shared" si="6"/>
        <v>0</v>
      </c>
      <c r="G62" s="430">
        <f t="shared" si="6"/>
        <v>0</v>
      </c>
      <c r="H62" s="430">
        <f t="shared" si="6"/>
        <v>0</v>
      </c>
      <c r="I62" s="430">
        <f t="shared" si="6"/>
        <v>0</v>
      </c>
      <c r="J62" s="430">
        <f t="shared" si="6"/>
        <v>0</v>
      </c>
      <c r="K62" s="430">
        <f t="shared" si="6"/>
        <v>0</v>
      </c>
      <c r="L62" s="431">
        <f t="shared" si="6"/>
        <v>0</v>
      </c>
      <c r="M62" s="251"/>
      <c r="N62" s="251"/>
      <c r="O62" s="251"/>
    </row>
    <row r="63" spans="1:15" s="221" customFormat="1" x14ac:dyDescent="0.25">
      <c r="A63" s="432"/>
      <c r="B63" s="409">
        <v>6</v>
      </c>
      <c r="C63" s="433">
        <f t="shared" si="6"/>
        <v>1</v>
      </c>
      <c r="D63" s="434">
        <f t="shared" si="6"/>
        <v>0</v>
      </c>
      <c r="E63" s="434">
        <f t="shared" si="6"/>
        <v>1</v>
      </c>
      <c r="F63" s="434">
        <f t="shared" si="6"/>
        <v>0</v>
      </c>
      <c r="G63" s="434">
        <f t="shared" si="6"/>
        <v>0</v>
      </c>
      <c r="H63" s="434">
        <f t="shared" si="6"/>
        <v>0</v>
      </c>
      <c r="I63" s="434">
        <f t="shared" si="6"/>
        <v>0</v>
      </c>
      <c r="J63" s="434">
        <f t="shared" si="6"/>
        <v>0</v>
      </c>
      <c r="K63" s="434">
        <f t="shared" si="6"/>
        <v>0</v>
      </c>
      <c r="L63" s="435">
        <f t="shared" si="6"/>
        <v>0</v>
      </c>
      <c r="M63" s="251"/>
      <c r="N63" s="251"/>
      <c r="O63" s="251"/>
    </row>
    <row r="64" spans="1:15" s="221" customFormat="1" ht="15.75" thickBot="1" x14ac:dyDescent="0.3">
      <c r="A64" s="436"/>
      <c r="B64" s="420" t="s">
        <v>35</v>
      </c>
      <c r="C64" s="437">
        <f>SUM(C58:C63)</f>
        <v>19</v>
      </c>
      <c r="D64" s="437">
        <f t="shared" ref="D64:L64" si="7">SUM(D58:D63)</f>
        <v>16</v>
      </c>
      <c r="E64" s="437">
        <f t="shared" si="7"/>
        <v>1</v>
      </c>
      <c r="F64" s="437">
        <f t="shared" si="7"/>
        <v>0</v>
      </c>
      <c r="G64" s="437">
        <f t="shared" si="7"/>
        <v>1</v>
      </c>
      <c r="H64" s="437">
        <f t="shared" si="7"/>
        <v>0</v>
      </c>
      <c r="I64" s="437">
        <f t="shared" si="7"/>
        <v>0</v>
      </c>
      <c r="J64" s="437">
        <f t="shared" si="7"/>
        <v>0</v>
      </c>
      <c r="K64" s="437">
        <f t="shared" si="7"/>
        <v>0</v>
      </c>
      <c r="L64" s="437">
        <f t="shared" si="7"/>
        <v>1</v>
      </c>
      <c r="M64" s="251"/>
      <c r="N64" s="251"/>
      <c r="O64" s="251"/>
    </row>
    <row r="65" spans="1:15" s="1" customFormat="1" x14ac:dyDescent="0.25">
      <c r="A65" s="280" t="s">
        <v>53</v>
      </c>
      <c r="B65" s="438">
        <v>1</v>
      </c>
      <c r="C65" s="232">
        <v>1</v>
      </c>
      <c r="D65" s="232">
        <v>1</v>
      </c>
      <c r="E65" s="232"/>
      <c r="F65" s="232"/>
      <c r="G65" s="232"/>
      <c r="H65" s="232"/>
      <c r="I65" s="232"/>
      <c r="J65" s="232"/>
      <c r="K65" s="232"/>
      <c r="L65" s="232"/>
      <c r="M65" s="254"/>
      <c r="N65" s="254"/>
      <c r="O65" s="254"/>
    </row>
    <row r="66" spans="1:15" s="1" customFormat="1" x14ac:dyDescent="0.25">
      <c r="A66" s="282"/>
      <c r="B66" s="439">
        <v>2</v>
      </c>
      <c r="C66" s="232">
        <v>3</v>
      </c>
      <c r="D66" s="232">
        <v>3</v>
      </c>
      <c r="E66" s="232"/>
      <c r="F66" s="232"/>
      <c r="G66" s="232"/>
      <c r="H66" s="232"/>
      <c r="I66" s="232"/>
      <c r="J66" s="232"/>
      <c r="K66" s="232"/>
      <c r="L66" s="232"/>
      <c r="M66" s="254"/>
      <c r="N66" s="254"/>
      <c r="O66" s="254"/>
    </row>
    <row r="67" spans="1:15" s="1" customFormat="1" x14ac:dyDescent="0.25">
      <c r="A67" s="282"/>
      <c r="B67" s="439">
        <v>3</v>
      </c>
      <c r="C67" s="232">
        <v>0</v>
      </c>
      <c r="D67" s="232"/>
      <c r="E67" s="232"/>
      <c r="F67" s="232"/>
      <c r="G67" s="232"/>
      <c r="H67" s="232"/>
      <c r="I67" s="232"/>
      <c r="J67" s="232"/>
      <c r="K67" s="232"/>
      <c r="L67" s="232"/>
      <c r="M67" s="254"/>
      <c r="N67" s="254"/>
      <c r="O67" s="254"/>
    </row>
    <row r="68" spans="1:15" s="1" customFormat="1" x14ac:dyDescent="0.25">
      <c r="A68" s="282"/>
      <c r="B68" s="439">
        <v>4</v>
      </c>
      <c r="C68" s="232">
        <v>1</v>
      </c>
      <c r="D68" s="232">
        <v>1</v>
      </c>
      <c r="E68" s="232"/>
      <c r="F68" s="232"/>
      <c r="G68" s="232"/>
      <c r="H68" s="232"/>
      <c r="I68" s="232"/>
      <c r="J68" s="232"/>
      <c r="K68" s="232"/>
      <c r="L68" s="232"/>
      <c r="M68" s="254"/>
      <c r="N68" s="254"/>
      <c r="O68" s="254"/>
    </row>
    <row r="69" spans="1:15" s="1" customFormat="1" x14ac:dyDescent="0.25">
      <c r="A69" s="282"/>
      <c r="B69" s="439">
        <v>5</v>
      </c>
      <c r="C69" s="232"/>
      <c r="D69" s="232"/>
      <c r="E69" s="232">
        <v>0</v>
      </c>
      <c r="F69" s="232">
        <v>0</v>
      </c>
      <c r="G69" s="232">
        <v>0</v>
      </c>
      <c r="H69" s="232">
        <v>0</v>
      </c>
      <c r="I69" s="232">
        <v>0</v>
      </c>
      <c r="J69" s="232">
        <v>0</v>
      </c>
      <c r="K69" s="232">
        <v>0</v>
      </c>
      <c r="L69" s="232"/>
      <c r="M69" s="254"/>
      <c r="N69" s="254"/>
      <c r="O69" s="254"/>
    </row>
    <row r="70" spans="1:15" s="1" customFormat="1" x14ac:dyDescent="0.25">
      <c r="A70" s="297"/>
      <c r="B70" s="439">
        <v>6</v>
      </c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54"/>
      <c r="N70" s="254"/>
      <c r="O70" s="254"/>
    </row>
    <row r="71" spans="1:15" s="1" customFormat="1" ht="15.75" thickBot="1" x14ac:dyDescent="0.3">
      <c r="A71" s="284"/>
      <c r="B71" s="440" t="s">
        <v>35</v>
      </c>
      <c r="C71" s="441">
        <v>5</v>
      </c>
      <c r="D71" s="441">
        <v>5</v>
      </c>
      <c r="E71" s="441"/>
      <c r="F71" s="441"/>
      <c r="G71" s="441"/>
      <c r="H71" s="441"/>
      <c r="I71" s="441"/>
      <c r="J71" s="441"/>
      <c r="K71" s="441"/>
      <c r="L71" s="441"/>
      <c r="M71" s="254"/>
      <c r="N71" s="254"/>
      <c r="O71" s="254"/>
    </row>
    <row r="72" spans="1:15" s="1" customFormat="1" x14ac:dyDescent="0.25">
      <c r="A72" s="280" t="s">
        <v>56</v>
      </c>
      <c r="B72" s="438">
        <v>1</v>
      </c>
      <c r="C72" s="232">
        <v>27</v>
      </c>
      <c r="D72" s="232"/>
      <c r="E72" s="232">
        <v>2</v>
      </c>
      <c r="F72" s="232"/>
      <c r="G72" s="232"/>
      <c r="H72" s="232"/>
      <c r="I72" s="232"/>
      <c r="J72" s="232"/>
      <c r="K72" s="232">
        <v>25</v>
      </c>
      <c r="L72" s="232"/>
      <c r="M72" s="254"/>
      <c r="N72" s="254"/>
      <c r="O72" s="254"/>
    </row>
    <row r="73" spans="1:15" s="1" customFormat="1" x14ac:dyDescent="0.25">
      <c r="A73" s="282"/>
      <c r="B73" s="439">
        <v>2</v>
      </c>
      <c r="C73" s="232">
        <v>68</v>
      </c>
      <c r="D73" s="232"/>
      <c r="E73" s="232">
        <v>3</v>
      </c>
      <c r="F73" s="232"/>
      <c r="G73" s="232"/>
      <c r="H73" s="232"/>
      <c r="I73" s="232"/>
      <c r="J73" s="232"/>
      <c r="K73" s="232">
        <v>65</v>
      </c>
      <c r="L73" s="232"/>
      <c r="M73" s="254"/>
      <c r="N73" s="254"/>
      <c r="O73" s="254"/>
    </row>
    <row r="74" spans="1:15" s="1" customFormat="1" x14ac:dyDescent="0.25">
      <c r="A74" s="222"/>
      <c r="B74" s="439">
        <v>3</v>
      </c>
      <c r="C74" s="232">
        <v>170</v>
      </c>
      <c r="D74" s="232">
        <v>3</v>
      </c>
      <c r="E74" s="232"/>
      <c r="F74" s="232"/>
      <c r="G74" s="232"/>
      <c r="H74" s="232"/>
      <c r="I74" s="232"/>
      <c r="J74" s="232"/>
      <c r="K74" s="232">
        <v>167</v>
      </c>
      <c r="L74" s="232"/>
      <c r="M74" s="254"/>
      <c r="N74" s="254"/>
      <c r="O74" s="254"/>
    </row>
    <row r="75" spans="1:15" s="1" customFormat="1" x14ac:dyDescent="0.25">
      <c r="A75" s="282"/>
      <c r="B75" s="439">
        <v>4</v>
      </c>
      <c r="C75" s="232">
        <v>3</v>
      </c>
      <c r="D75" s="232">
        <v>3</v>
      </c>
      <c r="E75" s="232"/>
      <c r="F75" s="232"/>
      <c r="G75" s="232"/>
      <c r="H75" s="232"/>
      <c r="I75" s="232"/>
      <c r="J75" s="232"/>
      <c r="K75" s="232"/>
      <c r="L75" s="232"/>
      <c r="M75" s="254"/>
      <c r="N75" s="254"/>
      <c r="O75" s="254"/>
    </row>
    <row r="76" spans="1:15" s="1" customFormat="1" x14ac:dyDescent="0.25">
      <c r="A76" s="282"/>
      <c r="B76" s="439">
        <v>5</v>
      </c>
      <c r="C76" s="232">
        <v>7</v>
      </c>
      <c r="D76" s="232">
        <v>7</v>
      </c>
      <c r="E76" s="232"/>
      <c r="F76" s="232"/>
      <c r="G76" s="232"/>
      <c r="H76" s="232"/>
      <c r="I76" s="232"/>
      <c r="J76" s="232"/>
      <c r="K76" s="232"/>
      <c r="L76" s="232"/>
      <c r="M76" s="254"/>
      <c r="N76" s="254"/>
      <c r="O76" s="254"/>
    </row>
    <row r="77" spans="1:15" s="1" customFormat="1" x14ac:dyDescent="0.25">
      <c r="A77" s="297"/>
      <c r="B77" s="439">
        <v>6</v>
      </c>
      <c r="C77" s="232"/>
      <c r="D77" s="232"/>
      <c r="E77" s="232"/>
      <c r="F77" s="232"/>
      <c r="G77" s="232"/>
      <c r="H77" s="232"/>
      <c r="I77" s="232"/>
      <c r="J77" s="232"/>
      <c r="K77" s="232"/>
      <c r="L77" s="232"/>
      <c r="M77" s="254"/>
      <c r="N77" s="254"/>
      <c r="O77" s="254"/>
    </row>
    <row r="78" spans="1:15" s="1" customFormat="1" ht="15.75" thickBot="1" x14ac:dyDescent="0.3">
      <c r="A78" s="284"/>
      <c r="B78" s="440" t="s">
        <v>35</v>
      </c>
      <c r="C78" s="242">
        <v>275</v>
      </c>
      <c r="D78" s="242">
        <v>13</v>
      </c>
      <c r="E78" s="242">
        <v>5</v>
      </c>
      <c r="F78" s="442"/>
      <c r="G78" s="442"/>
      <c r="H78" s="442"/>
      <c r="I78" s="442"/>
      <c r="J78" s="442"/>
      <c r="K78" s="242">
        <v>257</v>
      </c>
      <c r="L78" s="442"/>
      <c r="M78" s="254"/>
      <c r="N78" s="254"/>
      <c r="O78" s="254"/>
    </row>
    <row r="79" spans="1:15" s="1" customFormat="1" ht="15.75" x14ac:dyDescent="0.25">
      <c r="A79" s="280" t="s">
        <v>57</v>
      </c>
      <c r="B79" s="443">
        <v>1</v>
      </c>
      <c r="C79" s="217">
        <v>4</v>
      </c>
      <c r="D79" s="290"/>
      <c r="E79" s="290"/>
      <c r="F79" s="290"/>
      <c r="G79" s="290"/>
      <c r="H79" s="290"/>
      <c r="I79" s="290"/>
      <c r="J79" s="290">
        <v>4</v>
      </c>
      <c r="K79" s="290"/>
      <c r="L79" s="291"/>
      <c r="M79" s="306"/>
      <c r="N79" s="306"/>
      <c r="O79" s="306"/>
    </row>
    <row r="80" spans="1:15" s="1" customFormat="1" ht="15.75" x14ac:dyDescent="0.25">
      <c r="A80" s="282"/>
      <c r="B80" s="444">
        <v>2</v>
      </c>
      <c r="C80" s="293">
        <v>6</v>
      </c>
      <c r="D80" s="225"/>
      <c r="E80" s="225"/>
      <c r="F80" s="225"/>
      <c r="G80" s="225"/>
      <c r="H80" s="225"/>
      <c r="I80" s="225"/>
      <c r="J80" s="225">
        <v>6</v>
      </c>
      <c r="K80" s="225"/>
      <c r="L80" s="302"/>
      <c r="M80" s="306"/>
      <c r="N80" s="306"/>
      <c r="O80" s="306"/>
    </row>
    <row r="81" spans="1:15" s="1" customFormat="1" ht="15.75" x14ac:dyDescent="0.25">
      <c r="A81" s="282"/>
      <c r="B81" s="444">
        <v>3</v>
      </c>
      <c r="C81" s="293">
        <v>0</v>
      </c>
      <c r="D81" s="445"/>
      <c r="E81" s="445"/>
      <c r="F81" s="445"/>
      <c r="G81" s="445"/>
      <c r="H81" s="445"/>
      <c r="I81" s="445"/>
      <c r="J81" s="445"/>
      <c r="K81" s="445"/>
      <c r="L81" s="446"/>
      <c r="M81" s="306"/>
      <c r="N81" s="306"/>
      <c r="O81" s="306"/>
    </row>
    <row r="82" spans="1:15" s="1" customFormat="1" ht="15.75" x14ac:dyDescent="0.25">
      <c r="A82" s="282"/>
      <c r="B82" s="444">
        <v>4</v>
      </c>
      <c r="C82" s="293">
        <v>0</v>
      </c>
      <c r="D82" s="445"/>
      <c r="E82" s="445"/>
      <c r="F82" s="445"/>
      <c r="G82" s="445"/>
      <c r="H82" s="445"/>
      <c r="I82" s="445"/>
      <c r="J82" s="445"/>
      <c r="K82" s="445"/>
      <c r="L82" s="446"/>
      <c r="M82" s="306"/>
      <c r="N82" s="306"/>
      <c r="O82" s="306"/>
    </row>
    <row r="83" spans="1:15" s="1" customFormat="1" ht="15.75" x14ac:dyDescent="0.25">
      <c r="A83" s="282"/>
      <c r="B83" s="444">
        <v>5</v>
      </c>
      <c r="C83" s="293">
        <v>1</v>
      </c>
      <c r="D83" s="445">
        <v>1</v>
      </c>
      <c r="E83" s="445">
        <v>0</v>
      </c>
      <c r="F83" s="445"/>
      <c r="G83" s="445"/>
      <c r="H83" s="445"/>
      <c r="I83" s="445"/>
      <c r="J83" s="445"/>
      <c r="K83" s="445"/>
      <c r="L83" s="446"/>
      <c r="M83" s="306"/>
      <c r="N83" s="306"/>
      <c r="O83" s="306"/>
    </row>
    <row r="84" spans="1:15" s="1" customFormat="1" ht="15.75" x14ac:dyDescent="0.25">
      <c r="A84" s="297"/>
      <c r="B84" s="444">
        <v>6</v>
      </c>
      <c r="C84" s="293"/>
      <c r="D84" s="445"/>
      <c r="E84" s="445"/>
      <c r="F84" s="445"/>
      <c r="G84" s="445"/>
      <c r="H84" s="445"/>
      <c r="I84" s="445"/>
      <c r="J84" s="445"/>
      <c r="K84" s="445">
        <v>0</v>
      </c>
      <c r="L84" s="446"/>
      <c r="M84" s="306"/>
      <c r="N84" s="306"/>
      <c r="O84" s="306"/>
    </row>
    <row r="85" spans="1:15" s="1" customFormat="1" ht="16.5" thickBot="1" x14ac:dyDescent="0.3">
      <c r="A85" s="284"/>
      <c r="B85" s="447" t="s">
        <v>35</v>
      </c>
      <c r="C85" s="448">
        <v>11</v>
      </c>
      <c r="D85" s="449">
        <v>1</v>
      </c>
      <c r="E85" s="449"/>
      <c r="F85" s="449"/>
      <c r="G85" s="449"/>
      <c r="H85" s="449"/>
      <c r="I85" s="449"/>
      <c r="J85" s="449">
        <v>10</v>
      </c>
      <c r="K85" s="449"/>
      <c r="L85" s="450"/>
      <c r="M85" s="306"/>
      <c r="N85" s="306"/>
      <c r="O85" s="306"/>
    </row>
    <row r="86" spans="1:15" s="1" customFormat="1" x14ac:dyDescent="0.25">
      <c r="A86" s="280" t="s">
        <v>59</v>
      </c>
      <c r="B86" s="438">
        <v>1</v>
      </c>
      <c r="C86" s="224">
        <v>2</v>
      </c>
      <c r="D86" s="232">
        <v>2</v>
      </c>
      <c r="E86" s="232"/>
      <c r="F86" s="232"/>
      <c r="G86" s="232"/>
      <c r="H86" s="232"/>
      <c r="I86" s="232"/>
      <c r="J86" s="232"/>
      <c r="K86" s="232"/>
      <c r="L86" s="237"/>
      <c r="M86" s="254"/>
      <c r="N86" s="254"/>
      <c r="O86" s="254"/>
    </row>
    <row r="87" spans="1:15" s="1" customFormat="1" x14ac:dyDescent="0.25">
      <c r="A87" s="286"/>
      <c r="B87" s="439">
        <v>2</v>
      </c>
      <c r="C87" s="224">
        <v>0</v>
      </c>
      <c r="D87" s="232"/>
      <c r="E87" s="232"/>
      <c r="F87" s="232"/>
      <c r="G87" s="232"/>
      <c r="H87" s="232"/>
      <c r="I87" s="232"/>
      <c r="J87" s="232"/>
      <c r="K87" s="232"/>
      <c r="L87" s="237"/>
      <c r="M87" s="254"/>
      <c r="N87" s="254"/>
      <c r="O87" s="254"/>
    </row>
    <row r="88" spans="1:15" s="1" customFormat="1" x14ac:dyDescent="0.25">
      <c r="A88" s="282"/>
      <c r="B88" s="439">
        <v>3</v>
      </c>
      <c r="C88" s="224">
        <v>0</v>
      </c>
      <c r="D88" s="232"/>
      <c r="E88" s="232"/>
      <c r="F88" s="232"/>
      <c r="G88" s="232"/>
      <c r="H88" s="232"/>
      <c r="I88" s="232"/>
      <c r="J88" s="232"/>
      <c r="K88" s="232"/>
      <c r="L88" s="237"/>
      <c r="M88" s="254"/>
      <c r="N88" s="254"/>
      <c r="O88" s="254"/>
    </row>
    <row r="89" spans="1:15" s="1" customFormat="1" x14ac:dyDescent="0.25">
      <c r="A89" s="286"/>
      <c r="B89" s="439">
        <v>4</v>
      </c>
      <c r="C89" s="224">
        <v>0</v>
      </c>
      <c r="D89" s="232"/>
      <c r="E89" s="232"/>
      <c r="F89" s="232"/>
      <c r="G89" s="232"/>
      <c r="H89" s="232"/>
      <c r="I89" s="232"/>
      <c r="J89" s="232"/>
      <c r="K89" s="232"/>
      <c r="L89" s="237"/>
      <c r="M89" s="254"/>
      <c r="N89" s="254"/>
      <c r="O89" s="254"/>
    </row>
    <row r="90" spans="1:15" s="1" customFormat="1" x14ac:dyDescent="0.25">
      <c r="A90" s="286"/>
      <c r="B90" s="439">
        <v>5</v>
      </c>
      <c r="C90" s="224">
        <v>0</v>
      </c>
      <c r="D90" s="232"/>
      <c r="E90" s="232"/>
      <c r="F90" s="232"/>
      <c r="G90" s="232"/>
      <c r="H90" s="232"/>
      <c r="I90" s="232"/>
      <c r="J90" s="232"/>
      <c r="K90" s="232"/>
      <c r="L90" s="237"/>
      <c r="M90" s="254"/>
      <c r="N90" s="254"/>
      <c r="O90" s="254"/>
    </row>
    <row r="91" spans="1:15" s="1" customFormat="1" x14ac:dyDescent="0.25">
      <c r="A91" s="451"/>
      <c r="B91" s="439">
        <v>6</v>
      </c>
      <c r="C91" s="224"/>
      <c r="D91" s="232"/>
      <c r="E91" s="232">
        <v>0</v>
      </c>
      <c r="F91" s="232">
        <v>0</v>
      </c>
      <c r="G91" s="232">
        <v>0</v>
      </c>
      <c r="H91" s="232">
        <v>0</v>
      </c>
      <c r="I91" s="232">
        <v>0</v>
      </c>
      <c r="J91" s="232">
        <v>0</v>
      </c>
      <c r="K91" s="232">
        <v>0</v>
      </c>
      <c r="L91" s="237"/>
      <c r="M91" s="254"/>
      <c r="N91" s="254"/>
      <c r="O91" s="254"/>
    </row>
    <row r="92" spans="1:15" s="1" customFormat="1" ht="15.75" thickBot="1" x14ac:dyDescent="0.3">
      <c r="A92" s="297"/>
      <c r="B92" s="452" t="s">
        <v>35</v>
      </c>
      <c r="C92" s="453">
        <v>2</v>
      </c>
      <c r="D92" s="343">
        <v>2</v>
      </c>
      <c r="E92" s="343"/>
      <c r="F92" s="343"/>
      <c r="G92" s="343"/>
      <c r="H92" s="343"/>
      <c r="I92" s="343"/>
      <c r="J92" s="343"/>
      <c r="K92" s="343"/>
      <c r="L92" s="454"/>
      <c r="M92" s="254"/>
      <c r="N92" s="254"/>
      <c r="O92" s="254"/>
    </row>
    <row r="93" spans="1:15" s="1" customFormat="1" x14ac:dyDescent="0.25">
      <c r="A93" s="455" t="s">
        <v>101</v>
      </c>
      <c r="B93" s="438">
        <v>1</v>
      </c>
      <c r="C93" s="456">
        <v>0</v>
      </c>
      <c r="D93" s="457"/>
      <c r="E93" s="457"/>
      <c r="F93" s="457"/>
      <c r="G93" s="457"/>
      <c r="H93" s="457"/>
      <c r="I93" s="457"/>
      <c r="J93" s="457"/>
      <c r="K93" s="457"/>
      <c r="L93" s="458"/>
      <c r="M93" s="254"/>
      <c r="N93" s="254"/>
      <c r="O93" s="254"/>
    </row>
    <row r="94" spans="1:15" s="1" customFormat="1" x14ac:dyDescent="0.25">
      <c r="A94" s="282"/>
      <c r="B94" s="439">
        <v>2</v>
      </c>
      <c r="C94" s="459">
        <v>61</v>
      </c>
      <c r="D94" s="327"/>
      <c r="E94" s="327"/>
      <c r="F94" s="327"/>
      <c r="G94" s="327"/>
      <c r="H94" s="327"/>
      <c r="I94" s="327"/>
      <c r="J94" s="327"/>
      <c r="K94" s="327">
        <v>61</v>
      </c>
      <c r="L94" s="460"/>
      <c r="M94" s="254"/>
      <c r="N94" s="254"/>
      <c r="O94" s="254"/>
    </row>
    <row r="95" spans="1:15" s="1" customFormat="1" x14ac:dyDescent="0.25">
      <c r="A95" s="282"/>
      <c r="B95" s="439">
        <v>3</v>
      </c>
      <c r="C95" s="459">
        <v>11</v>
      </c>
      <c r="D95" s="327"/>
      <c r="E95" s="327"/>
      <c r="F95" s="327"/>
      <c r="G95" s="327"/>
      <c r="H95" s="327"/>
      <c r="I95" s="327"/>
      <c r="J95" s="327"/>
      <c r="K95" s="327">
        <v>11</v>
      </c>
      <c r="L95" s="460"/>
      <c r="M95" s="254"/>
      <c r="N95" s="254"/>
      <c r="O95" s="254"/>
    </row>
    <row r="96" spans="1:15" s="1" customFormat="1" x14ac:dyDescent="0.25">
      <c r="A96" s="282"/>
      <c r="B96" s="439">
        <v>4</v>
      </c>
      <c r="C96" s="459">
        <v>0</v>
      </c>
      <c r="D96" s="327"/>
      <c r="E96" s="327"/>
      <c r="F96" s="327"/>
      <c r="G96" s="327"/>
      <c r="H96" s="327"/>
      <c r="I96" s="327"/>
      <c r="J96" s="327"/>
      <c r="K96" s="327"/>
      <c r="L96" s="460"/>
      <c r="M96" s="254"/>
      <c r="N96" s="254"/>
      <c r="O96" s="254"/>
    </row>
    <row r="97" spans="1:15" s="1" customFormat="1" x14ac:dyDescent="0.25">
      <c r="A97" s="282"/>
      <c r="B97" s="439">
        <v>5</v>
      </c>
      <c r="C97" s="459">
        <v>0</v>
      </c>
      <c r="D97" s="327"/>
      <c r="E97" s="327"/>
      <c r="F97" s="327"/>
      <c r="G97" s="327"/>
      <c r="H97" s="327"/>
      <c r="I97" s="327"/>
      <c r="J97" s="327"/>
      <c r="K97" s="327"/>
      <c r="L97" s="460"/>
      <c r="M97" s="254"/>
      <c r="N97" s="254"/>
      <c r="O97" s="254"/>
    </row>
    <row r="98" spans="1:15" s="1" customFormat="1" x14ac:dyDescent="0.25">
      <c r="A98" s="282"/>
      <c r="B98" s="439">
        <v>6</v>
      </c>
      <c r="C98" s="459">
        <v>49</v>
      </c>
      <c r="D98" s="327"/>
      <c r="E98" s="327"/>
      <c r="F98" s="327"/>
      <c r="G98" s="327"/>
      <c r="H98" s="327"/>
      <c r="I98" s="327"/>
      <c r="J98" s="327"/>
      <c r="K98" s="327">
        <v>49</v>
      </c>
      <c r="L98" s="460"/>
      <c r="M98" s="254"/>
      <c r="N98" s="254"/>
      <c r="O98" s="254"/>
    </row>
    <row r="99" spans="1:15" s="1" customFormat="1" ht="15.75" thickBot="1" x14ac:dyDescent="0.3">
      <c r="A99" s="284"/>
      <c r="B99" s="440" t="s">
        <v>35</v>
      </c>
      <c r="C99" s="441">
        <v>121</v>
      </c>
      <c r="D99" s="461">
        <v>0</v>
      </c>
      <c r="E99" s="461">
        <v>0</v>
      </c>
      <c r="F99" s="461">
        <v>0</v>
      </c>
      <c r="G99" s="461">
        <v>0</v>
      </c>
      <c r="H99" s="461">
        <v>0</v>
      </c>
      <c r="I99" s="461">
        <v>0</v>
      </c>
      <c r="J99" s="461">
        <v>0</v>
      </c>
      <c r="K99" s="461">
        <v>121</v>
      </c>
      <c r="L99" s="462">
        <v>0</v>
      </c>
      <c r="M99" s="254"/>
      <c r="N99" s="254"/>
      <c r="O99" s="254"/>
    </row>
    <row r="100" spans="1:15" s="1" customFormat="1" ht="30" x14ac:dyDescent="0.25">
      <c r="A100" s="463" t="s">
        <v>98</v>
      </c>
      <c r="B100" s="464">
        <v>1</v>
      </c>
      <c r="C100" s="465">
        <v>3</v>
      </c>
      <c r="D100" s="465">
        <v>3</v>
      </c>
      <c r="E100" s="465"/>
      <c r="F100" s="465"/>
      <c r="G100" s="465"/>
      <c r="H100" s="465"/>
      <c r="I100" s="465"/>
      <c r="J100" s="465"/>
      <c r="K100" s="465"/>
      <c r="L100" s="465"/>
      <c r="M100" s="254"/>
      <c r="N100" s="254"/>
      <c r="O100" s="254"/>
    </row>
    <row r="101" spans="1:15" s="1" customFormat="1" x14ac:dyDescent="0.25">
      <c r="A101" s="466"/>
      <c r="B101" s="439">
        <v>2</v>
      </c>
      <c r="C101" s="467">
        <v>4</v>
      </c>
      <c r="D101" s="294">
        <v>1</v>
      </c>
      <c r="E101" s="294"/>
      <c r="F101" s="294"/>
      <c r="G101" s="294">
        <v>3</v>
      </c>
      <c r="H101" s="294"/>
      <c r="I101" s="294"/>
      <c r="J101" s="294"/>
      <c r="K101" s="294"/>
      <c r="L101" s="468"/>
      <c r="M101" s="254"/>
      <c r="N101" s="254"/>
      <c r="O101" s="254"/>
    </row>
    <row r="102" spans="1:15" s="1" customFormat="1" x14ac:dyDescent="0.25">
      <c r="A102" s="466"/>
      <c r="B102" s="439">
        <v>3</v>
      </c>
      <c r="C102" s="467">
        <v>0</v>
      </c>
      <c r="D102" s="294"/>
      <c r="E102" s="294"/>
      <c r="F102" s="294"/>
      <c r="G102" s="294"/>
      <c r="H102" s="294"/>
      <c r="I102" s="294"/>
      <c r="J102" s="294"/>
      <c r="K102" s="294"/>
      <c r="L102" s="468"/>
      <c r="M102" s="254"/>
      <c r="N102" s="254"/>
      <c r="O102" s="254"/>
    </row>
    <row r="103" spans="1:15" s="1" customFormat="1" x14ac:dyDescent="0.25">
      <c r="A103" s="466"/>
      <c r="B103" s="439">
        <v>4</v>
      </c>
      <c r="C103" s="467">
        <v>0</v>
      </c>
      <c r="D103" s="294"/>
      <c r="E103" s="294"/>
      <c r="F103" s="294"/>
      <c r="G103" s="294"/>
      <c r="H103" s="294"/>
      <c r="I103" s="294"/>
      <c r="J103" s="294"/>
      <c r="K103" s="294"/>
      <c r="L103" s="468"/>
      <c r="M103" s="254"/>
      <c r="N103" s="254"/>
      <c r="O103" s="254"/>
    </row>
    <row r="104" spans="1:15" s="1" customFormat="1" x14ac:dyDescent="0.25">
      <c r="A104" s="466"/>
      <c r="B104" s="439">
        <v>5</v>
      </c>
      <c r="C104" s="467">
        <v>0</v>
      </c>
      <c r="D104" s="294"/>
      <c r="E104" s="294"/>
      <c r="F104" s="294"/>
      <c r="G104" s="294"/>
      <c r="H104" s="294"/>
      <c r="I104" s="294"/>
      <c r="J104" s="294"/>
      <c r="K104" s="294"/>
      <c r="L104" s="468"/>
      <c r="M104" s="254"/>
      <c r="N104" s="254"/>
      <c r="O104" s="254"/>
    </row>
    <row r="105" spans="1:15" s="1" customFormat="1" x14ac:dyDescent="0.25">
      <c r="A105" s="466"/>
      <c r="B105" s="439">
        <v>6</v>
      </c>
      <c r="C105" s="467">
        <v>1</v>
      </c>
      <c r="D105" s="294">
        <v>1</v>
      </c>
      <c r="E105" s="294"/>
      <c r="F105" s="294"/>
      <c r="G105" s="294"/>
      <c r="H105" s="294"/>
      <c r="I105" s="294"/>
      <c r="J105" s="294"/>
      <c r="K105" s="294"/>
      <c r="L105" s="468"/>
      <c r="M105" s="254"/>
      <c r="N105" s="254"/>
      <c r="O105" s="254"/>
    </row>
    <row r="106" spans="1:15" s="1" customFormat="1" ht="15.75" thickBot="1" x14ac:dyDescent="0.3">
      <c r="A106" s="340"/>
      <c r="B106" s="440" t="s">
        <v>35</v>
      </c>
      <c r="C106" s="341">
        <f>+SUM(C100:C105)</f>
        <v>8</v>
      </c>
      <c r="D106" s="341">
        <f t="shared" ref="D106:L106" si="8">+SUM(D100:D105)</f>
        <v>5</v>
      </c>
      <c r="E106" s="341">
        <f t="shared" si="8"/>
        <v>0</v>
      </c>
      <c r="F106" s="341">
        <f t="shared" si="8"/>
        <v>0</v>
      </c>
      <c r="G106" s="341">
        <f t="shared" si="8"/>
        <v>3</v>
      </c>
      <c r="H106" s="341">
        <f t="shared" si="8"/>
        <v>0</v>
      </c>
      <c r="I106" s="341">
        <f t="shared" si="8"/>
        <v>0</v>
      </c>
      <c r="J106" s="341">
        <f t="shared" si="8"/>
        <v>0</v>
      </c>
      <c r="K106" s="341">
        <f t="shared" si="8"/>
        <v>0</v>
      </c>
      <c r="L106" s="341">
        <f t="shared" si="8"/>
        <v>0</v>
      </c>
      <c r="M106" s="254"/>
      <c r="N106" s="254"/>
      <c r="O106" s="254"/>
    </row>
    <row r="107" spans="1:15" s="1" customFormat="1" x14ac:dyDescent="0.25">
      <c r="A107" s="265" t="s">
        <v>70</v>
      </c>
      <c r="B107" s="469">
        <v>1</v>
      </c>
      <c r="C107" s="232">
        <v>12</v>
      </c>
      <c r="D107" s="232">
        <v>0</v>
      </c>
      <c r="E107" s="232">
        <v>4</v>
      </c>
      <c r="F107" s="232">
        <v>0</v>
      </c>
      <c r="G107" s="232">
        <v>1</v>
      </c>
      <c r="H107" s="232">
        <v>7</v>
      </c>
      <c r="I107" s="232">
        <v>0</v>
      </c>
      <c r="J107" s="232">
        <v>0</v>
      </c>
      <c r="K107" s="232">
        <v>0</v>
      </c>
      <c r="L107" s="232">
        <v>0</v>
      </c>
      <c r="M107" s="254"/>
      <c r="N107" s="254"/>
      <c r="O107" s="254"/>
    </row>
    <row r="108" spans="1:15" s="1" customFormat="1" x14ac:dyDescent="0.25">
      <c r="A108" s="222"/>
      <c r="B108" s="439">
        <v>2</v>
      </c>
      <c r="C108" s="232">
        <v>12</v>
      </c>
      <c r="D108" s="232">
        <v>0</v>
      </c>
      <c r="E108" s="232">
        <v>7</v>
      </c>
      <c r="F108" s="232">
        <v>0</v>
      </c>
      <c r="G108" s="232">
        <v>0</v>
      </c>
      <c r="H108" s="232">
        <v>3</v>
      </c>
      <c r="I108" s="232">
        <v>0</v>
      </c>
      <c r="J108" s="232">
        <v>0</v>
      </c>
      <c r="K108" s="232">
        <v>1</v>
      </c>
      <c r="L108" s="232">
        <v>1</v>
      </c>
      <c r="M108" s="254"/>
      <c r="N108" s="254"/>
      <c r="O108" s="254"/>
    </row>
    <row r="109" spans="1:15" s="1" customFormat="1" x14ac:dyDescent="0.25">
      <c r="A109" s="222"/>
      <c r="B109" s="439">
        <v>3</v>
      </c>
      <c r="C109" s="232">
        <v>19</v>
      </c>
      <c r="D109" s="232">
        <v>0</v>
      </c>
      <c r="E109" s="232">
        <v>18</v>
      </c>
      <c r="F109" s="232">
        <v>0</v>
      </c>
      <c r="G109" s="232">
        <v>0</v>
      </c>
      <c r="H109" s="232">
        <v>1</v>
      </c>
      <c r="I109" s="232">
        <v>0</v>
      </c>
      <c r="J109" s="232">
        <v>0</v>
      </c>
      <c r="K109" s="232">
        <v>0</v>
      </c>
      <c r="L109" s="232">
        <v>0</v>
      </c>
      <c r="M109" s="254"/>
      <c r="N109" s="254"/>
      <c r="O109" s="254"/>
    </row>
    <row r="110" spans="1:15" s="1" customFormat="1" x14ac:dyDescent="0.25">
      <c r="A110" s="222"/>
      <c r="B110" s="439">
        <v>4</v>
      </c>
      <c r="C110" s="232">
        <v>52</v>
      </c>
      <c r="D110" s="232">
        <v>0</v>
      </c>
      <c r="E110" s="232">
        <v>33</v>
      </c>
      <c r="F110" s="232">
        <v>0</v>
      </c>
      <c r="G110" s="232">
        <v>0</v>
      </c>
      <c r="H110" s="232">
        <v>19</v>
      </c>
      <c r="I110" s="232">
        <v>0</v>
      </c>
      <c r="J110" s="232">
        <v>0</v>
      </c>
      <c r="K110" s="232">
        <v>0</v>
      </c>
      <c r="L110" s="232">
        <v>0</v>
      </c>
      <c r="M110" s="254"/>
      <c r="N110" s="254"/>
      <c r="O110" s="254"/>
    </row>
    <row r="111" spans="1:15" s="1" customFormat="1" x14ac:dyDescent="0.25">
      <c r="A111" s="222"/>
      <c r="B111" s="439">
        <v>5</v>
      </c>
      <c r="C111" s="232">
        <v>35</v>
      </c>
      <c r="D111" s="232">
        <v>0</v>
      </c>
      <c r="E111" s="232">
        <v>25</v>
      </c>
      <c r="F111" s="232">
        <v>0</v>
      </c>
      <c r="G111" s="232">
        <v>2</v>
      </c>
      <c r="H111" s="232">
        <v>8</v>
      </c>
      <c r="I111" s="232">
        <v>0</v>
      </c>
      <c r="J111" s="232">
        <v>0</v>
      </c>
      <c r="K111" s="232">
        <v>0</v>
      </c>
      <c r="L111" s="232">
        <v>0</v>
      </c>
      <c r="M111" s="254"/>
      <c r="N111" s="254"/>
      <c r="O111" s="254"/>
    </row>
    <row r="112" spans="1:15" s="1" customFormat="1" x14ac:dyDescent="0.25">
      <c r="A112" s="266"/>
      <c r="B112" s="439">
        <v>6</v>
      </c>
      <c r="C112" s="232">
        <v>365</v>
      </c>
      <c r="D112" s="232"/>
      <c r="E112" s="232"/>
      <c r="F112" s="232"/>
      <c r="G112" s="232"/>
      <c r="H112" s="232"/>
      <c r="I112" s="232"/>
      <c r="J112" s="232"/>
      <c r="K112" s="232">
        <v>365</v>
      </c>
      <c r="L112" s="232"/>
      <c r="M112" s="254"/>
      <c r="N112" s="254"/>
      <c r="O112" s="254"/>
    </row>
    <row r="113" spans="1:15" s="1" customFormat="1" ht="15.75" thickBot="1" x14ac:dyDescent="0.3">
      <c r="A113" s="227"/>
      <c r="B113" s="440" t="s">
        <v>35</v>
      </c>
      <c r="C113" s="341">
        <v>130</v>
      </c>
      <c r="D113" s="341">
        <v>0</v>
      </c>
      <c r="E113" s="341">
        <v>87</v>
      </c>
      <c r="F113" s="341">
        <v>0</v>
      </c>
      <c r="G113" s="341">
        <v>3</v>
      </c>
      <c r="H113" s="341">
        <v>38</v>
      </c>
      <c r="I113" s="341">
        <v>0</v>
      </c>
      <c r="J113" s="341">
        <v>0</v>
      </c>
      <c r="K113" s="341">
        <v>366</v>
      </c>
      <c r="L113" s="341">
        <v>1</v>
      </c>
      <c r="M113" s="254"/>
      <c r="N113" s="254"/>
      <c r="O113" s="254"/>
    </row>
    <row r="114" spans="1:15" s="1" customFormat="1" ht="15.75" x14ac:dyDescent="0.25">
      <c r="A114" s="385" t="s">
        <v>72</v>
      </c>
      <c r="B114" s="406">
        <v>1</v>
      </c>
      <c r="C114" s="388">
        <f>+C107+C86+C79+C72+C65+C100</f>
        <v>49</v>
      </c>
      <c r="D114" s="388">
        <f t="shared" ref="D114:L114" si="9">+D107+D86+D79+D72+D65+D100</f>
        <v>6</v>
      </c>
      <c r="E114" s="388">
        <f t="shared" si="9"/>
        <v>6</v>
      </c>
      <c r="F114" s="388">
        <f t="shared" si="9"/>
        <v>0</v>
      </c>
      <c r="G114" s="388">
        <f t="shared" si="9"/>
        <v>1</v>
      </c>
      <c r="H114" s="388">
        <f t="shared" si="9"/>
        <v>7</v>
      </c>
      <c r="I114" s="388">
        <f t="shared" si="9"/>
        <v>0</v>
      </c>
      <c r="J114" s="388">
        <f t="shared" si="9"/>
        <v>4</v>
      </c>
      <c r="K114" s="388">
        <f t="shared" si="9"/>
        <v>25</v>
      </c>
      <c r="L114" s="388">
        <f t="shared" si="9"/>
        <v>0</v>
      </c>
      <c r="M114" s="306"/>
      <c r="N114" s="306"/>
      <c r="O114" s="306"/>
    </row>
    <row r="115" spans="1:15" s="1" customFormat="1" ht="15.75" x14ac:dyDescent="0.25">
      <c r="A115" s="470"/>
      <c r="B115" s="409">
        <v>2</v>
      </c>
      <c r="C115" s="393">
        <f t="shared" ref="C115:L120" si="10">+C108+C87+C80+C73+C66+C101</f>
        <v>93</v>
      </c>
      <c r="D115" s="410">
        <f t="shared" si="10"/>
        <v>4</v>
      </c>
      <c r="E115" s="411">
        <f t="shared" si="10"/>
        <v>10</v>
      </c>
      <c r="F115" s="411">
        <f t="shared" si="10"/>
        <v>0</v>
      </c>
      <c r="G115" s="411">
        <f t="shared" si="10"/>
        <v>3</v>
      </c>
      <c r="H115" s="411">
        <f t="shared" si="10"/>
        <v>3</v>
      </c>
      <c r="I115" s="411">
        <f t="shared" si="10"/>
        <v>0</v>
      </c>
      <c r="J115" s="411">
        <f t="shared" si="10"/>
        <v>6</v>
      </c>
      <c r="K115" s="411">
        <f t="shared" si="10"/>
        <v>66</v>
      </c>
      <c r="L115" s="412">
        <f t="shared" si="10"/>
        <v>1</v>
      </c>
      <c r="M115" s="306"/>
      <c r="N115" s="306"/>
      <c r="O115" s="306"/>
    </row>
    <row r="116" spans="1:15" s="1" customFormat="1" ht="15.75" x14ac:dyDescent="0.25">
      <c r="A116" s="470"/>
      <c r="B116" s="409">
        <v>3</v>
      </c>
      <c r="C116" s="393">
        <f t="shared" si="10"/>
        <v>189</v>
      </c>
      <c r="D116" s="410">
        <f t="shared" si="10"/>
        <v>3</v>
      </c>
      <c r="E116" s="411">
        <f t="shared" si="10"/>
        <v>18</v>
      </c>
      <c r="F116" s="411">
        <f t="shared" si="10"/>
        <v>0</v>
      </c>
      <c r="G116" s="411">
        <f t="shared" si="10"/>
        <v>0</v>
      </c>
      <c r="H116" s="411">
        <f t="shared" si="10"/>
        <v>1</v>
      </c>
      <c r="I116" s="411">
        <f t="shared" si="10"/>
        <v>0</v>
      </c>
      <c r="J116" s="411">
        <f t="shared" si="10"/>
        <v>0</v>
      </c>
      <c r="K116" s="411">
        <f t="shared" si="10"/>
        <v>167</v>
      </c>
      <c r="L116" s="412">
        <f t="shared" si="10"/>
        <v>0</v>
      </c>
      <c r="M116" s="306"/>
      <c r="N116" s="306"/>
      <c r="O116" s="306"/>
    </row>
    <row r="117" spans="1:15" s="1" customFormat="1" ht="15.75" x14ac:dyDescent="0.25">
      <c r="A117" s="470"/>
      <c r="B117" s="409">
        <v>4</v>
      </c>
      <c r="C117" s="393">
        <f t="shared" si="10"/>
        <v>56</v>
      </c>
      <c r="D117" s="410">
        <f t="shared" si="10"/>
        <v>4</v>
      </c>
      <c r="E117" s="411">
        <f t="shared" si="10"/>
        <v>33</v>
      </c>
      <c r="F117" s="411">
        <f t="shared" si="10"/>
        <v>0</v>
      </c>
      <c r="G117" s="411">
        <f t="shared" si="10"/>
        <v>0</v>
      </c>
      <c r="H117" s="411">
        <f t="shared" si="10"/>
        <v>19</v>
      </c>
      <c r="I117" s="411">
        <f t="shared" si="10"/>
        <v>0</v>
      </c>
      <c r="J117" s="411">
        <f t="shared" si="10"/>
        <v>0</v>
      </c>
      <c r="K117" s="411">
        <f t="shared" si="10"/>
        <v>0</v>
      </c>
      <c r="L117" s="412">
        <f t="shared" si="10"/>
        <v>0</v>
      </c>
      <c r="M117" s="306"/>
      <c r="N117" s="306"/>
      <c r="O117" s="306"/>
    </row>
    <row r="118" spans="1:15" s="1" customFormat="1" ht="15.75" x14ac:dyDescent="0.25">
      <c r="A118" s="470"/>
      <c r="B118" s="409">
        <v>5</v>
      </c>
      <c r="C118" s="393">
        <f t="shared" si="10"/>
        <v>43</v>
      </c>
      <c r="D118" s="410">
        <f t="shared" si="10"/>
        <v>8</v>
      </c>
      <c r="E118" s="411">
        <f t="shared" si="10"/>
        <v>25</v>
      </c>
      <c r="F118" s="411">
        <f t="shared" si="10"/>
        <v>0</v>
      </c>
      <c r="G118" s="411">
        <f t="shared" si="10"/>
        <v>2</v>
      </c>
      <c r="H118" s="411">
        <f t="shared" si="10"/>
        <v>8</v>
      </c>
      <c r="I118" s="411">
        <f t="shared" si="10"/>
        <v>0</v>
      </c>
      <c r="J118" s="411">
        <f t="shared" si="10"/>
        <v>0</v>
      </c>
      <c r="K118" s="411">
        <f t="shared" si="10"/>
        <v>0</v>
      </c>
      <c r="L118" s="412">
        <f t="shared" si="10"/>
        <v>0</v>
      </c>
      <c r="M118" s="306"/>
      <c r="N118" s="306"/>
      <c r="O118" s="306"/>
    </row>
    <row r="119" spans="1:15" s="1" customFormat="1" ht="15.75" x14ac:dyDescent="0.25">
      <c r="A119" s="471"/>
      <c r="B119" s="409">
        <v>6</v>
      </c>
      <c r="C119" s="472">
        <f t="shared" si="10"/>
        <v>366</v>
      </c>
      <c r="D119" s="416">
        <f t="shared" si="10"/>
        <v>1</v>
      </c>
      <c r="E119" s="417">
        <f t="shared" si="10"/>
        <v>0</v>
      </c>
      <c r="F119" s="417">
        <f t="shared" si="10"/>
        <v>0</v>
      </c>
      <c r="G119" s="417">
        <f t="shared" si="10"/>
        <v>0</v>
      </c>
      <c r="H119" s="417">
        <f t="shared" si="10"/>
        <v>0</v>
      </c>
      <c r="I119" s="417">
        <f t="shared" si="10"/>
        <v>0</v>
      </c>
      <c r="J119" s="417">
        <f t="shared" si="10"/>
        <v>0</v>
      </c>
      <c r="K119" s="417">
        <f t="shared" si="10"/>
        <v>365</v>
      </c>
      <c r="L119" s="418">
        <f t="shared" si="10"/>
        <v>0</v>
      </c>
      <c r="M119" s="306"/>
      <c r="N119" s="306"/>
      <c r="O119" s="306"/>
    </row>
    <row r="120" spans="1:15" s="1" customFormat="1" ht="16.5" thickBot="1" x14ac:dyDescent="0.3">
      <c r="A120" s="473"/>
      <c r="B120" s="474" t="s">
        <v>35</v>
      </c>
      <c r="C120" s="398">
        <f>+C113+C92+C85+C78+C71+C106</f>
        <v>431</v>
      </c>
      <c r="D120" s="398">
        <f t="shared" si="10"/>
        <v>26</v>
      </c>
      <c r="E120" s="398">
        <f t="shared" si="10"/>
        <v>92</v>
      </c>
      <c r="F120" s="398">
        <f t="shared" si="10"/>
        <v>0</v>
      </c>
      <c r="G120" s="398">
        <f t="shared" si="10"/>
        <v>6</v>
      </c>
      <c r="H120" s="398">
        <f t="shared" si="10"/>
        <v>38</v>
      </c>
      <c r="I120" s="398">
        <f t="shared" si="10"/>
        <v>0</v>
      </c>
      <c r="J120" s="398">
        <f t="shared" si="10"/>
        <v>10</v>
      </c>
      <c r="K120" s="398">
        <f t="shared" si="10"/>
        <v>623</v>
      </c>
      <c r="L120" s="398">
        <f t="shared" si="10"/>
        <v>1</v>
      </c>
      <c r="M120" s="306"/>
      <c r="N120" s="306"/>
      <c r="O120" s="306"/>
    </row>
  </sheetData>
  <mergeCells count="5">
    <mergeCell ref="B4:B7"/>
    <mergeCell ref="C4:K4"/>
    <mergeCell ref="L4:L7"/>
    <mergeCell ref="D5:D7"/>
    <mergeCell ref="H5:H7"/>
  </mergeCells>
  <pageMargins left="0.98425196850393704" right="0.23622047244094491" top="0.51181102362204722" bottom="0.56000000000000005" header="0.31496062992125984" footer="0.52"/>
  <pageSetup paperSize="119" scale="50" orientation="portrait" horizontalDpi="1200" verticalDpi="1200" r:id="rId1"/>
  <headerFooter alignWithMargins="0"/>
  <rowBreaks count="1" manualBreakCount="1">
    <brk id="36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17"/>
  <sheetViews>
    <sheetView showZeros="0" zoomScale="75" zoomScaleNormal="75" workbookViewId="0">
      <pane ySplit="10" topLeftCell="A11" activePane="bottomLeft" state="frozen"/>
      <selection pane="bottomLeft" activeCell="E20" sqref="E20"/>
    </sheetView>
  </sheetViews>
  <sheetFormatPr baseColWidth="10" defaultRowHeight="15" x14ac:dyDescent="0.25"/>
  <cols>
    <col min="1" max="1" width="11.42578125" style="1"/>
    <col min="2" max="2" width="28.5703125" style="1" customWidth="1"/>
    <col min="3" max="3" width="11.42578125" style="176"/>
    <col min="4" max="5" width="11.42578125" style="1"/>
    <col min="6" max="6" width="13" style="1" customWidth="1"/>
    <col min="7" max="14" width="11.42578125" style="1"/>
    <col min="15" max="15" width="13.85546875" style="1" customWidth="1"/>
    <col min="16" max="257" width="11.42578125" style="1"/>
    <col min="258" max="258" width="28.5703125" style="1" customWidth="1"/>
    <col min="259" max="261" width="11.42578125" style="1"/>
    <col min="262" max="262" width="13" style="1" customWidth="1"/>
    <col min="263" max="270" width="11.42578125" style="1"/>
    <col min="271" max="271" width="13.85546875" style="1" customWidth="1"/>
    <col min="272" max="513" width="11.42578125" style="1"/>
    <col min="514" max="514" width="28.5703125" style="1" customWidth="1"/>
    <col min="515" max="517" width="11.42578125" style="1"/>
    <col min="518" max="518" width="13" style="1" customWidth="1"/>
    <col min="519" max="526" width="11.42578125" style="1"/>
    <col min="527" max="527" width="13.85546875" style="1" customWidth="1"/>
    <col min="528" max="769" width="11.42578125" style="1"/>
    <col min="770" max="770" width="28.5703125" style="1" customWidth="1"/>
    <col min="771" max="773" width="11.42578125" style="1"/>
    <col min="774" max="774" width="13" style="1" customWidth="1"/>
    <col min="775" max="782" width="11.42578125" style="1"/>
    <col min="783" max="783" width="13.85546875" style="1" customWidth="1"/>
    <col min="784" max="1025" width="11.42578125" style="1"/>
    <col min="1026" max="1026" width="28.5703125" style="1" customWidth="1"/>
    <col min="1027" max="1029" width="11.42578125" style="1"/>
    <col min="1030" max="1030" width="13" style="1" customWidth="1"/>
    <col min="1031" max="1038" width="11.42578125" style="1"/>
    <col min="1039" max="1039" width="13.85546875" style="1" customWidth="1"/>
    <col min="1040" max="1281" width="11.42578125" style="1"/>
    <col min="1282" max="1282" width="28.5703125" style="1" customWidth="1"/>
    <col min="1283" max="1285" width="11.42578125" style="1"/>
    <col min="1286" max="1286" width="13" style="1" customWidth="1"/>
    <col min="1287" max="1294" width="11.42578125" style="1"/>
    <col min="1295" max="1295" width="13.85546875" style="1" customWidth="1"/>
    <col min="1296" max="1537" width="11.42578125" style="1"/>
    <col min="1538" max="1538" width="28.5703125" style="1" customWidth="1"/>
    <col min="1539" max="1541" width="11.42578125" style="1"/>
    <col min="1542" max="1542" width="13" style="1" customWidth="1"/>
    <col min="1543" max="1550" width="11.42578125" style="1"/>
    <col min="1551" max="1551" width="13.85546875" style="1" customWidth="1"/>
    <col min="1552" max="1793" width="11.42578125" style="1"/>
    <col min="1794" max="1794" width="28.5703125" style="1" customWidth="1"/>
    <col min="1795" max="1797" width="11.42578125" style="1"/>
    <col min="1798" max="1798" width="13" style="1" customWidth="1"/>
    <col min="1799" max="1806" width="11.42578125" style="1"/>
    <col min="1807" max="1807" width="13.85546875" style="1" customWidth="1"/>
    <col min="1808" max="2049" width="11.42578125" style="1"/>
    <col min="2050" max="2050" width="28.5703125" style="1" customWidth="1"/>
    <col min="2051" max="2053" width="11.42578125" style="1"/>
    <col min="2054" max="2054" width="13" style="1" customWidth="1"/>
    <col min="2055" max="2062" width="11.42578125" style="1"/>
    <col min="2063" max="2063" width="13.85546875" style="1" customWidth="1"/>
    <col min="2064" max="2305" width="11.42578125" style="1"/>
    <col min="2306" max="2306" width="28.5703125" style="1" customWidth="1"/>
    <col min="2307" max="2309" width="11.42578125" style="1"/>
    <col min="2310" max="2310" width="13" style="1" customWidth="1"/>
    <col min="2311" max="2318" width="11.42578125" style="1"/>
    <col min="2319" max="2319" width="13.85546875" style="1" customWidth="1"/>
    <col min="2320" max="2561" width="11.42578125" style="1"/>
    <col min="2562" max="2562" width="28.5703125" style="1" customWidth="1"/>
    <col min="2563" max="2565" width="11.42578125" style="1"/>
    <col min="2566" max="2566" width="13" style="1" customWidth="1"/>
    <col min="2567" max="2574" width="11.42578125" style="1"/>
    <col min="2575" max="2575" width="13.85546875" style="1" customWidth="1"/>
    <col min="2576" max="2817" width="11.42578125" style="1"/>
    <col min="2818" max="2818" width="28.5703125" style="1" customWidth="1"/>
    <col min="2819" max="2821" width="11.42578125" style="1"/>
    <col min="2822" max="2822" width="13" style="1" customWidth="1"/>
    <col min="2823" max="2830" width="11.42578125" style="1"/>
    <col min="2831" max="2831" width="13.85546875" style="1" customWidth="1"/>
    <col min="2832" max="3073" width="11.42578125" style="1"/>
    <col min="3074" max="3074" width="28.5703125" style="1" customWidth="1"/>
    <col min="3075" max="3077" width="11.42578125" style="1"/>
    <col min="3078" max="3078" width="13" style="1" customWidth="1"/>
    <col min="3079" max="3086" width="11.42578125" style="1"/>
    <col min="3087" max="3087" width="13.85546875" style="1" customWidth="1"/>
    <col min="3088" max="3329" width="11.42578125" style="1"/>
    <col min="3330" max="3330" width="28.5703125" style="1" customWidth="1"/>
    <col min="3331" max="3333" width="11.42578125" style="1"/>
    <col min="3334" max="3334" width="13" style="1" customWidth="1"/>
    <col min="3335" max="3342" width="11.42578125" style="1"/>
    <col min="3343" max="3343" width="13.85546875" style="1" customWidth="1"/>
    <col min="3344" max="3585" width="11.42578125" style="1"/>
    <col min="3586" max="3586" width="28.5703125" style="1" customWidth="1"/>
    <col min="3587" max="3589" width="11.42578125" style="1"/>
    <col min="3590" max="3590" width="13" style="1" customWidth="1"/>
    <col min="3591" max="3598" width="11.42578125" style="1"/>
    <col min="3599" max="3599" width="13.85546875" style="1" customWidth="1"/>
    <col min="3600" max="3841" width="11.42578125" style="1"/>
    <col min="3842" max="3842" width="28.5703125" style="1" customWidth="1"/>
    <col min="3843" max="3845" width="11.42578125" style="1"/>
    <col min="3846" max="3846" width="13" style="1" customWidth="1"/>
    <col min="3847" max="3854" width="11.42578125" style="1"/>
    <col min="3855" max="3855" width="13.85546875" style="1" customWidth="1"/>
    <col min="3856" max="4097" width="11.42578125" style="1"/>
    <col min="4098" max="4098" width="28.5703125" style="1" customWidth="1"/>
    <col min="4099" max="4101" width="11.42578125" style="1"/>
    <col min="4102" max="4102" width="13" style="1" customWidth="1"/>
    <col min="4103" max="4110" width="11.42578125" style="1"/>
    <col min="4111" max="4111" width="13.85546875" style="1" customWidth="1"/>
    <col min="4112" max="4353" width="11.42578125" style="1"/>
    <col min="4354" max="4354" width="28.5703125" style="1" customWidth="1"/>
    <col min="4355" max="4357" width="11.42578125" style="1"/>
    <col min="4358" max="4358" width="13" style="1" customWidth="1"/>
    <col min="4359" max="4366" width="11.42578125" style="1"/>
    <col min="4367" max="4367" width="13.85546875" style="1" customWidth="1"/>
    <col min="4368" max="4609" width="11.42578125" style="1"/>
    <col min="4610" max="4610" width="28.5703125" style="1" customWidth="1"/>
    <col min="4611" max="4613" width="11.42578125" style="1"/>
    <col min="4614" max="4614" width="13" style="1" customWidth="1"/>
    <col min="4615" max="4622" width="11.42578125" style="1"/>
    <col min="4623" max="4623" width="13.85546875" style="1" customWidth="1"/>
    <col min="4624" max="4865" width="11.42578125" style="1"/>
    <col min="4866" max="4866" width="28.5703125" style="1" customWidth="1"/>
    <col min="4867" max="4869" width="11.42578125" style="1"/>
    <col min="4870" max="4870" width="13" style="1" customWidth="1"/>
    <col min="4871" max="4878" width="11.42578125" style="1"/>
    <col min="4879" max="4879" width="13.85546875" style="1" customWidth="1"/>
    <col min="4880" max="5121" width="11.42578125" style="1"/>
    <col min="5122" max="5122" width="28.5703125" style="1" customWidth="1"/>
    <col min="5123" max="5125" width="11.42578125" style="1"/>
    <col min="5126" max="5126" width="13" style="1" customWidth="1"/>
    <col min="5127" max="5134" width="11.42578125" style="1"/>
    <col min="5135" max="5135" width="13.85546875" style="1" customWidth="1"/>
    <col min="5136" max="5377" width="11.42578125" style="1"/>
    <col min="5378" max="5378" width="28.5703125" style="1" customWidth="1"/>
    <col min="5379" max="5381" width="11.42578125" style="1"/>
    <col min="5382" max="5382" width="13" style="1" customWidth="1"/>
    <col min="5383" max="5390" width="11.42578125" style="1"/>
    <col min="5391" max="5391" width="13.85546875" style="1" customWidth="1"/>
    <col min="5392" max="5633" width="11.42578125" style="1"/>
    <col min="5634" max="5634" width="28.5703125" style="1" customWidth="1"/>
    <col min="5635" max="5637" width="11.42578125" style="1"/>
    <col min="5638" max="5638" width="13" style="1" customWidth="1"/>
    <col min="5639" max="5646" width="11.42578125" style="1"/>
    <col min="5647" max="5647" width="13.85546875" style="1" customWidth="1"/>
    <col min="5648" max="5889" width="11.42578125" style="1"/>
    <col min="5890" max="5890" width="28.5703125" style="1" customWidth="1"/>
    <col min="5891" max="5893" width="11.42578125" style="1"/>
    <col min="5894" max="5894" width="13" style="1" customWidth="1"/>
    <col min="5895" max="5902" width="11.42578125" style="1"/>
    <col min="5903" max="5903" width="13.85546875" style="1" customWidth="1"/>
    <col min="5904" max="6145" width="11.42578125" style="1"/>
    <col min="6146" max="6146" width="28.5703125" style="1" customWidth="1"/>
    <col min="6147" max="6149" width="11.42578125" style="1"/>
    <col min="6150" max="6150" width="13" style="1" customWidth="1"/>
    <col min="6151" max="6158" width="11.42578125" style="1"/>
    <col min="6159" max="6159" width="13.85546875" style="1" customWidth="1"/>
    <col min="6160" max="6401" width="11.42578125" style="1"/>
    <col min="6402" max="6402" width="28.5703125" style="1" customWidth="1"/>
    <col min="6403" max="6405" width="11.42578125" style="1"/>
    <col min="6406" max="6406" width="13" style="1" customWidth="1"/>
    <col min="6407" max="6414" width="11.42578125" style="1"/>
    <col min="6415" max="6415" width="13.85546875" style="1" customWidth="1"/>
    <col min="6416" max="6657" width="11.42578125" style="1"/>
    <col min="6658" max="6658" width="28.5703125" style="1" customWidth="1"/>
    <col min="6659" max="6661" width="11.42578125" style="1"/>
    <col min="6662" max="6662" width="13" style="1" customWidth="1"/>
    <col min="6663" max="6670" width="11.42578125" style="1"/>
    <col min="6671" max="6671" width="13.85546875" style="1" customWidth="1"/>
    <col min="6672" max="6913" width="11.42578125" style="1"/>
    <col min="6914" max="6914" width="28.5703125" style="1" customWidth="1"/>
    <col min="6915" max="6917" width="11.42578125" style="1"/>
    <col min="6918" max="6918" width="13" style="1" customWidth="1"/>
    <col min="6919" max="6926" width="11.42578125" style="1"/>
    <col min="6927" max="6927" width="13.85546875" style="1" customWidth="1"/>
    <col min="6928" max="7169" width="11.42578125" style="1"/>
    <col min="7170" max="7170" width="28.5703125" style="1" customWidth="1"/>
    <col min="7171" max="7173" width="11.42578125" style="1"/>
    <col min="7174" max="7174" width="13" style="1" customWidth="1"/>
    <col min="7175" max="7182" width="11.42578125" style="1"/>
    <col min="7183" max="7183" width="13.85546875" style="1" customWidth="1"/>
    <col min="7184" max="7425" width="11.42578125" style="1"/>
    <col min="7426" max="7426" width="28.5703125" style="1" customWidth="1"/>
    <col min="7427" max="7429" width="11.42578125" style="1"/>
    <col min="7430" max="7430" width="13" style="1" customWidth="1"/>
    <col min="7431" max="7438" width="11.42578125" style="1"/>
    <col min="7439" max="7439" width="13.85546875" style="1" customWidth="1"/>
    <col min="7440" max="7681" width="11.42578125" style="1"/>
    <col min="7682" max="7682" width="28.5703125" style="1" customWidth="1"/>
    <col min="7683" max="7685" width="11.42578125" style="1"/>
    <col min="7686" max="7686" width="13" style="1" customWidth="1"/>
    <col min="7687" max="7694" width="11.42578125" style="1"/>
    <col min="7695" max="7695" width="13.85546875" style="1" customWidth="1"/>
    <col min="7696" max="7937" width="11.42578125" style="1"/>
    <col min="7938" max="7938" width="28.5703125" style="1" customWidth="1"/>
    <col min="7939" max="7941" width="11.42578125" style="1"/>
    <col min="7942" max="7942" width="13" style="1" customWidth="1"/>
    <col min="7943" max="7950" width="11.42578125" style="1"/>
    <col min="7951" max="7951" width="13.85546875" style="1" customWidth="1"/>
    <col min="7952" max="8193" width="11.42578125" style="1"/>
    <col min="8194" max="8194" width="28.5703125" style="1" customWidth="1"/>
    <col min="8195" max="8197" width="11.42578125" style="1"/>
    <col min="8198" max="8198" width="13" style="1" customWidth="1"/>
    <col min="8199" max="8206" width="11.42578125" style="1"/>
    <col min="8207" max="8207" width="13.85546875" style="1" customWidth="1"/>
    <col min="8208" max="8449" width="11.42578125" style="1"/>
    <col min="8450" max="8450" width="28.5703125" style="1" customWidth="1"/>
    <col min="8451" max="8453" width="11.42578125" style="1"/>
    <col min="8454" max="8454" width="13" style="1" customWidth="1"/>
    <col min="8455" max="8462" width="11.42578125" style="1"/>
    <col min="8463" max="8463" width="13.85546875" style="1" customWidth="1"/>
    <col min="8464" max="8705" width="11.42578125" style="1"/>
    <col min="8706" max="8706" width="28.5703125" style="1" customWidth="1"/>
    <col min="8707" max="8709" width="11.42578125" style="1"/>
    <col min="8710" max="8710" width="13" style="1" customWidth="1"/>
    <col min="8711" max="8718" width="11.42578125" style="1"/>
    <col min="8719" max="8719" width="13.85546875" style="1" customWidth="1"/>
    <col min="8720" max="8961" width="11.42578125" style="1"/>
    <col min="8962" max="8962" width="28.5703125" style="1" customWidth="1"/>
    <col min="8963" max="8965" width="11.42578125" style="1"/>
    <col min="8966" max="8966" width="13" style="1" customWidth="1"/>
    <col min="8967" max="8974" width="11.42578125" style="1"/>
    <col min="8975" max="8975" width="13.85546875" style="1" customWidth="1"/>
    <col min="8976" max="9217" width="11.42578125" style="1"/>
    <col min="9218" max="9218" width="28.5703125" style="1" customWidth="1"/>
    <col min="9219" max="9221" width="11.42578125" style="1"/>
    <col min="9222" max="9222" width="13" style="1" customWidth="1"/>
    <col min="9223" max="9230" width="11.42578125" style="1"/>
    <col min="9231" max="9231" width="13.85546875" style="1" customWidth="1"/>
    <col min="9232" max="9473" width="11.42578125" style="1"/>
    <col min="9474" max="9474" width="28.5703125" style="1" customWidth="1"/>
    <col min="9475" max="9477" width="11.42578125" style="1"/>
    <col min="9478" max="9478" width="13" style="1" customWidth="1"/>
    <col min="9479" max="9486" width="11.42578125" style="1"/>
    <col min="9487" max="9487" width="13.85546875" style="1" customWidth="1"/>
    <col min="9488" max="9729" width="11.42578125" style="1"/>
    <col min="9730" max="9730" width="28.5703125" style="1" customWidth="1"/>
    <col min="9731" max="9733" width="11.42578125" style="1"/>
    <col min="9734" max="9734" width="13" style="1" customWidth="1"/>
    <col min="9735" max="9742" width="11.42578125" style="1"/>
    <col min="9743" max="9743" width="13.85546875" style="1" customWidth="1"/>
    <col min="9744" max="9985" width="11.42578125" style="1"/>
    <col min="9986" max="9986" width="28.5703125" style="1" customWidth="1"/>
    <col min="9987" max="9989" width="11.42578125" style="1"/>
    <col min="9990" max="9990" width="13" style="1" customWidth="1"/>
    <col min="9991" max="9998" width="11.42578125" style="1"/>
    <col min="9999" max="9999" width="13.85546875" style="1" customWidth="1"/>
    <col min="10000" max="10241" width="11.42578125" style="1"/>
    <col min="10242" max="10242" width="28.5703125" style="1" customWidth="1"/>
    <col min="10243" max="10245" width="11.42578125" style="1"/>
    <col min="10246" max="10246" width="13" style="1" customWidth="1"/>
    <col min="10247" max="10254" width="11.42578125" style="1"/>
    <col min="10255" max="10255" width="13.85546875" style="1" customWidth="1"/>
    <col min="10256" max="10497" width="11.42578125" style="1"/>
    <col min="10498" max="10498" width="28.5703125" style="1" customWidth="1"/>
    <col min="10499" max="10501" width="11.42578125" style="1"/>
    <col min="10502" max="10502" width="13" style="1" customWidth="1"/>
    <col min="10503" max="10510" width="11.42578125" style="1"/>
    <col min="10511" max="10511" width="13.85546875" style="1" customWidth="1"/>
    <col min="10512" max="10753" width="11.42578125" style="1"/>
    <col min="10754" max="10754" width="28.5703125" style="1" customWidth="1"/>
    <col min="10755" max="10757" width="11.42578125" style="1"/>
    <col min="10758" max="10758" width="13" style="1" customWidth="1"/>
    <col min="10759" max="10766" width="11.42578125" style="1"/>
    <col min="10767" max="10767" width="13.85546875" style="1" customWidth="1"/>
    <col min="10768" max="11009" width="11.42578125" style="1"/>
    <col min="11010" max="11010" width="28.5703125" style="1" customWidth="1"/>
    <col min="11011" max="11013" width="11.42578125" style="1"/>
    <col min="11014" max="11014" width="13" style="1" customWidth="1"/>
    <col min="11015" max="11022" width="11.42578125" style="1"/>
    <col min="11023" max="11023" width="13.85546875" style="1" customWidth="1"/>
    <col min="11024" max="11265" width="11.42578125" style="1"/>
    <col min="11266" max="11266" width="28.5703125" style="1" customWidth="1"/>
    <col min="11267" max="11269" width="11.42578125" style="1"/>
    <col min="11270" max="11270" width="13" style="1" customWidth="1"/>
    <col min="11271" max="11278" width="11.42578125" style="1"/>
    <col min="11279" max="11279" width="13.85546875" style="1" customWidth="1"/>
    <col min="11280" max="11521" width="11.42578125" style="1"/>
    <col min="11522" max="11522" width="28.5703125" style="1" customWidth="1"/>
    <col min="11523" max="11525" width="11.42578125" style="1"/>
    <col min="11526" max="11526" width="13" style="1" customWidth="1"/>
    <col min="11527" max="11534" width="11.42578125" style="1"/>
    <col min="11535" max="11535" width="13.85546875" style="1" customWidth="1"/>
    <col min="11536" max="11777" width="11.42578125" style="1"/>
    <col min="11778" max="11778" width="28.5703125" style="1" customWidth="1"/>
    <col min="11779" max="11781" width="11.42578125" style="1"/>
    <col min="11782" max="11782" width="13" style="1" customWidth="1"/>
    <col min="11783" max="11790" width="11.42578125" style="1"/>
    <col min="11791" max="11791" width="13.85546875" style="1" customWidth="1"/>
    <col min="11792" max="12033" width="11.42578125" style="1"/>
    <col min="12034" max="12034" width="28.5703125" style="1" customWidth="1"/>
    <col min="12035" max="12037" width="11.42578125" style="1"/>
    <col min="12038" max="12038" width="13" style="1" customWidth="1"/>
    <col min="12039" max="12046" width="11.42578125" style="1"/>
    <col min="12047" max="12047" width="13.85546875" style="1" customWidth="1"/>
    <col min="12048" max="12289" width="11.42578125" style="1"/>
    <col min="12290" max="12290" width="28.5703125" style="1" customWidth="1"/>
    <col min="12291" max="12293" width="11.42578125" style="1"/>
    <col min="12294" max="12294" width="13" style="1" customWidth="1"/>
    <col min="12295" max="12302" width="11.42578125" style="1"/>
    <col min="12303" max="12303" width="13.85546875" style="1" customWidth="1"/>
    <col min="12304" max="12545" width="11.42578125" style="1"/>
    <col min="12546" max="12546" width="28.5703125" style="1" customWidth="1"/>
    <col min="12547" max="12549" width="11.42578125" style="1"/>
    <col min="12550" max="12550" width="13" style="1" customWidth="1"/>
    <col min="12551" max="12558" width="11.42578125" style="1"/>
    <col min="12559" max="12559" width="13.85546875" style="1" customWidth="1"/>
    <col min="12560" max="12801" width="11.42578125" style="1"/>
    <col min="12802" max="12802" width="28.5703125" style="1" customWidth="1"/>
    <col min="12803" max="12805" width="11.42578125" style="1"/>
    <col min="12806" max="12806" width="13" style="1" customWidth="1"/>
    <col min="12807" max="12814" width="11.42578125" style="1"/>
    <col min="12815" max="12815" width="13.85546875" style="1" customWidth="1"/>
    <col min="12816" max="13057" width="11.42578125" style="1"/>
    <col min="13058" max="13058" width="28.5703125" style="1" customWidth="1"/>
    <col min="13059" max="13061" width="11.42578125" style="1"/>
    <col min="13062" max="13062" width="13" style="1" customWidth="1"/>
    <col min="13063" max="13070" width="11.42578125" style="1"/>
    <col min="13071" max="13071" width="13.85546875" style="1" customWidth="1"/>
    <col min="13072" max="13313" width="11.42578125" style="1"/>
    <col min="13314" max="13314" width="28.5703125" style="1" customWidth="1"/>
    <col min="13315" max="13317" width="11.42578125" style="1"/>
    <col min="13318" max="13318" width="13" style="1" customWidth="1"/>
    <col min="13319" max="13326" width="11.42578125" style="1"/>
    <col min="13327" max="13327" width="13.85546875" style="1" customWidth="1"/>
    <col min="13328" max="13569" width="11.42578125" style="1"/>
    <col min="13570" max="13570" width="28.5703125" style="1" customWidth="1"/>
    <col min="13571" max="13573" width="11.42578125" style="1"/>
    <col min="13574" max="13574" width="13" style="1" customWidth="1"/>
    <col min="13575" max="13582" width="11.42578125" style="1"/>
    <col min="13583" max="13583" width="13.85546875" style="1" customWidth="1"/>
    <col min="13584" max="13825" width="11.42578125" style="1"/>
    <col min="13826" max="13826" width="28.5703125" style="1" customWidth="1"/>
    <col min="13827" max="13829" width="11.42578125" style="1"/>
    <col min="13830" max="13830" width="13" style="1" customWidth="1"/>
    <col min="13831" max="13838" width="11.42578125" style="1"/>
    <col min="13839" max="13839" width="13.85546875" style="1" customWidth="1"/>
    <col min="13840" max="14081" width="11.42578125" style="1"/>
    <col min="14082" max="14082" width="28.5703125" style="1" customWidth="1"/>
    <col min="14083" max="14085" width="11.42578125" style="1"/>
    <col min="14086" max="14086" width="13" style="1" customWidth="1"/>
    <col min="14087" max="14094" width="11.42578125" style="1"/>
    <col min="14095" max="14095" width="13.85546875" style="1" customWidth="1"/>
    <col min="14096" max="14337" width="11.42578125" style="1"/>
    <col min="14338" max="14338" width="28.5703125" style="1" customWidth="1"/>
    <col min="14339" max="14341" width="11.42578125" style="1"/>
    <col min="14342" max="14342" width="13" style="1" customWidth="1"/>
    <col min="14343" max="14350" width="11.42578125" style="1"/>
    <col min="14351" max="14351" width="13.85546875" style="1" customWidth="1"/>
    <col min="14352" max="14593" width="11.42578125" style="1"/>
    <col min="14594" max="14594" width="28.5703125" style="1" customWidth="1"/>
    <col min="14595" max="14597" width="11.42578125" style="1"/>
    <col min="14598" max="14598" width="13" style="1" customWidth="1"/>
    <col min="14599" max="14606" width="11.42578125" style="1"/>
    <col min="14607" max="14607" width="13.85546875" style="1" customWidth="1"/>
    <col min="14608" max="14849" width="11.42578125" style="1"/>
    <col min="14850" max="14850" width="28.5703125" style="1" customWidth="1"/>
    <col min="14851" max="14853" width="11.42578125" style="1"/>
    <col min="14854" max="14854" width="13" style="1" customWidth="1"/>
    <col min="14855" max="14862" width="11.42578125" style="1"/>
    <col min="14863" max="14863" width="13.85546875" style="1" customWidth="1"/>
    <col min="14864" max="15105" width="11.42578125" style="1"/>
    <col min="15106" max="15106" width="28.5703125" style="1" customWidth="1"/>
    <col min="15107" max="15109" width="11.42578125" style="1"/>
    <col min="15110" max="15110" width="13" style="1" customWidth="1"/>
    <col min="15111" max="15118" width="11.42578125" style="1"/>
    <col min="15119" max="15119" width="13.85546875" style="1" customWidth="1"/>
    <col min="15120" max="15361" width="11.42578125" style="1"/>
    <col min="15362" max="15362" width="28.5703125" style="1" customWidth="1"/>
    <col min="15363" max="15365" width="11.42578125" style="1"/>
    <col min="15366" max="15366" width="13" style="1" customWidth="1"/>
    <col min="15367" max="15374" width="11.42578125" style="1"/>
    <col min="15375" max="15375" width="13.85546875" style="1" customWidth="1"/>
    <col min="15376" max="15617" width="11.42578125" style="1"/>
    <col min="15618" max="15618" width="28.5703125" style="1" customWidth="1"/>
    <col min="15619" max="15621" width="11.42578125" style="1"/>
    <col min="15622" max="15622" width="13" style="1" customWidth="1"/>
    <col min="15623" max="15630" width="11.42578125" style="1"/>
    <col min="15631" max="15631" width="13.85546875" style="1" customWidth="1"/>
    <col min="15632" max="15873" width="11.42578125" style="1"/>
    <col min="15874" max="15874" width="28.5703125" style="1" customWidth="1"/>
    <col min="15875" max="15877" width="11.42578125" style="1"/>
    <col min="15878" max="15878" width="13" style="1" customWidth="1"/>
    <col min="15879" max="15886" width="11.42578125" style="1"/>
    <col min="15887" max="15887" width="13.85546875" style="1" customWidth="1"/>
    <col min="15888" max="16129" width="11.42578125" style="1"/>
    <col min="16130" max="16130" width="28.5703125" style="1" customWidth="1"/>
    <col min="16131" max="16133" width="11.42578125" style="1"/>
    <col min="16134" max="16134" width="13" style="1" customWidth="1"/>
    <col min="16135" max="16142" width="11.42578125" style="1"/>
    <col min="16143" max="16143" width="13.85546875" style="1" customWidth="1"/>
    <col min="16144" max="16384" width="11.42578125" style="1"/>
  </cols>
  <sheetData>
    <row r="1" spans="1:17" ht="18" x14ac:dyDescent="0.25">
      <c r="A1" s="664" t="s">
        <v>0</v>
      </c>
      <c r="B1" s="665"/>
      <c r="C1" s="665"/>
      <c r="D1" s="665"/>
      <c r="E1" s="665"/>
      <c r="F1" s="668" t="s">
        <v>1</v>
      </c>
      <c r="G1" s="669"/>
      <c r="H1" s="669"/>
      <c r="I1" s="669"/>
      <c r="J1" s="669"/>
      <c r="K1" s="669"/>
      <c r="L1" s="669"/>
      <c r="M1" s="670"/>
      <c r="N1" s="671" t="s">
        <v>2</v>
      </c>
      <c r="O1" s="672"/>
    </row>
    <row r="2" spans="1:17" ht="18.75" thickBot="1" x14ac:dyDescent="0.3">
      <c r="A2" s="666"/>
      <c r="B2" s="667"/>
      <c r="C2" s="667"/>
      <c r="D2" s="667"/>
      <c r="E2" s="667"/>
      <c r="F2" s="675" t="s">
        <v>3</v>
      </c>
      <c r="G2" s="676"/>
      <c r="H2" s="676"/>
      <c r="I2" s="676"/>
      <c r="J2" s="676"/>
      <c r="K2" s="676"/>
      <c r="L2" s="676"/>
      <c r="M2" s="677"/>
      <c r="N2" s="673"/>
      <c r="O2" s="674"/>
    </row>
    <row r="3" spans="1:17" ht="15.75" x14ac:dyDescent="0.25">
      <c r="A3" s="666"/>
      <c r="B3" s="667"/>
      <c r="C3" s="667"/>
      <c r="D3" s="667"/>
      <c r="E3" s="667"/>
      <c r="F3" s="723"/>
      <c r="G3" s="724"/>
      <c r="H3" s="3"/>
      <c r="I3" s="4"/>
      <c r="J3" s="4"/>
      <c r="K3" s="475" t="s">
        <v>6</v>
      </c>
      <c r="L3" s="476"/>
      <c r="M3" s="476"/>
      <c r="N3" s="671" t="s">
        <v>7</v>
      </c>
      <c r="O3" s="672"/>
    </row>
    <row r="4" spans="1:17" ht="16.5" thickBot="1" x14ac:dyDescent="0.3">
      <c r="A4" s="666"/>
      <c r="B4" s="667"/>
      <c r="C4" s="667"/>
      <c r="D4" s="667"/>
      <c r="E4" s="667"/>
      <c r="F4" s="6"/>
      <c r="G4" s="7"/>
      <c r="H4" s="7"/>
      <c r="I4" s="7"/>
      <c r="J4" s="7"/>
      <c r="K4" s="8"/>
      <c r="L4" s="7"/>
      <c r="M4" s="7"/>
      <c r="N4" s="673"/>
      <c r="O4" s="674"/>
    </row>
    <row r="5" spans="1:17" ht="16.5" thickBot="1" x14ac:dyDescent="0.3">
      <c r="A5" s="9" t="s">
        <v>8</v>
      </c>
      <c r="B5" s="10" t="s">
        <v>9</v>
      </c>
      <c r="C5" s="11"/>
      <c r="D5" s="10"/>
      <c r="E5" s="12"/>
      <c r="F5" s="13" t="s">
        <v>10</v>
      </c>
      <c r="G5" s="13" t="s">
        <v>11</v>
      </c>
      <c r="H5" s="13"/>
      <c r="I5" s="13"/>
      <c r="J5" s="13"/>
      <c r="K5" s="7"/>
      <c r="L5" s="7"/>
      <c r="M5" s="7"/>
      <c r="N5" s="9" t="s">
        <v>12</v>
      </c>
      <c r="O5" s="14" t="s">
        <v>13</v>
      </c>
    </row>
    <row r="6" spans="1:17" ht="15.75" thickBot="1" x14ac:dyDescent="0.3">
      <c r="A6" s="678" t="s">
        <v>14</v>
      </c>
      <c r="B6" s="679"/>
      <c r="C6" s="679"/>
      <c r="D6" s="679"/>
      <c r="E6" s="679"/>
      <c r="F6" s="680"/>
      <c r="G6" s="679"/>
      <c r="H6" s="679"/>
      <c r="I6" s="679"/>
      <c r="J6" s="679"/>
      <c r="K6" s="681"/>
      <c r="L6" s="681"/>
      <c r="M6" s="681"/>
      <c r="N6" s="681"/>
      <c r="O6" s="682"/>
    </row>
    <row r="7" spans="1:17" ht="75.75" thickBot="1" x14ac:dyDescent="0.3">
      <c r="A7" s="657" t="s">
        <v>15</v>
      </c>
      <c r="B7" s="658"/>
      <c r="C7" s="15" t="s">
        <v>16</v>
      </c>
      <c r="D7" s="16" t="s">
        <v>17</v>
      </c>
      <c r="E7" s="16" t="s">
        <v>18</v>
      </c>
      <c r="F7" s="17" t="s">
        <v>19</v>
      </c>
      <c r="G7" s="18" t="s">
        <v>20</v>
      </c>
      <c r="H7" s="19" t="s">
        <v>21</v>
      </c>
      <c r="I7" s="19" t="s">
        <v>22</v>
      </c>
      <c r="J7" s="19" t="s">
        <v>23</v>
      </c>
      <c r="K7" s="19" t="s">
        <v>24</v>
      </c>
      <c r="L7" s="19" t="s">
        <v>25</v>
      </c>
      <c r="M7" s="19" t="s">
        <v>26</v>
      </c>
      <c r="N7" s="19" t="s">
        <v>27</v>
      </c>
      <c r="O7" s="19" t="s">
        <v>28</v>
      </c>
    </row>
    <row r="8" spans="1:17" ht="16.5" thickBot="1" x14ac:dyDescent="0.3">
      <c r="A8" s="727" t="s">
        <v>29</v>
      </c>
      <c r="B8" s="728"/>
      <c r="C8" s="20">
        <v>1</v>
      </c>
      <c r="D8" s="477">
        <v>2</v>
      </c>
      <c r="E8" s="478">
        <v>3</v>
      </c>
      <c r="F8" s="479">
        <v>4</v>
      </c>
      <c r="G8" s="480" t="s">
        <v>30</v>
      </c>
      <c r="H8" s="479" t="s">
        <v>31</v>
      </c>
      <c r="I8" s="479" t="s">
        <v>32</v>
      </c>
      <c r="J8" s="479" t="s">
        <v>33</v>
      </c>
      <c r="K8" s="479">
        <v>5</v>
      </c>
      <c r="L8" s="479">
        <v>6</v>
      </c>
      <c r="M8" s="479">
        <v>7</v>
      </c>
      <c r="N8" s="479">
        <v>8</v>
      </c>
      <c r="O8" s="479">
        <v>9</v>
      </c>
      <c r="Q8" s="5"/>
    </row>
    <row r="9" spans="1:17" ht="15.75" x14ac:dyDescent="0.25">
      <c r="A9" s="729" t="s">
        <v>34</v>
      </c>
      <c r="B9" s="730"/>
      <c r="C9" s="481" t="s">
        <v>35</v>
      </c>
      <c r="D9" s="482">
        <f>+D10</f>
        <v>1873</v>
      </c>
      <c r="E9" s="483">
        <f t="shared" ref="E9:O9" si="0">+E10</f>
        <v>1211</v>
      </c>
      <c r="F9" s="483">
        <f t="shared" si="0"/>
        <v>1211</v>
      </c>
      <c r="G9" s="483">
        <f t="shared" si="0"/>
        <v>814</v>
      </c>
      <c r="H9" s="483">
        <f t="shared" si="0"/>
        <v>261</v>
      </c>
      <c r="I9" s="483">
        <f t="shared" si="0"/>
        <v>67</v>
      </c>
      <c r="J9" s="483">
        <f t="shared" si="0"/>
        <v>69</v>
      </c>
      <c r="K9" s="483">
        <f t="shared" si="0"/>
        <v>0</v>
      </c>
      <c r="L9" s="483">
        <f t="shared" si="0"/>
        <v>0</v>
      </c>
      <c r="M9" s="483">
        <f t="shared" si="0"/>
        <v>0</v>
      </c>
      <c r="N9" s="483">
        <f t="shared" si="0"/>
        <v>0</v>
      </c>
      <c r="O9" s="483">
        <f t="shared" si="0"/>
        <v>0</v>
      </c>
      <c r="Q9" s="5"/>
    </row>
    <row r="10" spans="1:17" ht="16.5" thickBot="1" x14ac:dyDescent="0.3">
      <c r="A10" s="731"/>
      <c r="B10" s="732"/>
      <c r="C10" s="484">
        <v>6</v>
      </c>
      <c r="D10" s="485">
        <f>+D11+D12+D13+D14+D15+D16+D17</f>
        <v>1873</v>
      </c>
      <c r="E10" s="486">
        <f t="shared" ref="E10:O10" si="1">+E11+E12+E13+E14+E15+E16+E17</f>
        <v>1211</v>
      </c>
      <c r="F10" s="486">
        <f t="shared" si="1"/>
        <v>1211</v>
      </c>
      <c r="G10" s="486">
        <f t="shared" si="1"/>
        <v>814</v>
      </c>
      <c r="H10" s="486">
        <f t="shared" si="1"/>
        <v>261</v>
      </c>
      <c r="I10" s="486">
        <f t="shared" si="1"/>
        <v>67</v>
      </c>
      <c r="J10" s="486">
        <f t="shared" si="1"/>
        <v>69</v>
      </c>
      <c r="K10" s="486">
        <f t="shared" si="1"/>
        <v>0</v>
      </c>
      <c r="L10" s="486">
        <f t="shared" si="1"/>
        <v>0</v>
      </c>
      <c r="M10" s="486">
        <f t="shared" si="1"/>
        <v>0</v>
      </c>
      <c r="N10" s="486">
        <f t="shared" si="1"/>
        <v>0</v>
      </c>
      <c r="O10" s="486">
        <f t="shared" si="1"/>
        <v>0</v>
      </c>
    </row>
    <row r="11" spans="1:17" ht="15.75" x14ac:dyDescent="0.25">
      <c r="A11" s="733" t="s">
        <v>51</v>
      </c>
      <c r="B11" s="734"/>
      <c r="C11" s="98">
        <v>6</v>
      </c>
      <c r="D11" s="109">
        <v>444</v>
      </c>
      <c r="E11" s="137">
        <v>440</v>
      </c>
      <c r="F11" s="137">
        <v>440</v>
      </c>
      <c r="G11" s="137">
        <v>297</v>
      </c>
      <c r="H11" s="137">
        <v>94</v>
      </c>
      <c r="I11" s="137">
        <v>16</v>
      </c>
      <c r="J11" s="137">
        <v>33</v>
      </c>
      <c r="K11" s="137"/>
      <c r="L11" s="137"/>
      <c r="M11" s="137"/>
      <c r="N11" s="137"/>
      <c r="O11" s="138"/>
    </row>
    <row r="12" spans="1:17" ht="15.75" x14ac:dyDescent="0.25">
      <c r="A12" s="735" t="s">
        <v>53</v>
      </c>
      <c r="B12" s="736"/>
      <c r="C12" s="102">
        <v>6</v>
      </c>
      <c r="D12" s="112">
        <v>6</v>
      </c>
      <c r="E12" s="131">
        <v>7</v>
      </c>
      <c r="F12" s="131">
        <v>7</v>
      </c>
      <c r="G12" s="131">
        <v>7</v>
      </c>
      <c r="H12" s="131"/>
      <c r="I12" s="131"/>
      <c r="J12" s="131"/>
      <c r="K12" s="103"/>
      <c r="L12" s="103"/>
      <c r="M12" s="103"/>
      <c r="N12" s="103"/>
      <c r="O12" s="104"/>
    </row>
    <row r="13" spans="1:17" ht="15.75" x14ac:dyDescent="0.25">
      <c r="A13" s="737" t="s">
        <v>69</v>
      </c>
      <c r="B13" s="738"/>
      <c r="C13" s="102">
        <v>6</v>
      </c>
      <c r="D13" s="112">
        <v>6</v>
      </c>
      <c r="E13" s="131">
        <v>6</v>
      </c>
      <c r="F13" s="131">
        <v>6</v>
      </c>
      <c r="G13" s="131">
        <v>5</v>
      </c>
      <c r="H13" s="131"/>
      <c r="I13" s="131"/>
      <c r="J13" s="131">
        <v>1</v>
      </c>
      <c r="K13" s="103"/>
      <c r="L13" s="103"/>
      <c r="M13" s="103"/>
      <c r="N13" s="103"/>
      <c r="O13" s="104"/>
    </row>
    <row r="14" spans="1:17" ht="15.75" x14ac:dyDescent="0.25">
      <c r="A14" s="737" t="s">
        <v>57</v>
      </c>
      <c r="B14" s="738"/>
      <c r="C14" s="102">
        <v>6</v>
      </c>
      <c r="D14" s="112">
        <v>276</v>
      </c>
      <c r="E14" s="131">
        <v>280</v>
      </c>
      <c r="F14" s="131">
        <v>280</v>
      </c>
      <c r="G14" s="131">
        <v>152</v>
      </c>
      <c r="H14" s="131">
        <v>104</v>
      </c>
      <c r="I14" s="131">
        <v>11</v>
      </c>
      <c r="J14" s="131">
        <v>13</v>
      </c>
      <c r="K14" s="73"/>
      <c r="L14" s="73"/>
      <c r="M14" s="73"/>
      <c r="N14" s="73"/>
      <c r="O14" s="487"/>
    </row>
    <row r="15" spans="1:17" ht="15.75" x14ac:dyDescent="0.25">
      <c r="A15" s="737" t="s">
        <v>59</v>
      </c>
      <c r="B15" s="738"/>
      <c r="C15" s="102">
        <v>6</v>
      </c>
      <c r="D15" s="112">
        <v>14</v>
      </c>
      <c r="E15" s="131">
        <v>14</v>
      </c>
      <c r="F15" s="131">
        <v>14</v>
      </c>
      <c r="G15" s="131">
        <v>13</v>
      </c>
      <c r="H15" s="131"/>
      <c r="I15" s="131"/>
      <c r="J15" s="131">
        <v>1</v>
      </c>
      <c r="K15" s="103"/>
      <c r="L15" s="103"/>
      <c r="M15" s="103"/>
      <c r="N15" s="103"/>
      <c r="O15" s="135"/>
    </row>
    <row r="16" spans="1:17" ht="18.75" customHeight="1" x14ac:dyDescent="0.25">
      <c r="A16" s="737" t="s">
        <v>56</v>
      </c>
      <c r="B16" s="738"/>
      <c r="C16" s="102">
        <v>6</v>
      </c>
      <c r="D16" s="112">
        <v>522</v>
      </c>
      <c r="E16" s="131">
        <v>391</v>
      </c>
      <c r="F16" s="131">
        <v>391</v>
      </c>
      <c r="G16" s="131">
        <v>274</v>
      </c>
      <c r="H16" s="131">
        <v>59</v>
      </c>
      <c r="I16" s="131">
        <v>37</v>
      </c>
      <c r="J16" s="131">
        <v>21</v>
      </c>
      <c r="K16" s="103"/>
      <c r="L16" s="103"/>
      <c r="M16" s="103"/>
      <c r="N16" s="103"/>
      <c r="O16" s="135"/>
    </row>
    <row r="17" spans="1:15" ht="16.5" thickBot="1" x14ac:dyDescent="0.3">
      <c r="A17" s="725" t="s">
        <v>70</v>
      </c>
      <c r="B17" s="726"/>
      <c r="C17" s="142">
        <v>6</v>
      </c>
      <c r="D17" s="488">
        <v>605</v>
      </c>
      <c r="E17" s="359">
        <v>73</v>
      </c>
      <c r="F17" s="359">
        <v>73</v>
      </c>
      <c r="G17" s="359">
        <v>66</v>
      </c>
      <c r="H17" s="359">
        <v>4</v>
      </c>
      <c r="I17" s="359">
        <v>3</v>
      </c>
      <c r="J17" s="359">
        <v>0</v>
      </c>
      <c r="K17" s="114"/>
      <c r="L17" s="114"/>
      <c r="M17" s="114"/>
      <c r="N17" s="114"/>
      <c r="O17" s="489"/>
    </row>
  </sheetData>
  <mergeCells count="18">
    <mergeCell ref="A17:B17"/>
    <mergeCell ref="A6:O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:E4"/>
    <mergeCell ref="F1:M1"/>
    <mergeCell ref="N1:O2"/>
    <mergeCell ref="F2:M2"/>
    <mergeCell ref="F3:G3"/>
    <mergeCell ref="N3:O4"/>
  </mergeCells>
  <pageMargins left="0.7" right="0.7" top="0.75" bottom="0.75" header="0.3" footer="0.3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O17"/>
  <sheetViews>
    <sheetView showZeros="0" view="pageBreakPreview" zoomScale="96" zoomScaleSheetLayoutView="96" workbookViewId="0">
      <pane ySplit="8" topLeftCell="A9" activePane="bottomLeft" state="frozen"/>
      <selection pane="bottomLeft" activeCell="F22" sqref="F22"/>
    </sheetView>
  </sheetViews>
  <sheetFormatPr baseColWidth="10" defaultRowHeight="15" x14ac:dyDescent="0.25"/>
  <cols>
    <col min="1" max="1" width="36.5703125" style="184" customWidth="1"/>
    <col min="2" max="2" width="11.42578125" style="183"/>
    <col min="3" max="12" width="11.42578125" style="184"/>
    <col min="13" max="13" width="11.42578125" style="5"/>
    <col min="14" max="15" width="11.42578125" style="183"/>
    <col min="16" max="256" width="11.42578125" style="184"/>
    <col min="257" max="257" width="36.5703125" style="184" customWidth="1"/>
    <col min="258" max="512" width="11.42578125" style="184"/>
    <col min="513" max="513" width="36.5703125" style="184" customWidth="1"/>
    <col min="514" max="768" width="11.42578125" style="184"/>
    <col min="769" max="769" width="36.5703125" style="184" customWidth="1"/>
    <col min="770" max="1024" width="11.42578125" style="184"/>
    <col min="1025" max="1025" width="36.5703125" style="184" customWidth="1"/>
    <col min="1026" max="1280" width="11.42578125" style="184"/>
    <col min="1281" max="1281" width="36.5703125" style="184" customWidth="1"/>
    <col min="1282" max="1536" width="11.42578125" style="184"/>
    <col min="1537" max="1537" width="36.5703125" style="184" customWidth="1"/>
    <col min="1538" max="1792" width="11.42578125" style="184"/>
    <col min="1793" max="1793" width="36.5703125" style="184" customWidth="1"/>
    <col min="1794" max="2048" width="11.42578125" style="184"/>
    <col min="2049" max="2049" width="36.5703125" style="184" customWidth="1"/>
    <col min="2050" max="2304" width="11.42578125" style="184"/>
    <col min="2305" max="2305" width="36.5703125" style="184" customWidth="1"/>
    <col min="2306" max="2560" width="11.42578125" style="184"/>
    <col min="2561" max="2561" width="36.5703125" style="184" customWidth="1"/>
    <col min="2562" max="2816" width="11.42578125" style="184"/>
    <col min="2817" max="2817" width="36.5703125" style="184" customWidth="1"/>
    <col min="2818" max="3072" width="11.42578125" style="184"/>
    <col min="3073" max="3073" width="36.5703125" style="184" customWidth="1"/>
    <col min="3074" max="3328" width="11.42578125" style="184"/>
    <col min="3329" max="3329" width="36.5703125" style="184" customWidth="1"/>
    <col min="3330" max="3584" width="11.42578125" style="184"/>
    <col min="3585" max="3585" width="36.5703125" style="184" customWidth="1"/>
    <col min="3586" max="3840" width="11.42578125" style="184"/>
    <col min="3841" max="3841" width="36.5703125" style="184" customWidth="1"/>
    <col min="3842" max="4096" width="11.42578125" style="184"/>
    <col min="4097" max="4097" width="36.5703125" style="184" customWidth="1"/>
    <col min="4098" max="4352" width="11.42578125" style="184"/>
    <col min="4353" max="4353" width="36.5703125" style="184" customWidth="1"/>
    <col min="4354" max="4608" width="11.42578125" style="184"/>
    <col min="4609" max="4609" width="36.5703125" style="184" customWidth="1"/>
    <col min="4610" max="4864" width="11.42578125" style="184"/>
    <col min="4865" max="4865" width="36.5703125" style="184" customWidth="1"/>
    <col min="4866" max="5120" width="11.42578125" style="184"/>
    <col min="5121" max="5121" width="36.5703125" style="184" customWidth="1"/>
    <col min="5122" max="5376" width="11.42578125" style="184"/>
    <col min="5377" max="5377" width="36.5703125" style="184" customWidth="1"/>
    <col min="5378" max="5632" width="11.42578125" style="184"/>
    <col min="5633" max="5633" width="36.5703125" style="184" customWidth="1"/>
    <col min="5634" max="5888" width="11.42578125" style="184"/>
    <col min="5889" max="5889" width="36.5703125" style="184" customWidth="1"/>
    <col min="5890" max="6144" width="11.42578125" style="184"/>
    <col min="6145" max="6145" width="36.5703125" style="184" customWidth="1"/>
    <col min="6146" max="6400" width="11.42578125" style="184"/>
    <col min="6401" max="6401" width="36.5703125" style="184" customWidth="1"/>
    <col min="6402" max="6656" width="11.42578125" style="184"/>
    <col min="6657" max="6657" width="36.5703125" style="184" customWidth="1"/>
    <col min="6658" max="6912" width="11.42578125" style="184"/>
    <col min="6913" max="6913" width="36.5703125" style="184" customWidth="1"/>
    <col min="6914" max="7168" width="11.42578125" style="184"/>
    <col min="7169" max="7169" width="36.5703125" style="184" customWidth="1"/>
    <col min="7170" max="7424" width="11.42578125" style="184"/>
    <col min="7425" max="7425" width="36.5703125" style="184" customWidth="1"/>
    <col min="7426" max="7680" width="11.42578125" style="184"/>
    <col min="7681" max="7681" width="36.5703125" style="184" customWidth="1"/>
    <col min="7682" max="7936" width="11.42578125" style="184"/>
    <col min="7937" max="7937" width="36.5703125" style="184" customWidth="1"/>
    <col min="7938" max="8192" width="11.42578125" style="184"/>
    <col min="8193" max="8193" width="36.5703125" style="184" customWidth="1"/>
    <col min="8194" max="8448" width="11.42578125" style="184"/>
    <col min="8449" max="8449" width="36.5703125" style="184" customWidth="1"/>
    <col min="8450" max="8704" width="11.42578125" style="184"/>
    <col min="8705" max="8705" width="36.5703125" style="184" customWidth="1"/>
    <col min="8706" max="8960" width="11.42578125" style="184"/>
    <col min="8961" max="8961" width="36.5703125" style="184" customWidth="1"/>
    <col min="8962" max="9216" width="11.42578125" style="184"/>
    <col min="9217" max="9217" width="36.5703125" style="184" customWidth="1"/>
    <col min="9218" max="9472" width="11.42578125" style="184"/>
    <col min="9473" max="9473" width="36.5703125" style="184" customWidth="1"/>
    <col min="9474" max="9728" width="11.42578125" style="184"/>
    <col min="9729" max="9729" width="36.5703125" style="184" customWidth="1"/>
    <col min="9730" max="9984" width="11.42578125" style="184"/>
    <col min="9985" max="9985" width="36.5703125" style="184" customWidth="1"/>
    <col min="9986" max="10240" width="11.42578125" style="184"/>
    <col min="10241" max="10241" width="36.5703125" style="184" customWidth="1"/>
    <col min="10242" max="10496" width="11.42578125" style="184"/>
    <col min="10497" max="10497" width="36.5703125" style="184" customWidth="1"/>
    <col min="10498" max="10752" width="11.42578125" style="184"/>
    <col min="10753" max="10753" width="36.5703125" style="184" customWidth="1"/>
    <col min="10754" max="11008" width="11.42578125" style="184"/>
    <col min="11009" max="11009" width="36.5703125" style="184" customWidth="1"/>
    <col min="11010" max="11264" width="11.42578125" style="184"/>
    <col min="11265" max="11265" width="36.5703125" style="184" customWidth="1"/>
    <col min="11266" max="11520" width="11.42578125" style="184"/>
    <col min="11521" max="11521" width="36.5703125" style="184" customWidth="1"/>
    <col min="11522" max="11776" width="11.42578125" style="184"/>
    <col min="11777" max="11777" width="36.5703125" style="184" customWidth="1"/>
    <col min="11778" max="12032" width="11.42578125" style="184"/>
    <col min="12033" max="12033" width="36.5703125" style="184" customWidth="1"/>
    <col min="12034" max="12288" width="11.42578125" style="184"/>
    <col min="12289" max="12289" width="36.5703125" style="184" customWidth="1"/>
    <col min="12290" max="12544" width="11.42578125" style="184"/>
    <col min="12545" max="12545" width="36.5703125" style="184" customWidth="1"/>
    <col min="12546" max="12800" width="11.42578125" style="184"/>
    <col min="12801" max="12801" width="36.5703125" style="184" customWidth="1"/>
    <col min="12802" max="13056" width="11.42578125" style="184"/>
    <col min="13057" max="13057" width="36.5703125" style="184" customWidth="1"/>
    <col min="13058" max="13312" width="11.42578125" style="184"/>
    <col min="13313" max="13313" width="36.5703125" style="184" customWidth="1"/>
    <col min="13314" max="13568" width="11.42578125" style="184"/>
    <col min="13569" max="13569" width="36.5703125" style="184" customWidth="1"/>
    <col min="13570" max="13824" width="11.42578125" style="184"/>
    <col min="13825" max="13825" width="36.5703125" style="184" customWidth="1"/>
    <col min="13826" max="14080" width="11.42578125" style="184"/>
    <col min="14081" max="14081" width="36.5703125" style="184" customWidth="1"/>
    <col min="14082" max="14336" width="11.42578125" style="184"/>
    <col min="14337" max="14337" width="36.5703125" style="184" customWidth="1"/>
    <col min="14338" max="14592" width="11.42578125" style="184"/>
    <col min="14593" max="14593" width="36.5703125" style="184" customWidth="1"/>
    <col min="14594" max="14848" width="11.42578125" style="184"/>
    <col min="14849" max="14849" width="36.5703125" style="184" customWidth="1"/>
    <col min="14850" max="15104" width="11.42578125" style="184"/>
    <col min="15105" max="15105" width="36.5703125" style="184" customWidth="1"/>
    <col min="15106" max="15360" width="11.42578125" style="184"/>
    <col min="15361" max="15361" width="36.5703125" style="184" customWidth="1"/>
    <col min="15362" max="15616" width="11.42578125" style="184"/>
    <col min="15617" max="15617" width="36.5703125" style="184" customWidth="1"/>
    <col min="15618" max="15872" width="11.42578125" style="184"/>
    <col min="15873" max="15873" width="36.5703125" style="184" customWidth="1"/>
    <col min="15874" max="16128" width="11.42578125" style="184"/>
    <col min="16129" max="16129" width="36.5703125" style="184" customWidth="1"/>
    <col min="16130" max="16384" width="11.42578125" style="184"/>
  </cols>
  <sheetData>
    <row r="1" spans="1:15" x14ac:dyDescent="0.25">
      <c r="A1" s="177" t="s">
        <v>73</v>
      </c>
      <c r="B1" s="3"/>
      <c r="C1" s="177" t="s">
        <v>74</v>
      </c>
      <c r="D1" s="184" t="s">
        <v>11</v>
      </c>
      <c r="I1" s="490" t="s">
        <v>100</v>
      </c>
      <c r="J1" s="490"/>
      <c r="K1" s="490"/>
    </row>
    <row r="2" spans="1:15" x14ac:dyDescent="0.25">
      <c r="A2" s="177"/>
      <c r="B2" s="3"/>
      <c r="I2" s="177"/>
      <c r="N2" s="3"/>
    </row>
    <row r="3" spans="1:15" ht="15.75" thickBot="1" x14ac:dyDescent="0.3">
      <c r="A3" s="3" t="s">
        <v>76</v>
      </c>
      <c r="B3" s="3"/>
      <c r="C3" s="183"/>
      <c r="D3" s="183"/>
      <c r="E3" s="183"/>
      <c r="F3" s="4"/>
      <c r="G3" s="183"/>
      <c r="H3" s="183"/>
      <c r="I3" s="183"/>
      <c r="J3" s="183"/>
      <c r="K3" s="183"/>
      <c r="L3" s="183"/>
    </row>
    <row r="4" spans="1:15" ht="15.75" thickBot="1" x14ac:dyDescent="0.3">
      <c r="A4" s="187"/>
      <c r="B4" s="711" t="s">
        <v>16</v>
      </c>
      <c r="C4" s="714" t="s">
        <v>77</v>
      </c>
      <c r="D4" s="714"/>
      <c r="E4" s="714"/>
      <c r="F4" s="714"/>
      <c r="G4" s="714"/>
      <c r="H4" s="714"/>
      <c r="I4" s="714"/>
      <c r="J4" s="714"/>
      <c r="K4" s="715"/>
      <c r="L4" s="716" t="s">
        <v>78</v>
      </c>
    </row>
    <row r="5" spans="1:15" x14ac:dyDescent="0.25">
      <c r="A5" s="189"/>
      <c r="B5" s="712"/>
      <c r="C5" s="373"/>
      <c r="D5" s="718" t="s">
        <v>79</v>
      </c>
      <c r="E5" s="374"/>
      <c r="F5" s="374"/>
      <c r="G5" s="374"/>
      <c r="H5" s="720" t="s">
        <v>80</v>
      </c>
      <c r="I5" s="374"/>
      <c r="J5" s="374"/>
      <c r="K5" s="375"/>
      <c r="L5" s="717"/>
    </row>
    <row r="6" spans="1:15" x14ac:dyDescent="0.25">
      <c r="A6" s="189"/>
      <c r="B6" s="712"/>
      <c r="C6" s="376"/>
      <c r="D6" s="719"/>
      <c r="E6" s="377" t="s">
        <v>81</v>
      </c>
      <c r="F6" s="377" t="s">
        <v>82</v>
      </c>
      <c r="G6" s="378"/>
      <c r="H6" s="721"/>
      <c r="I6" s="377" t="s">
        <v>83</v>
      </c>
      <c r="J6" s="378"/>
      <c r="K6" s="379"/>
      <c r="L6" s="717"/>
    </row>
    <row r="7" spans="1:15" ht="15.75" thickBot="1" x14ac:dyDescent="0.3">
      <c r="A7" s="198" t="s">
        <v>84</v>
      </c>
      <c r="B7" s="713"/>
      <c r="C7" s="380" t="s">
        <v>85</v>
      </c>
      <c r="D7" s="719"/>
      <c r="E7" s="377" t="s">
        <v>86</v>
      </c>
      <c r="F7" s="377" t="s">
        <v>87</v>
      </c>
      <c r="G7" s="377" t="s">
        <v>88</v>
      </c>
      <c r="H7" s="722"/>
      <c r="I7" s="377" t="s">
        <v>89</v>
      </c>
      <c r="J7" s="378" t="s">
        <v>90</v>
      </c>
      <c r="K7" s="379" t="s">
        <v>91</v>
      </c>
      <c r="L7" s="717"/>
    </row>
    <row r="8" spans="1:15" ht="15.75" thickBot="1" x14ac:dyDescent="0.3">
      <c r="A8" s="491" t="s">
        <v>92</v>
      </c>
      <c r="B8" s="492"/>
      <c r="C8" s="493">
        <v>7</v>
      </c>
      <c r="D8" s="494">
        <v>8</v>
      </c>
      <c r="E8" s="494">
        <v>9</v>
      </c>
      <c r="F8" s="494">
        <v>10</v>
      </c>
      <c r="G8" s="494">
        <v>11</v>
      </c>
      <c r="H8" s="494">
        <v>12</v>
      </c>
      <c r="I8" s="494">
        <v>13</v>
      </c>
      <c r="J8" s="494">
        <v>14</v>
      </c>
      <c r="K8" s="494">
        <v>15</v>
      </c>
      <c r="L8" s="495">
        <v>16</v>
      </c>
      <c r="O8" s="206"/>
    </row>
    <row r="9" spans="1:15" ht="15.75" x14ac:dyDescent="0.25">
      <c r="A9" s="496" t="s">
        <v>34</v>
      </c>
      <c r="B9" s="496" t="s">
        <v>35</v>
      </c>
      <c r="C9" s="497">
        <f>+C10</f>
        <v>552</v>
      </c>
      <c r="D9" s="497">
        <f t="shared" ref="D9:L9" si="0">+D10</f>
        <v>25</v>
      </c>
      <c r="E9" s="497">
        <f t="shared" si="0"/>
        <v>9</v>
      </c>
      <c r="F9" s="497">
        <f t="shared" si="0"/>
        <v>0</v>
      </c>
      <c r="G9" s="497">
        <f t="shared" si="0"/>
        <v>0</v>
      </c>
      <c r="H9" s="497">
        <f t="shared" si="0"/>
        <v>14</v>
      </c>
      <c r="I9" s="497">
        <f t="shared" si="0"/>
        <v>0</v>
      </c>
      <c r="J9" s="497">
        <f t="shared" si="0"/>
        <v>0</v>
      </c>
      <c r="K9" s="497">
        <f t="shared" si="0"/>
        <v>627</v>
      </c>
      <c r="L9" s="497">
        <f t="shared" si="0"/>
        <v>0</v>
      </c>
      <c r="O9" s="206"/>
    </row>
    <row r="10" spans="1:15" ht="16.5" thickBot="1" x14ac:dyDescent="0.3">
      <c r="A10" s="498"/>
      <c r="B10" s="498">
        <v>6</v>
      </c>
      <c r="C10" s="499">
        <f>+C11+C12+C13+C14+C15+C16+C17</f>
        <v>552</v>
      </c>
      <c r="D10" s="499">
        <f t="shared" ref="D10:L10" si="1">+D11+D12+D13+D14+D15+D16+D17</f>
        <v>25</v>
      </c>
      <c r="E10" s="499">
        <f t="shared" si="1"/>
        <v>9</v>
      </c>
      <c r="F10" s="499">
        <f t="shared" si="1"/>
        <v>0</v>
      </c>
      <c r="G10" s="499">
        <f t="shared" si="1"/>
        <v>0</v>
      </c>
      <c r="H10" s="499">
        <f t="shared" si="1"/>
        <v>14</v>
      </c>
      <c r="I10" s="499">
        <f t="shared" si="1"/>
        <v>0</v>
      </c>
      <c r="J10" s="499">
        <f t="shared" si="1"/>
        <v>0</v>
      </c>
      <c r="K10" s="499">
        <f t="shared" si="1"/>
        <v>627</v>
      </c>
      <c r="L10" s="499">
        <f t="shared" si="1"/>
        <v>0</v>
      </c>
      <c r="O10" s="206"/>
    </row>
    <row r="11" spans="1:15" s="221" customFormat="1" ht="15.75" x14ac:dyDescent="0.25">
      <c r="A11" s="500" t="s">
        <v>51</v>
      </c>
      <c r="B11" s="501">
        <v>6</v>
      </c>
      <c r="C11" s="502">
        <v>4</v>
      </c>
      <c r="D11" s="503">
        <v>2</v>
      </c>
      <c r="E11" s="503">
        <v>1</v>
      </c>
      <c r="F11" s="503"/>
      <c r="G11" s="503"/>
      <c r="H11" s="503">
        <v>1</v>
      </c>
      <c r="I11" s="503"/>
      <c r="J11" s="503"/>
      <c r="K11" s="503"/>
      <c r="L11" s="504"/>
      <c r="M11" s="251"/>
      <c r="N11" s="251"/>
      <c r="O11" s="251"/>
    </row>
    <row r="12" spans="1:15" s="221" customFormat="1" ht="15.75" x14ac:dyDescent="0.25">
      <c r="A12" s="505" t="s">
        <v>53</v>
      </c>
      <c r="B12" s="506">
        <v>6</v>
      </c>
      <c r="C12" s="507"/>
      <c r="D12" s="508"/>
      <c r="E12" s="508"/>
      <c r="F12" s="508"/>
      <c r="G12" s="508"/>
      <c r="H12" s="508"/>
      <c r="I12" s="508"/>
      <c r="J12" s="508"/>
      <c r="K12" s="508"/>
      <c r="L12" s="509"/>
      <c r="M12" s="251"/>
      <c r="N12" s="251"/>
      <c r="O12" s="251"/>
    </row>
    <row r="13" spans="1:15" s="221" customFormat="1" ht="15.75" x14ac:dyDescent="0.25">
      <c r="A13" s="505" t="s">
        <v>69</v>
      </c>
      <c r="B13" s="506">
        <v>6</v>
      </c>
      <c r="C13" s="507"/>
      <c r="D13" s="508"/>
      <c r="E13" s="508"/>
      <c r="F13" s="508"/>
      <c r="G13" s="508"/>
      <c r="H13" s="508"/>
      <c r="I13" s="508"/>
      <c r="J13" s="508"/>
      <c r="K13" s="508"/>
      <c r="L13" s="509"/>
      <c r="M13" s="251"/>
      <c r="N13" s="251"/>
      <c r="O13" s="251"/>
    </row>
    <row r="14" spans="1:15" s="221" customFormat="1" ht="15.75" x14ac:dyDescent="0.25">
      <c r="A14" s="505" t="s">
        <v>57</v>
      </c>
      <c r="B14" s="506">
        <v>6</v>
      </c>
      <c r="C14" s="507">
        <v>0</v>
      </c>
      <c r="D14" s="508"/>
      <c r="E14" s="508"/>
      <c r="F14" s="508"/>
      <c r="G14" s="508"/>
      <c r="H14" s="508"/>
      <c r="I14" s="508"/>
      <c r="J14" s="508"/>
      <c r="K14" s="508"/>
      <c r="L14" s="509"/>
      <c r="M14" s="251"/>
      <c r="N14" s="251"/>
      <c r="O14" s="251"/>
    </row>
    <row r="15" spans="1:15" s="221" customFormat="1" ht="15.75" x14ac:dyDescent="0.25">
      <c r="A15" s="505" t="s">
        <v>59</v>
      </c>
      <c r="B15" s="506">
        <v>6</v>
      </c>
      <c r="C15" s="507">
        <v>0</v>
      </c>
      <c r="D15" s="508"/>
      <c r="E15" s="508"/>
      <c r="F15" s="508"/>
      <c r="G15" s="508"/>
      <c r="H15" s="508"/>
      <c r="I15" s="508"/>
      <c r="J15" s="508"/>
      <c r="K15" s="508"/>
      <c r="L15" s="509"/>
      <c r="M15" s="251"/>
      <c r="N15" s="251"/>
      <c r="O15" s="251"/>
    </row>
    <row r="16" spans="1:15" ht="15.75" x14ac:dyDescent="0.25">
      <c r="A16" s="510" t="s">
        <v>102</v>
      </c>
      <c r="B16" s="506">
        <v>6</v>
      </c>
      <c r="C16" s="511">
        <v>18</v>
      </c>
      <c r="D16" s="512">
        <v>16</v>
      </c>
      <c r="E16" s="512">
        <v>2</v>
      </c>
      <c r="F16" s="512"/>
      <c r="G16" s="512"/>
      <c r="H16" s="512"/>
      <c r="I16" s="512"/>
      <c r="J16" s="512"/>
      <c r="K16" s="512">
        <v>113</v>
      </c>
      <c r="L16" s="513"/>
    </row>
    <row r="17" spans="1:12" ht="16.5" thickBot="1" x14ac:dyDescent="0.3">
      <c r="A17" s="514" t="s">
        <v>103</v>
      </c>
      <c r="B17" s="515">
        <v>6</v>
      </c>
      <c r="C17" s="516">
        <v>530</v>
      </c>
      <c r="D17" s="517">
        <v>7</v>
      </c>
      <c r="E17" s="517">
        <v>6</v>
      </c>
      <c r="F17" s="517">
        <v>0</v>
      </c>
      <c r="G17" s="517">
        <v>0</v>
      </c>
      <c r="H17" s="517">
        <v>13</v>
      </c>
      <c r="I17" s="517">
        <v>0</v>
      </c>
      <c r="J17" s="517">
        <v>0</v>
      </c>
      <c r="K17" s="517">
        <v>514</v>
      </c>
      <c r="L17" s="518"/>
    </row>
  </sheetData>
  <mergeCells count="5">
    <mergeCell ref="B4:B7"/>
    <mergeCell ref="C4:K4"/>
    <mergeCell ref="L4:L7"/>
    <mergeCell ref="D5:D7"/>
    <mergeCell ref="H5:H7"/>
  </mergeCells>
  <pageMargins left="0.98425196850393704" right="0.23622047244094491" top="0.51181102362204722" bottom="0.56000000000000005" header="0.31496062992125984" footer="0.52"/>
  <pageSetup paperSize="119" scale="50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Q41"/>
  <sheetViews>
    <sheetView showZeros="0" tabSelected="1" view="pageBreakPreview" zoomScale="60" zoomScaleNormal="75" workbookViewId="0">
      <selection activeCell="S18" sqref="S18"/>
    </sheetView>
  </sheetViews>
  <sheetFormatPr baseColWidth="10" defaultRowHeight="15" x14ac:dyDescent="0.25"/>
  <cols>
    <col min="1" max="1" width="11.42578125" style="519"/>
    <col min="2" max="2" width="28.5703125" style="519" customWidth="1"/>
    <col min="3" max="3" width="11.42578125" style="566"/>
    <col min="4" max="4" width="12.85546875" style="519" customWidth="1"/>
    <col min="5" max="5" width="13.140625" style="519" customWidth="1"/>
    <col min="6" max="6" width="13" style="519" customWidth="1"/>
    <col min="7" max="14" width="11.42578125" style="519"/>
    <col min="15" max="15" width="13.85546875" style="519" customWidth="1"/>
    <col min="16" max="257" width="11.42578125" style="519"/>
    <col min="258" max="258" width="28.5703125" style="519" customWidth="1"/>
    <col min="259" max="261" width="11.42578125" style="519"/>
    <col min="262" max="262" width="13" style="519" customWidth="1"/>
    <col min="263" max="270" width="11.42578125" style="519"/>
    <col min="271" max="271" width="13.85546875" style="519" customWidth="1"/>
    <col min="272" max="513" width="11.42578125" style="519"/>
    <col min="514" max="514" width="28.5703125" style="519" customWidth="1"/>
    <col min="515" max="517" width="11.42578125" style="519"/>
    <col min="518" max="518" width="13" style="519" customWidth="1"/>
    <col min="519" max="526" width="11.42578125" style="519"/>
    <col min="527" max="527" width="13.85546875" style="519" customWidth="1"/>
    <col min="528" max="769" width="11.42578125" style="519"/>
    <col min="770" max="770" width="28.5703125" style="519" customWidth="1"/>
    <col min="771" max="773" width="11.42578125" style="519"/>
    <col min="774" max="774" width="13" style="519" customWidth="1"/>
    <col min="775" max="782" width="11.42578125" style="519"/>
    <col min="783" max="783" width="13.85546875" style="519" customWidth="1"/>
    <col min="784" max="1025" width="11.42578125" style="519"/>
    <col min="1026" max="1026" width="28.5703125" style="519" customWidth="1"/>
    <col min="1027" max="1029" width="11.42578125" style="519"/>
    <col min="1030" max="1030" width="13" style="519" customWidth="1"/>
    <col min="1031" max="1038" width="11.42578125" style="519"/>
    <col min="1039" max="1039" width="13.85546875" style="519" customWidth="1"/>
    <col min="1040" max="1281" width="11.42578125" style="519"/>
    <col min="1282" max="1282" width="28.5703125" style="519" customWidth="1"/>
    <col min="1283" max="1285" width="11.42578125" style="519"/>
    <col min="1286" max="1286" width="13" style="519" customWidth="1"/>
    <col min="1287" max="1294" width="11.42578125" style="519"/>
    <col min="1295" max="1295" width="13.85546875" style="519" customWidth="1"/>
    <col min="1296" max="1537" width="11.42578125" style="519"/>
    <col min="1538" max="1538" width="28.5703125" style="519" customWidth="1"/>
    <col min="1539" max="1541" width="11.42578125" style="519"/>
    <col min="1542" max="1542" width="13" style="519" customWidth="1"/>
    <col min="1543" max="1550" width="11.42578125" style="519"/>
    <col min="1551" max="1551" width="13.85546875" style="519" customWidth="1"/>
    <col min="1552" max="1793" width="11.42578125" style="519"/>
    <col min="1794" max="1794" width="28.5703125" style="519" customWidth="1"/>
    <col min="1795" max="1797" width="11.42578125" style="519"/>
    <col min="1798" max="1798" width="13" style="519" customWidth="1"/>
    <col min="1799" max="1806" width="11.42578125" style="519"/>
    <col min="1807" max="1807" width="13.85546875" style="519" customWidth="1"/>
    <col min="1808" max="2049" width="11.42578125" style="519"/>
    <col min="2050" max="2050" width="28.5703125" style="519" customWidth="1"/>
    <col min="2051" max="2053" width="11.42578125" style="519"/>
    <col min="2054" max="2054" width="13" style="519" customWidth="1"/>
    <col min="2055" max="2062" width="11.42578125" style="519"/>
    <col min="2063" max="2063" width="13.85546875" style="519" customWidth="1"/>
    <col min="2064" max="2305" width="11.42578125" style="519"/>
    <col min="2306" max="2306" width="28.5703125" style="519" customWidth="1"/>
    <col min="2307" max="2309" width="11.42578125" style="519"/>
    <col min="2310" max="2310" width="13" style="519" customWidth="1"/>
    <col min="2311" max="2318" width="11.42578125" style="519"/>
    <col min="2319" max="2319" width="13.85546875" style="519" customWidth="1"/>
    <col min="2320" max="2561" width="11.42578125" style="519"/>
    <col min="2562" max="2562" width="28.5703125" style="519" customWidth="1"/>
    <col min="2563" max="2565" width="11.42578125" style="519"/>
    <col min="2566" max="2566" width="13" style="519" customWidth="1"/>
    <col min="2567" max="2574" width="11.42578125" style="519"/>
    <col min="2575" max="2575" width="13.85546875" style="519" customWidth="1"/>
    <col min="2576" max="2817" width="11.42578125" style="519"/>
    <col min="2818" max="2818" width="28.5703125" style="519" customWidth="1"/>
    <col min="2819" max="2821" width="11.42578125" style="519"/>
    <col min="2822" max="2822" width="13" style="519" customWidth="1"/>
    <col min="2823" max="2830" width="11.42578125" style="519"/>
    <col min="2831" max="2831" width="13.85546875" style="519" customWidth="1"/>
    <col min="2832" max="3073" width="11.42578125" style="519"/>
    <col min="3074" max="3074" width="28.5703125" style="519" customWidth="1"/>
    <col min="3075" max="3077" width="11.42578125" style="519"/>
    <col min="3078" max="3078" width="13" style="519" customWidth="1"/>
    <col min="3079" max="3086" width="11.42578125" style="519"/>
    <col min="3087" max="3087" width="13.85546875" style="519" customWidth="1"/>
    <col min="3088" max="3329" width="11.42578125" style="519"/>
    <col min="3330" max="3330" width="28.5703125" style="519" customWidth="1"/>
    <col min="3331" max="3333" width="11.42578125" style="519"/>
    <col min="3334" max="3334" width="13" style="519" customWidth="1"/>
    <col min="3335" max="3342" width="11.42578125" style="519"/>
    <col min="3343" max="3343" width="13.85546875" style="519" customWidth="1"/>
    <col min="3344" max="3585" width="11.42578125" style="519"/>
    <col min="3586" max="3586" width="28.5703125" style="519" customWidth="1"/>
    <col min="3587" max="3589" width="11.42578125" style="519"/>
    <col min="3590" max="3590" width="13" style="519" customWidth="1"/>
    <col min="3591" max="3598" width="11.42578125" style="519"/>
    <col min="3599" max="3599" width="13.85546875" style="519" customWidth="1"/>
    <col min="3600" max="3841" width="11.42578125" style="519"/>
    <col min="3842" max="3842" width="28.5703125" style="519" customWidth="1"/>
    <col min="3843" max="3845" width="11.42578125" style="519"/>
    <col min="3846" max="3846" width="13" style="519" customWidth="1"/>
    <col min="3847" max="3854" width="11.42578125" style="519"/>
    <col min="3855" max="3855" width="13.85546875" style="519" customWidth="1"/>
    <col min="3856" max="4097" width="11.42578125" style="519"/>
    <col min="4098" max="4098" width="28.5703125" style="519" customWidth="1"/>
    <col min="4099" max="4101" width="11.42578125" style="519"/>
    <col min="4102" max="4102" width="13" style="519" customWidth="1"/>
    <col min="4103" max="4110" width="11.42578125" style="519"/>
    <col min="4111" max="4111" width="13.85546875" style="519" customWidth="1"/>
    <col min="4112" max="4353" width="11.42578125" style="519"/>
    <col min="4354" max="4354" width="28.5703125" style="519" customWidth="1"/>
    <col min="4355" max="4357" width="11.42578125" style="519"/>
    <col min="4358" max="4358" width="13" style="519" customWidth="1"/>
    <col min="4359" max="4366" width="11.42578125" style="519"/>
    <col min="4367" max="4367" width="13.85546875" style="519" customWidth="1"/>
    <col min="4368" max="4609" width="11.42578125" style="519"/>
    <col min="4610" max="4610" width="28.5703125" style="519" customWidth="1"/>
    <col min="4611" max="4613" width="11.42578125" style="519"/>
    <col min="4614" max="4614" width="13" style="519" customWidth="1"/>
    <col min="4615" max="4622" width="11.42578125" style="519"/>
    <col min="4623" max="4623" width="13.85546875" style="519" customWidth="1"/>
    <col min="4624" max="4865" width="11.42578125" style="519"/>
    <col min="4866" max="4866" width="28.5703125" style="519" customWidth="1"/>
    <col min="4867" max="4869" width="11.42578125" style="519"/>
    <col min="4870" max="4870" width="13" style="519" customWidth="1"/>
    <col min="4871" max="4878" width="11.42578125" style="519"/>
    <col min="4879" max="4879" width="13.85546875" style="519" customWidth="1"/>
    <col min="4880" max="5121" width="11.42578125" style="519"/>
    <col min="5122" max="5122" width="28.5703125" style="519" customWidth="1"/>
    <col min="5123" max="5125" width="11.42578125" style="519"/>
    <col min="5126" max="5126" width="13" style="519" customWidth="1"/>
    <col min="5127" max="5134" width="11.42578125" style="519"/>
    <col min="5135" max="5135" width="13.85546875" style="519" customWidth="1"/>
    <col min="5136" max="5377" width="11.42578125" style="519"/>
    <col min="5378" max="5378" width="28.5703125" style="519" customWidth="1"/>
    <col min="5379" max="5381" width="11.42578125" style="519"/>
    <col min="5382" max="5382" width="13" style="519" customWidth="1"/>
    <col min="5383" max="5390" width="11.42578125" style="519"/>
    <col min="5391" max="5391" width="13.85546875" style="519" customWidth="1"/>
    <col min="5392" max="5633" width="11.42578125" style="519"/>
    <col min="5634" max="5634" width="28.5703125" style="519" customWidth="1"/>
    <col min="5635" max="5637" width="11.42578125" style="519"/>
    <col min="5638" max="5638" width="13" style="519" customWidth="1"/>
    <col min="5639" max="5646" width="11.42578125" style="519"/>
    <col min="5647" max="5647" width="13.85546875" style="519" customWidth="1"/>
    <col min="5648" max="5889" width="11.42578125" style="519"/>
    <col min="5890" max="5890" width="28.5703125" style="519" customWidth="1"/>
    <col min="5891" max="5893" width="11.42578125" style="519"/>
    <col min="5894" max="5894" width="13" style="519" customWidth="1"/>
    <col min="5895" max="5902" width="11.42578125" style="519"/>
    <col min="5903" max="5903" width="13.85546875" style="519" customWidth="1"/>
    <col min="5904" max="6145" width="11.42578125" style="519"/>
    <col min="6146" max="6146" width="28.5703125" style="519" customWidth="1"/>
    <col min="6147" max="6149" width="11.42578125" style="519"/>
    <col min="6150" max="6150" width="13" style="519" customWidth="1"/>
    <col min="6151" max="6158" width="11.42578125" style="519"/>
    <col min="6159" max="6159" width="13.85546875" style="519" customWidth="1"/>
    <col min="6160" max="6401" width="11.42578125" style="519"/>
    <col min="6402" max="6402" width="28.5703125" style="519" customWidth="1"/>
    <col min="6403" max="6405" width="11.42578125" style="519"/>
    <col min="6406" max="6406" width="13" style="519" customWidth="1"/>
    <col min="6407" max="6414" width="11.42578125" style="519"/>
    <col min="6415" max="6415" width="13.85546875" style="519" customWidth="1"/>
    <col min="6416" max="6657" width="11.42578125" style="519"/>
    <col min="6658" max="6658" width="28.5703125" style="519" customWidth="1"/>
    <col min="6659" max="6661" width="11.42578125" style="519"/>
    <col min="6662" max="6662" width="13" style="519" customWidth="1"/>
    <col min="6663" max="6670" width="11.42578125" style="519"/>
    <col min="6671" max="6671" width="13.85546875" style="519" customWidth="1"/>
    <col min="6672" max="6913" width="11.42578125" style="519"/>
    <col min="6914" max="6914" width="28.5703125" style="519" customWidth="1"/>
    <col min="6915" max="6917" width="11.42578125" style="519"/>
    <col min="6918" max="6918" width="13" style="519" customWidth="1"/>
    <col min="6919" max="6926" width="11.42578125" style="519"/>
    <col min="6927" max="6927" width="13.85546875" style="519" customWidth="1"/>
    <col min="6928" max="7169" width="11.42578125" style="519"/>
    <col min="7170" max="7170" width="28.5703125" style="519" customWidth="1"/>
    <col min="7171" max="7173" width="11.42578125" style="519"/>
    <col min="7174" max="7174" width="13" style="519" customWidth="1"/>
    <col min="7175" max="7182" width="11.42578125" style="519"/>
    <col min="7183" max="7183" width="13.85546875" style="519" customWidth="1"/>
    <col min="7184" max="7425" width="11.42578125" style="519"/>
    <col min="7426" max="7426" width="28.5703125" style="519" customWidth="1"/>
    <col min="7427" max="7429" width="11.42578125" style="519"/>
    <col min="7430" max="7430" width="13" style="519" customWidth="1"/>
    <col min="7431" max="7438" width="11.42578125" style="519"/>
    <col min="7439" max="7439" width="13.85546875" style="519" customWidth="1"/>
    <col min="7440" max="7681" width="11.42578125" style="519"/>
    <col min="7682" max="7682" width="28.5703125" style="519" customWidth="1"/>
    <col min="7683" max="7685" width="11.42578125" style="519"/>
    <col min="7686" max="7686" width="13" style="519" customWidth="1"/>
    <col min="7687" max="7694" width="11.42578125" style="519"/>
    <col min="7695" max="7695" width="13.85546875" style="519" customWidth="1"/>
    <col min="7696" max="7937" width="11.42578125" style="519"/>
    <col min="7938" max="7938" width="28.5703125" style="519" customWidth="1"/>
    <col min="7939" max="7941" width="11.42578125" style="519"/>
    <col min="7942" max="7942" width="13" style="519" customWidth="1"/>
    <col min="7943" max="7950" width="11.42578125" style="519"/>
    <col min="7951" max="7951" width="13.85546875" style="519" customWidth="1"/>
    <col min="7952" max="8193" width="11.42578125" style="519"/>
    <col min="8194" max="8194" width="28.5703125" style="519" customWidth="1"/>
    <col min="8195" max="8197" width="11.42578125" style="519"/>
    <col min="8198" max="8198" width="13" style="519" customWidth="1"/>
    <col min="8199" max="8206" width="11.42578125" style="519"/>
    <col min="8207" max="8207" width="13.85546875" style="519" customWidth="1"/>
    <col min="8208" max="8449" width="11.42578125" style="519"/>
    <col min="8450" max="8450" width="28.5703125" style="519" customWidth="1"/>
    <col min="8451" max="8453" width="11.42578125" style="519"/>
    <col min="8454" max="8454" width="13" style="519" customWidth="1"/>
    <col min="8455" max="8462" width="11.42578125" style="519"/>
    <col min="8463" max="8463" width="13.85546875" style="519" customWidth="1"/>
    <col min="8464" max="8705" width="11.42578125" style="519"/>
    <col min="8706" max="8706" width="28.5703125" style="519" customWidth="1"/>
    <col min="8707" max="8709" width="11.42578125" style="519"/>
    <col min="8710" max="8710" width="13" style="519" customWidth="1"/>
    <col min="8711" max="8718" width="11.42578125" style="519"/>
    <col min="8719" max="8719" width="13.85546875" style="519" customWidth="1"/>
    <col min="8720" max="8961" width="11.42578125" style="519"/>
    <col min="8962" max="8962" width="28.5703125" style="519" customWidth="1"/>
    <col min="8963" max="8965" width="11.42578125" style="519"/>
    <col min="8966" max="8966" width="13" style="519" customWidth="1"/>
    <col min="8967" max="8974" width="11.42578125" style="519"/>
    <col min="8975" max="8975" width="13.85546875" style="519" customWidth="1"/>
    <col min="8976" max="9217" width="11.42578125" style="519"/>
    <col min="9218" max="9218" width="28.5703125" style="519" customWidth="1"/>
    <col min="9219" max="9221" width="11.42578125" style="519"/>
    <col min="9222" max="9222" width="13" style="519" customWidth="1"/>
    <col min="9223" max="9230" width="11.42578125" style="519"/>
    <col min="9231" max="9231" width="13.85546875" style="519" customWidth="1"/>
    <col min="9232" max="9473" width="11.42578125" style="519"/>
    <col min="9474" max="9474" width="28.5703125" style="519" customWidth="1"/>
    <col min="9475" max="9477" width="11.42578125" style="519"/>
    <col min="9478" max="9478" width="13" style="519" customWidth="1"/>
    <col min="9479" max="9486" width="11.42578125" style="519"/>
    <col min="9487" max="9487" width="13.85546875" style="519" customWidth="1"/>
    <col min="9488" max="9729" width="11.42578125" style="519"/>
    <col min="9730" max="9730" width="28.5703125" style="519" customWidth="1"/>
    <col min="9731" max="9733" width="11.42578125" style="519"/>
    <col min="9734" max="9734" width="13" style="519" customWidth="1"/>
    <col min="9735" max="9742" width="11.42578125" style="519"/>
    <col min="9743" max="9743" width="13.85546875" style="519" customWidth="1"/>
    <col min="9744" max="9985" width="11.42578125" style="519"/>
    <col min="9986" max="9986" width="28.5703125" style="519" customWidth="1"/>
    <col min="9987" max="9989" width="11.42578125" style="519"/>
    <col min="9990" max="9990" width="13" style="519" customWidth="1"/>
    <col min="9991" max="9998" width="11.42578125" style="519"/>
    <col min="9999" max="9999" width="13.85546875" style="519" customWidth="1"/>
    <col min="10000" max="10241" width="11.42578125" style="519"/>
    <col min="10242" max="10242" width="28.5703125" style="519" customWidth="1"/>
    <col min="10243" max="10245" width="11.42578125" style="519"/>
    <col min="10246" max="10246" width="13" style="519" customWidth="1"/>
    <col min="10247" max="10254" width="11.42578125" style="519"/>
    <col min="10255" max="10255" width="13.85546875" style="519" customWidth="1"/>
    <col min="10256" max="10497" width="11.42578125" style="519"/>
    <col min="10498" max="10498" width="28.5703125" style="519" customWidth="1"/>
    <col min="10499" max="10501" width="11.42578125" style="519"/>
    <col min="10502" max="10502" width="13" style="519" customWidth="1"/>
    <col min="10503" max="10510" width="11.42578125" style="519"/>
    <col min="10511" max="10511" width="13.85546875" style="519" customWidth="1"/>
    <col min="10512" max="10753" width="11.42578125" style="519"/>
    <col min="10754" max="10754" width="28.5703125" style="519" customWidth="1"/>
    <col min="10755" max="10757" width="11.42578125" style="519"/>
    <col min="10758" max="10758" width="13" style="519" customWidth="1"/>
    <col min="10759" max="10766" width="11.42578125" style="519"/>
    <col min="10767" max="10767" width="13.85546875" style="519" customWidth="1"/>
    <col min="10768" max="11009" width="11.42578125" style="519"/>
    <col min="11010" max="11010" width="28.5703125" style="519" customWidth="1"/>
    <col min="11011" max="11013" width="11.42578125" style="519"/>
    <col min="11014" max="11014" width="13" style="519" customWidth="1"/>
    <col min="11015" max="11022" width="11.42578125" style="519"/>
    <col min="11023" max="11023" width="13.85546875" style="519" customWidth="1"/>
    <col min="11024" max="11265" width="11.42578125" style="519"/>
    <col min="11266" max="11266" width="28.5703125" style="519" customWidth="1"/>
    <col min="11267" max="11269" width="11.42578125" style="519"/>
    <col min="11270" max="11270" width="13" style="519" customWidth="1"/>
    <col min="11271" max="11278" width="11.42578125" style="519"/>
    <col min="11279" max="11279" width="13.85546875" style="519" customWidth="1"/>
    <col min="11280" max="11521" width="11.42578125" style="519"/>
    <col min="11522" max="11522" width="28.5703125" style="519" customWidth="1"/>
    <col min="11523" max="11525" width="11.42578125" style="519"/>
    <col min="11526" max="11526" width="13" style="519" customWidth="1"/>
    <col min="11527" max="11534" width="11.42578125" style="519"/>
    <col min="11535" max="11535" width="13.85546875" style="519" customWidth="1"/>
    <col min="11536" max="11777" width="11.42578125" style="519"/>
    <col min="11778" max="11778" width="28.5703125" style="519" customWidth="1"/>
    <col min="11779" max="11781" width="11.42578125" style="519"/>
    <col min="11782" max="11782" width="13" style="519" customWidth="1"/>
    <col min="11783" max="11790" width="11.42578125" style="519"/>
    <col min="11791" max="11791" width="13.85546875" style="519" customWidth="1"/>
    <col min="11792" max="12033" width="11.42578125" style="519"/>
    <col min="12034" max="12034" width="28.5703125" style="519" customWidth="1"/>
    <col min="12035" max="12037" width="11.42578125" style="519"/>
    <col min="12038" max="12038" width="13" style="519" customWidth="1"/>
    <col min="12039" max="12046" width="11.42578125" style="519"/>
    <col min="12047" max="12047" width="13.85546875" style="519" customWidth="1"/>
    <col min="12048" max="12289" width="11.42578125" style="519"/>
    <col min="12290" max="12290" width="28.5703125" style="519" customWidth="1"/>
    <col min="12291" max="12293" width="11.42578125" style="519"/>
    <col min="12294" max="12294" width="13" style="519" customWidth="1"/>
    <col min="12295" max="12302" width="11.42578125" style="519"/>
    <col min="12303" max="12303" width="13.85546875" style="519" customWidth="1"/>
    <col min="12304" max="12545" width="11.42578125" style="519"/>
    <col min="12546" max="12546" width="28.5703125" style="519" customWidth="1"/>
    <col min="12547" max="12549" width="11.42578125" style="519"/>
    <col min="12550" max="12550" width="13" style="519" customWidth="1"/>
    <col min="12551" max="12558" width="11.42578125" style="519"/>
    <col min="12559" max="12559" width="13.85546875" style="519" customWidth="1"/>
    <col min="12560" max="12801" width="11.42578125" style="519"/>
    <col min="12802" max="12802" width="28.5703125" style="519" customWidth="1"/>
    <col min="12803" max="12805" width="11.42578125" style="519"/>
    <col min="12806" max="12806" width="13" style="519" customWidth="1"/>
    <col min="12807" max="12814" width="11.42578125" style="519"/>
    <col min="12815" max="12815" width="13.85546875" style="519" customWidth="1"/>
    <col min="12816" max="13057" width="11.42578125" style="519"/>
    <col min="13058" max="13058" width="28.5703125" style="519" customWidth="1"/>
    <col min="13059" max="13061" width="11.42578125" style="519"/>
    <col min="13062" max="13062" width="13" style="519" customWidth="1"/>
    <col min="13063" max="13070" width="11.42578125" style="519"/>
    <col min="13071" max="13071" width="13.85546875" style="519" customWidth="1"/>
    <col min="13072" max="13313" width="11.42578125" style="519"/>
    <col min="13314" max="13314" width="28.5703125" style="519" customWidth="1"/>
    <col min="13315" max="13317" width="11.42578125" style="519"/>
    <col min="13318" max="13318" width="13" style="519" customWidth="1"/>
    <col min="13319" max="13326" width="11.42578125" style="519"/>
    <col min="13327" max="13327" width="13.85546875" style="519" customWidth="1"/>
    <col min="13328" max="13569" width="11.42578125" style="519"/>
    <col min="13570" max="13570" width="28.5703125" style="519" customWidth="1"/>
    <col min="13571" max="13573" width="11.42578125" style="519"/>
    <col min="13574" max="13574" width="13" style="519" customWidth="1"/>
    <col min="13575" max="13582" width="11.42578125" style="519"/>
    <col min="13583" max="13583" width="13.85546875" style="519" customWidth="1"/>
    <col min="13584" max="13825" width="11.42578125" style="519"/>
    <col min="13826" max="13826" width="28.5703125" style="519" customWidth="1"/>
    <col min="13827" max="13829" width="11.42578125" style="519"/>
    <col min="13830" max="13830" width="13" style="519" customWidth="1"/>
    <col min="13831" max="13838" width="11.42578125" style="519"/>
    <col min="13839" max="13839" width="13.85546875" style="519" customWidth="1"/>
    <col min="13840" max="14081" width="11.42578125" style="519"/>
    <col min="14082" max="14082" width="28.5703125" style="519" customWidth="1"/>
    <col min="14083" max="14085" width="11.42578125" style="519"/>
    <col min="14086" max="14086" width="13" style="519" customWidth="1"/>
    <col min="14087" max="14094" width="11.42578125" style="519"/>
    <col min="14095" max="14095" width="13.85546875" style="519" customWidth="1"/>
    <col min="14096" max="14337" width="11.42578125" style="519"/>
    <col min="14338" max="14338" width="28.5703125" style="519" customWidth="1"/>
    <col min="14339" max="14341" width="11.42578125" style="519"/>
    <col min="14342" max="14342" width="13" style="519" customWidth="1"/>
    <col min="14343" max="14350" width="11.42578125" style="519"/>
    <col min="14351" max="14351" width="13.85546875" style="519" customWidth="1"/>
    <col min="14352" max="14593" width="11.42578125" style="519"/>
    <col min="14594" max="14594" width="28.5703125" style="519" customWidth="1"/>
    <col min="14595" max="14597" width="11.42578125" style="519"/>
    <col min="14598" max="14598" width="13" style="519" customWidth="1"/>
    <col min="14599" max="14606" width="11.42578125" style="519"/>
    <col min="14607" max="14607" width="13.85546875" style="519" customWidth="1"/>
    <col min="14608" max="14849" width="11.42578125" style="519"/>
    <col min="14850" max="14850" width="28.5703125" style="519" customWidth="1"/>
    <col min="14851" max="14853" width="11.42578125" style="519"/>
    <col min="14854" max="14854" width="13" style="519" customWidth="1"/>
    <col min="14855" max="14862" width="11.42578125" style="519"/>
    <col min="14863" max="14863" width="13.85546875" style="519" customWidth="1"/>
    <col min="14864" max="15105" width="11.42578125" style="519"/>
    <col min="15106" max="15106" width="28.5703125" style="519" customWidth="1"/>
    <col min="15107" max="15109" width="11.42578125" style="519"/>
    <col min="15110" max="15110" width="13" style="519" customWidth="1"/>
    <col min="15111" max="15118" width="11.42578125" style="519"/>
    <col min="15119" max="15119" width="13.85546875" style="519" customWidth="1"/>
    <col min="15120" max="15361" width="11.42578125" style="519"/>
    <col min="15362" max="15362" width="28.5703125" style="519" customWidth="1"/>
    <col min="15363" max="15365" width="11.42578125" style="519"/>
    <col min="15366" max="15366" width="13" style="519" customWidth="1"/>
    <col min="15367" max="15374" width="11.42578125" style="519"/>
    <col min="15375" max="15375" width="13.85546875" style="519" customWidth="1"/>
    <col min="15376" max="15617" width="11.42578125" style="519"/>
    <col min="15618" max="15618" width="28.5703125" style="519" customWidth="1"/>
    <col min="15619" max="15621" width="11.42578125" style="519"/>
    <col min="15622" max="15622" width="13" style="519" customWidth="1"/>
    <col min="15623" max="15630" width="11.42578125" style="519"/>
    <col min="15631" max="15631" width="13.85546875" style="519" customWidth="1"/>
    <col min="15632" max="15873" width="11.42578125" style="519"/>
    <col min="15874" max="15874" width="28.5703125" style="519" customWidth="1"/>
    <col min="15875" max="15877" width="11.42578125" style="519"/>
    <col min="15878" max="15878" width="13" style="519" customWidth="1"/>
    <col min="15879" max="15886" width="11.42578125" style="519"/>
    <col min="15887" max="15887" width="13.85546875" style="519" customWidth="1"/>
    <col min="15888" max="16129" width="11.42578125" style="519"/>
    <col min="16130" max="16130" width="28.5703125" style="519" customWidth="1"/>
    <col min="16131" max="16133" width="11.42578125" style="519"/>
    <col min="16134" max="16134" width="13" style="519" customWidth="1"/>
    <col min="16135" max="16142" width="11.42578125" style="519"/>
    <col min="16143" max="16143" width="13.85546875" style="519" customWidth="1"/>
    <col min="16144" max="16384" width="11.42578125" style="519"/>
  </cols>
  <sheetData>
    <row r="1" spans="1:17" ht="18" x14ac:dyDescent="0.25">
      <c r="A1" s="741" t="s">
        <v>0</v>
      </c>
      <c r="B1" s="742"/>
      <c r="C1" s="742"/>
      <c r="D1" s="742"/>
      <c r="E1" s="742"/>
      <c r="F1" s="745" t="s">
        <v>1</v>
      </c>
      <c r="G1" s="746"/>
      <c r="H1" s="746"/>
      <c r="I1" s="746"/>
      <c r="J1" s="746"/>
      <c r="K1" s="746"/>
      <c r="L1" s="746"/>
      <c r="M1" s="747"/>
      <c r="N1" s="748" t="s">
        <v>2</v>
      </c>
      <c r="O1" s="749"/>
    </row>
    <row r="2" spans="1:17" ht="18.75" thickBot="1" x14ac:dyDescent="0.3">
      <c r="A2" s="743"/>
      <c r="B2" s="744"/>
      <c r="C2" s="744"/>
      <c r="D2" s="744"/>
      <c r="E2" s="744"/>
      <c r="F2" s="752" t="s">
        <v>3</v>
      </c>
      <c r="G2" s="753"/>
      <c r="H2" s="753"/>
      <c r="I2" s="753"/>
      <c r="J2" s="753"/>
      <c r="K2" s="753"/>
      <c r="L2" s="753"/>
      <c r="M2" s="754"/>
      <c r="N2" s="750"/>
      <c r="O2" s="751"/>
    </row>
    <row r="3" spans="1:17" ht="15.75" x14ac:dyDescent="0.25">
      <c r="A3" s="743"/>
      <c r="B3" s="744"/>
      <c r="C3" s="744"/>
      <c r="D3" s="744"/>
      <c r="E3" s="744"/>
      <c r="F3" s="755"/>
      <c r="G3" s="756"/>
      <c r="H3" s="520"/>
      <c r="I3" s="521"/>
      <c r="J3" s="521"/>
      <c r="K3" s="522" t="s">
        <v>104</v>
      </c>
      <c r="L3" s="523"/>
      <c r="M3" s="523"/>
      <c r="N3" s="748" t="s">
        <v>7</v>
      </c>
      <c r="O3" s="749"/>
    </row>
    <row r="4" spans="1:17" ht="16.5" thickBot="1" x14ac:dyDescent="0.3">
      <c r="A4" s="743"/>
      <c r="B4" s="744"/>
      <c r="C4" s="744"/>
      <c r="D4" s="744"/>
      <c r="E4" s="744"/>
      <c r="F4" s="524"/>
      <c r="G4" s="525"/>
      <c r="H4" s="525"/>
      <c r="I4" s="525"/>
      <c r="J4" s="525"/>
      <c r="K4" s="526"/>
      <c r="L4" s="525"/>
      <c r="M4" s="525"/>
      <c r="N4" s="750"/>
      <c r="O4" s="751"/>
    </row>
    <row r="5" spans="1:17" ht="16.5" thickBot="1" x14ac:dyDescent="0.3">
      <c r="A5" s="527" t="s">
        <v>8</v>
      </c>
      <c r="B5" s="528" t="s">
        <v>9</v>
      </c>
      <c r="C5" s="529"/>
      <c r="D5" s="528"/>
      <c r="E5" s="530"/>
      <c r="F5" s="531" t="s">
        <v>10</v>
      </c>
      <c r="G5" s="531" t="s">
        <v>11</v>
      </c>
      <c r="H5" s="531"/>
      <c r="I5" s="531"/>
      <c r="J5" s="531"/>
      <c r="K5" s="525"/>
      <c r="L5" s="525"/>
      <c r="M5" s="525"/>
      <c r="N5" s="527" t="s">
        <v>12</v>
      </c>
      <c r="O5" s="532" t="s">
        <v>13</v>
      </c>
    </row>
    <row r="6" spans="1:17" ht="15.75" thickBot="1" x14ac:dyDescent="0.3">
      <c r="A6" s="757" t="s">
        <v>14</v>
      </c>
      <c r="B6" s="758"/>
      <c r="C6" s="758"/>
      <c r="D6" s="758"/>
      <c r="E6" s="758"/>
      <c r="F6" s="759"/>
      <c r="G6" s="758"/>
      <c r="H6" s="758"/>
      <c r="I6" s="758"/>
      <c r="J6" s="758"/>
      <c r="K6" s="760"/>
      <c r="L6" s="760"/>
      <c r="M6" s="760"/>
      <c r="N6" s="760"/>
      <c r="O6" s="761"/>
    </row>
    <row r="7" spans="1:17" ht="75.75" thickBot="1" x14ac:dyDescent="0.3">
      <c r="A7" s="762" t="s">
        <v>15</v>
      </c>
      <c r="B7" s="763"/>
      <c r="C7" s="533" t="s">
        <v>16</v>
      </c>
      <c r="D7" s="534" t="s">
        <v>17</v>
      </c>
      <c r="E7" s="534" t="s">
        <v>18</v>
      </c>
      <c r="F7" s="535" t="s">
        <v>19</v>
      </c>
      <c r="G7" s="536" t="s">
        <v>20</v>
      </c>
      <c r="H7" s="537" t="s">
        <v>21</v>
      </c>
      <c r="I7" s="537" t="s">
        <v>22</v>
      </c>
      <c r="J7" s="537" t="s">
        <v>23</v>
      </c>
      <c r="K7" s="537" t="s">
        <v>24</v>
      </c>
      <c r="L7" s="537" t="s">
        <v>25</v>
      </c>
      <c r="M7" s="537" t="s">
        <v>26</v>
      </c>
      <c r="N7" s="537" t="s">
        <v>27</v>
      </c>
      <c r="O7" s="537" t="s">
        <v>28</v>
      </c>
    </row>
    <row r="8" spans="1:17" ht="16.5" thickBot="1" x14ac:dyDescent="0.3">
      <c r="A8" s="764" t="s">
        <v>29</v>
      </c>
      <c r="B8" s="765"/>
      <c r="C8" s="538">
        <v>1</v>
      </c>
      <c r="D8" s="539">
        <v>2</v>
      </c>
      <c r="E8" s="540">
        <v>3</v>
      </c>
      <c r="F8" s="541">
        <v>4</v>
      </c>
      <c r="G8" s="542" t="s">
        <v>30</v>
      </c>
      <c r="H8" s="541" t="s">
        <v>31</v>
      </c>
      <c r="I8" s="541" t="s">
        <v>32</v>
      </c>
      <c r="J8" s="541" t="s">
        <v>33</v>
      </c>
      <c r="K8" s="541">
        <v>5</v>
      </c>
      <c r="L8" s="541">
        <v>6</v>
      </c>
      <c r="M8" s="541">
        <v>7</v>
      </c>
      <c r="N8" s="541">
        <v>8</v>
      </c>
      <c r="O8" s="541">
        <v>9</v>
      </c>
      <c r="Q8" s="543"/>
    </row>
    <row r="9" spans="1:17" ht="16.5" thickBot="1" x14ac:dyDescent="0.3">
      <c r="A9" s="766" t="s">
        <v>34</v>
      </c>
      <c r="B9" s="767"/>
      <c r="C9" s="544"/>
      <c r="D9" s="545">
        <f t="shared" ref="D9:O9" si="0">SUM(D10:D17)</f>
        <v>1846</v>
      </c>
      <c r="E9" s="546">
        <f t="shared" si="0"/>
        <v>1846</v>
      </c>
      <c r="F9" s="546">
        <f t="shared" si="0"/>
        <v>1130</v>
      </c>
      <c r="G9" s="546">
        <f t="shared" si="0"/>
        <v>0</v>
      </c>
      <c r="H9" s="546">
        <f t="shared" si="0"/>
        <v>0</v>
      </c>
      <c r="I9" s="546">
        <f t="shared" si="0"/>
        <v>0</v>
      </c>
      <c r="J9" s="546">
        <f t="shared" si="0"/>
        <v>0</v>
      </c>
      <c r="K9" s="546">
        <f t="shared" si="0"/>
        <v>6758</v>
      </c>
      <c r="L9" s="546">
        <f t="shared" si="0"/>
        <v>2834</v>
      </c>
      <c r="M9" s="546">
        <f t="shared" si="0"/>
        <v>1147</v>
      </c>
      <c r="N9" s="546">
        <f t="shared" si="0"/>
        <v>0</v>
      </c>
      <c r="O9" s="547">
        <f t="shared" si="0"/>
        <v>0</v>
      </c>
      <c r="Q9" s="543"/>
    </row>
    <row r="10" spans="1:17" ht="15.75" x14ac:dyDescent="0.25">
      <c r="A10" s="768" t="s">
        <v>56</v>
      </c>
      <c r="B10" s="769"/>
      <c r="C10" s="548"/>
      <c r="D10" s="549">
        <v>921</v>
      </c>
      <c r="E10" s="550">
        <v>921</v>
      </c>
      <c r="F10" s="550">
        <v>461</v>
      </c>
      <c r="G10" s="550">
        <f>+G15+G39</f>
        <v>0</v>
      </c>
      <c r="H10" s="550">
        <f>+H15+H39</f>
        <v>0</v>
      </c>
      <c r="I10" s="550">
        <f>+I15+I39</f>
        <v>0</v>
      </c>
      <c r="J10" s="549">
        <f>+J15+J39</f>
        <v>0</v>
      </c>
      <c r="K10" s="550">
        <v>3437</v>
      </c>
      <c r="L10" s="550">
        <v>1408</v>
      </c>
      <c r="M10" s="550">
        <v>461</v>
      </c>
      <c r="N10" s="550">
        <f>+N15+N39</f>
        <v>0</v>
      </c>
      <c r="O10" s="550">
        <f>+O15+O39</f>
        <v>0</v>
      </c>
    </row>
    <row r="11" spans="1:17" ht="15.75" x14ac:dyDescent="0.25">
      <c r="A11" s="739" t="s">
        <v>105</v>
      </c>
      <c r="B11" s="740"/>
      <c r="C11" s="551"/>
      <c r="D11" s="552">
        <v>11</v>
      </c>
      <c r="E11" s="553">
        <v>11</v>
      </c>
      <c r="F11" s="553">
        <v>2</v>
      </c>
      <c r="G11" s="553"/>
      <c r="H11" s="553"/>
      <c r="I11" s="553"/>
      <c r="J11" s="552"/>
      <c r="K11" s="553">
        <v>43</v>
      </c>
      <c r="L11" s="553">
        <v>9</v>
      </c>
      <c r="M11" s="553">
        <v>2</v>
      </c>
      <c r="N11" s="553"/>
      <c r="O11" s="553"/>
    </row>
    <row r="12" spans="1:17" ht="15.75" x14ac:dyDescent="0.25">
      <c r="A12" s="739" t="s">
        <v>48</v>
      </c>
      <c r="B12" s="740"/>
      <c r="C12" s="551"/>
      <c r="D12" s="554">
        <v>8</v>
      </c>
      <c r="E12" s="555">
        <v>8</v>
      </c>
      <c r="F12" s="555">
        <v>0</v>
      </c>
      <c r="G12" s="555"/>
      <c r="H12" s="555"/>
      <c r="I12" s="555"/>
      <c r="J12" s="554"/>
      <c r="K12" s="555">
        <v>24</v>
      </c>
      <c r="L12" s="555">
        <v>6</v>
      </c>
      <c r="M12" s="555">
        <v>0</v>
      </c>
      <c r="N12" s="555"/>
      <c r="O12" s="555"/>
    </row>
    <row r="13" spans="1:17" ht="15.75" x14ac:dyDescent="0.25">
      <c r="A13" s="739" t="s">
        <v>97</v>
      </c>
      <c r="B13" s="740"/>
      <c r="C13" s="556"/>
      <c r="D13" s="554">
        <v>482</v>
      </c>
      <c r="E13" s="554">
        <v>482</v>
      </c>
      <c r="F13" s="554">
        <v>432</v>
      </c>
      <c r="G13" s="554"/>
      <c r="H13" s="554"/>
      <c r="I13" s="554"/>
      <c r="J13" s="554"/>
      <c r="K13" s="554">
        <v>1870</v>
      </c>
      <c r="L13" s="554">
        <v>880</v>
      </c>
      <c r="M13" s="554">
        <v>432</v>
      </c>
      <c r="N13" s="554"/>
      <c r="O13" s="555"/>
    </row>
    <row r="14" spans="1:17" ht="15.75" x14ac:dyDescent="0.25">
      <c r="A14" s="739" t="s">
        <v>106</v>
      </c>
      <c r="B14" s="740"/>
      <c r="C14" s="551"/>
      <c r="D14" s="554">
        <v>15</v>
      </c>
      <c r="E14" s="554">
        <v>15</v>
      </c>
      <c r="F14" s="554">
        <v>4</v>
      </c>
      <c r="G14" s="554"/>
      <c r="H14" s="554"/>
      <c r="I14" s="554"/>
      <c r="J14" s="554"/>
      <c r="K14" s="554">
        <v>60</v>
      </c>
      <c r="L14" s="554">
        <v>20</v>
      </c>
      <c r="M14" s="554">
        <v>4</v>
      </c>
      <c r="N14" s="554"/>
      <c r="O14" s="555"/>
    </row>
    <row r="15" spans="1:17" ht="15.75" x14ac:dyDescent="0.25">
      <c r="A15" s="739" t="s">
        <v>53</v>
      </c>
      <c r="B15" s="740"/>
      <c r="C15" s="551"/>
      <c r="D15" s="554">
        <v>60</v>
      </c>
      <c r="E15" s="554">
        <v>60</v>
      </c>
      <c r="F15" s="554">
        <v>39</v>
      </c>
      <c r="G15" s="554"/>
      <c r="H15" s="554"/>
      <c r="I15" s="554"/>
      <c r="J15" s="554"/>
      <c r="K15" s="554">
        <v>208</v>
      </c>
      <c r="L15" s="554">
        <v>95</v>
      </c>
      <c r="M15" s="554">
        <v>39</v>
      </c>
      <c r="N15" s="554"/>
      <c r="O15" s="555"/>
    </row>
    <row r="16" spans="1:17" ht="15.75" x14ac:dyDescent="0.25">
      <c r="A16" s="774" t="s">
        <v>108</v>
      </c>
      <c r="B16" s="775"/>
      <c r="C16" s="567"/>
      <c r="D16" s="568">
        <v>16</v>
      </c>
      <c r="E16" s="568">
        <v>16</v>
      </c>
      <c r="F16" s="568"/>
      <c r="G16" s="568"/>
      <c r="H16" s="568"/>
      <c r="I16" s="568"/>
      <c r="J16" s="568"/>
      <c r="K16" s="568">
        <v>59</v>
      </c>
      <c r="L16" s="568">
        <v>26</v>
      </c>
      <c r="M16" s="568">
        <v>17</v>
      </c>
      <c r="N16" s="568"/>
      <c r="O16" s="569"/>
    </row>
    <row r="17" spans="1:15" ht="16.5" thickBot="1" x14ac:dyDescent="0.3">
      <c r="A17" s="770" t="s">
        <v>107</v>
      </c>
      <c r="B17" s="771"/>
      <c r="C17" s="557"/>
      <c r="D17" s="558">
        <v>333</v>
      </c>
      <c r="E17" s="558">
        <v>333</v>
      </c>
      <c r="F17" s="558">
        <v>192</v>
      </c>
      <c r="G17" s="558"/>
      <c r="H17" s="558"/>
      <c r="I17" s="558"/>
      <c r="J17" s="558"/>
      <c r="K17" s="558">
        <v>1057</v>
      </c>
      <c r="L17" s="558">
        <v>390</v>
      </c>
      <c r="M17" s="558">
        <v>192</v>
      </c>
      <c r="N17" s="558"/>
      <c r="O17" s="559"/>
    </row>
    <row r="18" spans="1:15" ht="15.75" x14ac:dyDescent="0.25">
      <c r="A18" s="772"/>
      <c r="B18" s="772"/>
      <c r="C18" s="560"/>
      <c r="D18" s="561"/>
      <c r="E18" s="561"/>
      <c r="F18" s="561"/>
      <c r="G18" s="561"/>
      <c r="H18" s="561"/>
      <c r="I18" s="561"/>
      <c r="J18" s="561"/>
      <c r="K18" s="562"/>
      <c r="L18" s="562"/>
      <c r="M18" s="562"/>
      <c r="N18" s="562"/>
      <c r="O18" s="563"/>
    </row>
    <row r="19" spans="1:15" ht="15.75" x14ac:dyDescent="0.25">
      <c r="A19" s="776"/>
      <c r="B19" s="776"/>
      <c r="C19" s="560"/>
      <c r="D19" s="561"/>
      <c r="E19" s="561"/>
      <c r="F19" s="561"/>
      <c r="G19" s="561"/>
      <c r="H19" s="561"/>
      <c r="I19" s="561"/>
      <c r="J19" s="561"/>
      <c r="K19" s="562"/>
      <c r="L19" s="562"/>
      <c r="M19" s="562"/>
      <c r="N19" s="562"/>
      <c r="O19" s="563"/>
    </row>
    <row r="20" spans="1:15" ht="15.75" x14ac:dyDescent="0.25">
      <c r="A20" s="772"/>
      <c r="B20" s="772"/>
      <c r="C20" s="560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>
        <f>+O19+O18</f>
        <v>0</v>
      </c>
    </row>
    <row r="21" spans="1:15" ht="15.75" x14ac:dyDescent="0.25">
      <c r="A21" s="772"/>
      <c r="B21" s="772"/>
      <c r="C21" s="560"/>
      <c r="D21" s="561"/>
      <c r="E21" s="561"/>
      <c r="F21" s="561"/>
      <c r="G21" s="561"/>
      <c r="H21" s="561"/>
      <c r="I21" s="561"/>
      <c r="J21" s="561"/>
      <c r="K21" s="562"/>
      <c r="L21" s="562"/>
      <c r="M21" s="562"/>
      <c r="N21" s="562"/>
      <c r="O21" s="563"/>
    </row>
    <row r="22" spans="1:15" ht="15.75" x14ac:dyDescent="0.25">
      <c r="A22" s="772"/>
      <c r="B22" s="772"/>
      <c r="C22" s="560"/>
      <c r="D22" s="561"/>
      <c r="E22" s="561"/>
      <c r="F22" s="561"/>
      <c r="G22" s="561"/>
      <c r="H22" s="561"/>
      <c r="I22" s="561"/>
      <c r="J22" s="561"/>
      <c r="K22" s="562"/>
      <c r="L22" s="562"/>
      <c r="M22" s="562"/>
      <c r="N22" s="562"/>
      <c r="O22" s="563"/>
    </row>
    <row r="23" spans="1:15" ht="15.75" x14ac:dyDescent="0.25">
      <c r="A23" s="772"/>
      <c r="B23" s="772"/>
      <c r="C23" s="560"/>
      <c r="D23" s="564"/>
      <c r="E23" s="564"/>
      <c r="F23" s="564"/>
      <c r="G23" s="564"/>
      <c r="H23" s="564"/>
      <c r="I23" s="564"/>
      <c r="J23" s="564"/>
      <c r="K23" s="564">
        <f>+K22+K21</f>
        <v>0</v>
      </c>
      <c r="L23" s="564">
        <f>+L22+L21</f>
        <v>0</v>
      </c>
      <c r="M23" s="564">
        <f>+M22+M21</f>
        <v>0</v>
      </c>
      <c r="N23" s="564">
        <f>+N22+N21</f>
        <v>0</v>
      </c>
      <c r="O23" s="564">
        <f>+O22+O21</f>
        <v>0</v>
      </c>
    </row>
    <row r="24" spans="1:15" ht="15.75" x14ac:dyDescent="0.25">
      <c r="A24" s="772"/>
      <c r="B24" s="772"/>
      <c r="C24" s="560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1"/>
    </row>
    <row r="25" spans="1:15" ht="15.75" x14ac:dyDescent="0.25">
      <c r="A25" s="772"/>
      <c r="B25" s="772"/>
      <c r="C25" s="560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</row>
    <row r="26" spans="1:15" ht="15.75" x14ac:dyDescent="0.25">
      <c r="A26" s="772"/>
      <c r="B26" s="772"/>
      <c r="C26" s="560"/>
      <c r="D26" s="564"/>
      <c r="E26" s="564"/>
      <c r="F26" s="564"/>
      <c r="G26" s="564"/>
      <c r="H26" s="564"/>
      <c r="I26" s="564"/>
      <c r="J26" s="564"/>
      <c r="K26" s="564"/>
      <c r="L26" s="564"/>
      <c r="M26" s="564"/>
      <c r="N26" s="564"/>
      <c r="O26" s="564"/>
    </row>
    <row r="27" spans="1:15" ht="15.75" x14ac:dyDescent="0.25">
      <c r="A27" s="772"/>
      <c r="B27" s="772"/>
      <c r="C27" s="560"/>
      <c r="D27" s="561"/>
      <c r="E27" s="561"/>
      <c r="F27" s="561"/>
      <c r="G27" s="561"/>
      <c r="H27" s="561"/>
      <c r="I27" s="561"/>
      <c r="J27" s="561"/>
      <c r="K27" s="562"/>
      <c r="L27" s="562"/>
      <c r="M27" s="562"/>
      <c r="N27" s="562"/>
      <c r="O27" s="562"/>
    </row>
    <row r="28" spans="1:15" ht="15.75" x14ac:dyDescent="0.25">
      <c r="A28" s="773"/>
      <c r="B28" s="773"/>
      <c r="C28" s="560"/>
      <c r="D28" s="561"/>
      <c r="E28" s="561"/>
      <c r="F28" s="561"/>
      <c r="G28" s="561"/>
      <c r="H28" s="561"/>
      <c r="I28" s="561"/>
      <c r="J28" s="561"/>
      <c r="K28" s="562"/>
      <c r="L28" s="562"/>
      <c r="M28" s="562"/>
      <c r="N28" s="562"/>
      <c r="O28" s="562"/>
    </row>
    <row r="29" spans="1:15" ht="15.75" x14ac:dyDescent="0.25">
      <c r="A29" s="772"/>
      <c r="B29" s="772"/>
      <c r="C29" s="560"/>
      <c r="D29" s="564"/>
      <c r="E29" s="564"/>
      <c r="F29" s="564"/>
      <c r="G29" s="564"/>
      <c r="H29" s="564"/>
      <c r="I29" s="564"/>
      <c r="J29" s="564"/>
      <c r="K29" s="564">
        <f>+K28+K27</f>
        <v>0</v>
      </c>
      <c r="L29" s="564">
        <f>+L28+L27</f>
        <v>0</v>
      </c>
      <c r="M29" s="564">
        <f>+M28+M27</f>
        <v>0</v>
      </c>
      <c r="N29" s="564">
        <f>+N28+N27</f>
        <v>0</v>
      </c>
      <c r="O29" s="564">
        <f>+O28+O27</f>
        <v>0</v>
      </c>
    </row>
    <row r="30" spans="1:15" ht="15.75" x14ac:dyDescent="0.25">
      <c r="A30" s="772"/>
      <c r="B30" s="772"/>
      <c r="C30" s="560"/>
      <c r="D30" s="561"/>
      <c r="E30" s="561"/>
      <c r="F30" s="561"/>
      <c r="G30" s="561"/>
      <c r="H30" s="561"/>
      <c r="I30" s="561"/>
      <c r="J30" s="561"/>
      <c r="K30" s="562"/>
      <c r="L30" s="562"/>
      <c r="M30" s="562"/>
      <c r="N30" s="562"/>
      <c r="O30" s="562"/>
    </row>
    <row r="31" spans="1:15" ht="15.75" x14ac:dyDescent="0.25">
      <c r="A31" s="776"/>
      <c r="B31" s="776"/>
      <c r="C31" s="560"/>
      <c r="D31" s="561"/>
      <c r="E31" s="561"/>
      <c r="F31" s="561"/>
      <c r="G31" s="561"/>
      <c r="H31" s="561"/>
      <c r="I31" s="561"/>
      <c r="J31" s="561"/>
      <c r="K31" s="562"/>
      <c r="L31" s="562"/>
      <c r="M31" s="562"/>
      <c r="N31" s="562"/>
      <c r="O31" s="562"/>
    </row>
    <row r="32" spans="1:15" ht="18.75" customHeight="1" x14ac:dyDescent="0.25">
      <c r="A32" s="776"/>
      <c r="B32" s="776"/>
      <c r="C32" s="560"/>
      <c r="D32" s="564"/>
      <c r="E32" s="564"/>
      <c r="F32" s="564"/>
      <c r="G32" s="564"/>
      <c r="H32" s="564"/>
      <c r="I32" s="564"/>
      <c r="J32" s="564"/>
      <c r="K32" s="564">
        <f>+K31+K30</f>
        <v>0</v>
      </c>
      <c r="L32" s="564">
        <f>+L31+L30</f>
        <v>0</v>
      </c>
      <c r="M32" s="564">
        <f>+M31+M30</f>
        <v>0</v>
      </c>
      <c r="N32" s="564">
        <f>+N31+N30</f>
        <v>0</v>
      </c>
      <c r="O32" s="564">
        <f>+O31+O30</f>
        <v>0</v>
      </c>
    </row>
    <row r="33" spans="1:15" ht="18.75" customHeight="1" x14ac:dyDescent="0.25">
      <c r="A33" s="772"/>
      <c r="B33" s="772"/>
      <c r="C33" s="560"/>
      <c r="D33" s="561"/>
      <c r="E33" s="561"/>
      <c r="F33" s="561"/>
      <c r="G33" s="561"/>
      <c r="H33" s="561"/>
      <c r="I33" s="561"/>
      <c r="J33" s="561"/>
      <c r="K33" s="562"/>
      <c r="L33" s="562"/>
      <c r="M33" s="562"/>
      <c r="N33" s="562"/>
      <c r="O33" s="562"/>
    </row>
    <row r="34" spans="1:15" ht="18.75" customHeight="1" x14ac:dyDescent="0.25">
      <c r="A34" s="772"/>
      <c r="B34" s="772"/>
      <c r="C34" s="560"/>
      <c r="D34" s="561"/>
      <c r="E34" s="561"/>
      <c r="F34" s="561"/>
      <c r="G34" s="561"/>
      <c r="H34" s="561"/>
      <c r="I34" s="561"/>
      <c r="J34" s="561"/>
      <c r="K34" s="562"/>
      <c r="L34" s="562"/>
      <c r="M34" s="562"/>
      <c r="N34" s="562"/>
      <c r="O34" s="562"/>
    </row>
    <row r="35" spans="1:15" ht="18.75" customHeight="1" x14ac:dyDescent="0.25">
      <c r="A35" s="772"/>
      <c r="B35" s="772"/>
      <c r="C35" s="560"/>
      <c r="D35" s="564"/>
      <c r="E35" s="564"/>
      <c r="F35" s="564"/>
      <c r="G35" s="564"/>
      <c r="H35" s="564"/>
      <c r="I35" s="564"/>
      <c r="J35" s="564"/>
      <c r="K35" s="564">
        <f>+K34+K33</f>
        <v>0</v>
      </c>
      <c r="L35" s="564">
        <f>+L34+L33</f>
        <v>0</v>
      </c>
      <c r="M35" s="564">
        <f>+M34+M33</f>
        <v>0</v>
      </c>
      <c r="N35" s="564">
        <f>+N34+N33</f>
        <v>0</v>
      </c>
      <c r="O35" s="564">
        <f>+O34+O33</f>
        <v>0</v>
      </c>
    </row>
    <row r="36" spans="1:15" ht="15.75" x14ac:dyDescent="0.25">
      <c r="A36" s="772"/>
      <c r="B36" s="772"/>
      <c r="C36" s="560"/>
      <c r="D36" s="561"/>
      <c r="E36" s="561"/>
      <c r="F36" s="561"/>
      <c r="G36" s="561"/>
      <c r="H36" s="561"/>
      <c r="I36" s="561"/>
      <c r="J36" s="561"/>
      <c r="K36" s="562"/>
      <c r="L36" s="562"/>
      <c r="M36" s="562"/>
      <c r="N36" s="562"/>
      <c r="O36" s="562"/>
    </row>
    <row r="37" spans="1:15" ht="15.75" x14ac:dyDescent="0.25">
      <c r="A37" s="772"/>
      <c r="B37" s="772"/>
      <c r="C37" s="560"/>
      <c r="D37" s="561"/>
      <c r="E37" s="561"/>
      <c r="F37" s="561"/>
      <c r="G37" s="561"/>
      <c r="H37" s="561"/>
      <c r="I37" s="561"/>
      <c r="J37" s="561"/>
      <c r="K37" s="562"/>
      <c r="L37" s="562"/>
      <c r="M37" s="562"/>
      <c r="N37" s="562"/>
      <c r="O37" s="562"/>
    </row>
    <row r="38" spans="1:15" ht="15.75" x14ac:dyDescent="0.25">
      <c r="A38" s="772"/>
      <c r="B38" s="772"/>
      <c r="C38" s="560"/>
      <c r="D38" s="564"/>
      <c r="E38" s="564"/>
      <c r="F38" s="564"/>
      <c r="G38" s="564"/>
      <c r="H38" s="564"/>
      <c r="I38" s="564"/>
      <c r="J38" s="564"/>
      <c r="K38" s="564">
        <f>+K37+K36</f>
        <v>0</v>
      </c>
      <c r="L38" s="564">
        <f>+L37+L36</f>
        <v>0</v>
      </c>
      <c r="M38" s="564">
        <f>+M37+M36</f>
        <v>0</v>
      </c>
      <c r="N38" s="564">
        <f>+N37+N36</f>
        <v>0</v>
      </c>
      <c r="O38" s="564">
        <f>+O37+O36</f>
        <v>0</v>
      </c>
    </row>
    <row r="39" spans="1:15" ht="15.75" x14ac:dyDescent="0.25">
      <c r="A39" s="777"/>
      <c r="B39" s="777"/>
      <c r="C39" s="560"/>
      <c r="D39" s="564"/>
      <c r="E39" s="564"/>
      <c r="F39" s="564"/>
      <c r="G39" s="564"/>
      <c r="H39" s="564"/>
      <c r="I39" s="564"/>
      <c r="J39" s="564"/>
      <c r="K39" s="564">
        <f>+K36+K33+K30+K27+K24+K21+K18</f>
        <v>0</v>
      </c>
      <c r="L39" s="564">
        <f>+L36+L33+L30+L27+L24+L21+L18</f>
        <v>0</v>
      </c>
      <c r="M39" s="564">
        <f>+M36+M33+M30+M27+M24+M21+M18</f>
        <v>0</v>
      </c>
      <c r="N39" s="564">
        <f>+N36+N33+N30+N27+N24+N21+N18</f>
        <v>0</v>
      </c>
      <c r="O39" s="564">
        <f>+O36+O33+O30+O27+O24+O21+O18</f>
        <v>0</v>
      </c>
    </row>
    <row r="40" spans="1:15" ht="15.75" x14ac:dyDescent="0.25">
      <c r="A40" s="778"/>
      <c r="B40" s="778"/>
      <c r="C40" s="560"/>
      <c r="D40" s="564"/>
      <c r="E40" s="564"/>
      <c r="F40" s="564"/>
      <c r="G40" s="564"/>
      <c r="H40" s="564"/>
      <c r="I40" s="564"/>
      <c r="J40" s="564"/>
      <c r="K40" s="564">
        <f t="shared" ref="K40:O41" si="1">+K37+K34+K31+K28+K25+K22+K19</f>
        <v>0</v>
      </c>
      <c r="L40" s="564">
        <f t="shared" si="1"/>
        <v>0</v>
      </c>
      <c r="M40" s="564">
        <f t="shared" si="1"/>
        <v>0</v>
      </c>
      <c r="N40" s="564">
        <f t="shared" si="1"/>
        <v>0</v>
      </c>
      <c r="O40" s="564">
        <f t="shared" si="1"/>
        <v>0</v>
      </c>
    </row>
    <row r="41" spans="1:15" ht="15.75" x14ac:dyDescent="0.25">
      <c r="A41" s="779"/>
      <c r="B41" s="779"/>
      <c r="C41" s="565"/>
      <c r="D41" s="564"/>
      <c r="E41" s="564"/>
      <c r="F41" s="564"/>
      <c r="G41" s="564"/>
      <c r="H41" s="564"/>
      <c r="I41" s="564"/>
      <c r="J41" s="564"/>
      <c r="K41" s="564">
        <f t="shared" si="1"/>
        <v>0</v>
      </c>
      <c r="L41" s="564">
        <f t="shared" si="1"/>
        <v>0</v>
      </c>
      <c r="M41" s="564">
        <f t="shared" si="1"/>
        <v>0</v>
      </c>
      <c r="N41" s="564">
        <f t="shared" si="1"/>
        <v>0</v>
      </c>
      <c r="O41" s="564">
        <f t="shared" si="1"/>
        <v>0</v>
      </c>
    </row>
  </sheetData>
  <mergeCells count="42">
    <mergeCell ref="A40:B40"/>
    <mergeCell ref="A41:B41"/>
    <mergeCell ref="A24:B24"/>
    <mergeCell ref="A18:B18"/>
    <mergeCell ref="A37:B37"/>
    <mergeCell ref="A38:B38"/>
    <mergeCell ref="A39:B39"/>
    <mergeCell ref="A19:B19"/>
    <mergeCell ref="A20:B20"/>
    <mergeCell ref="A21:B21"/>
    <mergeCell ref="A22:B22"/>
    <mergeCell ref="A23:B23"/>
    <mergeCell ref="A35:B35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12:B12"/>
    <mergeCell ref="A13:B13"/>
    <mergeCell ref="A14:B14"/>
    <mergeCell ref="A15:B15"/>
    <mergeCell ref="A17:B17"/>
    <mergeCell ref="A16:B16"/>
    <mergeCell ref="A11:B11"/>
    <mergeCell ref="A1:E4"/>
    <mergeCell ref="F1:M1"/>
    <mergeCell ref="N1:O2"/>
    <mergeCell ref="F2:M2"/>
    <mergeCell ref="F3:G3"/>
    <mergeCell ref="N3:O4"/>
    <mergeCell ref="A6:O6"/>
    <mergeCell ref="A7:B7"/>
    <mergeCell ref="A8:B8"/>
    <mergeCell ref="A9:B9"/>
    <mergeCell ref="A10:B10"/>
  </mergeCells>
  <pageMargins left="0.70866141732283472" right="0.70866141732283472" top="0.74803149606299213" bottom="0.74803149606299213" header="0.31496062992125984" footer="0.31496062992125984"/>
  <pageSetup paperSize="258" scale="44" orientation="landscape" r:id="rId1"/>
  <headerFooter alignWithMargins="0">
    <oddFooter>&amp;LDirector(a) Planificación y Estadística
Nombre y Apellidos:__________________________
Firma:&amp;CVicerrector(a) Docente
Nombre y Apellidos:__________________________
Firma:&amp;RRector
Nombre y Apellidos:__________________________
Firma: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UH Diurno 1</vt:lpstr>
      <vt:lpstr>UH Diurno 2</vt:lpstr>
      <vt:lpstr>UH Por Encuentro 1</vt:lpstr>
      <vt:lpstr>UH Por Encuentro 2</vt:lpstr>
      <vt:lpstr>UH CCE 1</vt:lpstr>
      <vt:lpstr>UH CCE 2</vt:lpstr>
      <vt:lpstr>Hoja1</vt:lpstr>
      <vt:lpstr>UH Distancia</vt:lpstr>
      <vt:lpstr>Hoja2</vt:lpstr>
      <vt:lpstr>'UH CCE 2'!Área_de_impresión</vt:lpstr>
      <vt:lpstr>'UH Distancia'!Área_de_impresión</vt:lpstr>
      <vt:lpstr>'UH Diurno 2'!Área_de_impresión</vt:lpstr>
      <vt:lpstr>'UH Por Encuentro 1'!Área_de_impresión</vt:lpstr>
      <vt:lpstr>'UH Por Encuentro 2'!Área_de_impresión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Verónica Navarro González</dc:creator>
  <cp:lastModifiedBy>Olga Pérez</cp:lastModifiedBy>
  <cp:lastPrinted>2015-03-12T18:08:30Z</cp:lastPrinted>
  <dcterms:created xsi:type="dcterms:W3CDTF">2015-03-12T17:27:39Z</dcterms:created>
  <dcterms:modified xsi:type="dcterms:W3CDTF">2015-04-06T20:10:30Z</dcterms:modified>
</cp:coreProperties>
</file>